
<file path=[Content_Types].xml><?xml version="1.0" encoding="utf-8"?>
<Types xmlns="http://schemas.openxmlformats.org/package/2006/content-types"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53.xml" ContentType="application/vnd.openxmlformats-officedocument.spreadsheetml.worksheet+xml"/>
  <Override PartName="/xl/worksheets/sheet13.xml" ContentType="application/vnd.openxmlformats-officedocument.spreadsheetml.worksheet+xml"/>
  <Override PartName="/xl/worksheets/sheet42.xml" ContentType="application/vnd.openxmlformats-officedocument.spreadsheetml.worksheet+xml"/>
  <Override PartName="/xl/worksheets/sheet60.xml" ContentType="application/vnd.openxmlformats-officedocument.spreadsheetml.worksheet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39.xml" ContentType="application/vnd.openxmlformats-officedocument.drawing+xml"/>
  <Override PartName="/xl/drawings/drawing57.xml" ContentType="application/vnd.openxmlformats-officedocument.drawing+xml"/>
  <Override PartName="/xl/worksheets/sheet7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drawings/drawing17.xml" ContentType="application/vnd.openxmlformats-officedocument.drawing+xml"/>
  <Override PartName="/xl/drawings/drawing28.xml" ContentType="application/vnd.openxmlformats-officedocument.drawing+xml"/>
  <Override PartName="/xl/drawings/drawing46.xml" ContentType="application/vnd.openxmlformats-officedocument.drawing+xml"/>
  <Default Extension="xml" ContentType="application/xml"/>
  <Override PartName="/xl/drawings/drawing2.xml" ContentType="application/vnd.openxmlformats-officedocument.drawing+xml"/>
  <Override PartName="/xl/drawings/drawing35.xml" ContentType="application/vnd.openxmlformats-officedocument.drawing+xml"/>
  <Override PartName="/xl/drawings/drawing53.xml" ContentType="application/vnd.openxmlformats-officedocument.drawing+xml"/>
  <Override PartName="/xl/worksheets/sheet3.xml" ContentType="application/vnd.openxmlformats-officedocument.spreadsheetml.worksheet+xml"/>
  <Override PartName="/xl/drawings/drawing13.xml" ContentType="application/vnd.openxmlformats-officedocument.drawing+xml"/>
  <Override PartName="/xl/drawings/drawing24.xml" ContentType="application/vnd.openxmlformats-officedocument.drawing+xml"/>
  <Override PartName="/xl/drawings/drawing42.xml" ContentType="application/vnd.openxmlformats-officedocument.drawing+xml"/>
  <Override PartName="/xl/drawings/drawing60.xml" ContentType="application/vnd.openxmlformats-officedocument.drawing+xml"/>
  <Override PartName="/xl/externalLinks/externalLink1.xml" ContentType="application/vnd.openxmlformats-officedocument.spreadsheetml.externalLink+xml"/>
  <Override PartName="/xl/drawings/drawing20.xml" ContentType="application/vnd.openxmlformats-officedocument.drawing+xml"/>
  <Override PartName="/xl/drawings/drawing31.xml" ContentType="application/vnd.openxmlformats-officedocument.drawing+xml"/>
  <Override PartName="/xl/worksheets/sheet29.xml" ContentType="application/vnd.openxmlformats-officedocument.spreadsheetml.worksheet+xml"/>
  <Override PartName="/xl/worksheets/sheet47.xml" ContentType="application/vnd.openxmlformats-officedocument.spreadsheetml.worksheet+xml"/>
  <Override PartName="/xl/worksheets/sheet58.xml" ContentType="application/vnd.openxmlformats-officedocument.spreadsheetml.worksheet+xml"/>
  <Override PartName="/xl/sharedStrings.xml" ContentType="application/vnd.openxmlformats-officedocument.spreadsheetml.sharedStrings+xml"/>
  <Override PartName="/xl/worksheets/sheet18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45.xml" ContentType="application/vnd.openxmlformats-officedocument.spreadsheetml.worksheet+xml"/>
  <Override PartName="/xl/worksheets/sheet54.xml" ContentType="application/vnd.openxmlformats-officedocument.spreadsheetml.worksheet+xml"/>
  <Override PartName="/xl/worksheets/sheet56.xml" ContentType="application/vnd.openxmlformats-officedocument.spreadsheetml.worksheet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43.xml" ContentType="application/vnd.openxmlformats-officedocument.spreadsheetml.worksheet+xml"/>
  <Override PartName="/xl/worksheets/sheet52.xml" ContentType="application/vnd.openxmlformats-officedocument.spreadsheetml.worksheet+xml"/>
  <Default Extension="bin" ContentType="application/vnd.openxmlformats-officedocument.spreadsheetml.printerSettings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41.xml" ContentType="application/vnd.openxmlformats-officedocument.spreadsheetml.worksheet+xml"/>
  <Override PartName="/xl/worksheets/sheet50.xml" ContentType="application/vnd.openxmlformats-officedocument.spreadsheetml.worksheet+xml"/>
  <Override PartName="/xl/worksheets/sheet61.xml" ContentType="application/vnd.openxmlformats-officedocument.spreadsheetml.worksheet+xml"/>
  <Override PartName="/xl/drawings/drawing7.xml" ContentType="application/vnd.openxmlformats-officedocument.drawing+xml"/>
  <Override PartName="/xl/drawings/drawing29.xml" ContentType="application/vnd.openxmlformats-officedocument.drawing+xml"/>
  <Override PartName="/xl/drawings/drawing38.xml" ContentType="application/vnd.openxmlformats-officedocument.drawing+xml"/>
  <Override PartName="/xl/drawings/drawing49.xml" ContentType="application/vnd.openxmlformats-officedocument.drawing+xml"/>
  <Override PartName="/xl/drawings/drawing58.xml" ContentType="application/vnd.openxmlformats-officedocument.drawing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Default Extension="jpeg" ContentType="image/jpeg"/>
  <Override PartName="/xl/drawings/drawing5.xml" ContentType="application/vnd.openxmlformats-officedocument.drawing+xml"/>
  <Override PartName="/xl/drawings/drawing18.xml" ContentType="application/vnd.openxmlformats-officedocument.drawing+xml"/>
  <Override PartName="/xl/drawings/drawing27.xml" ContentType="application/vnd.openxmlformats-officedocument.drawing+xml"/>
  <Override PartName="/xl/drawings/drawing36.xml" ContentType="application/vnd.openxmlformats-officedocument.drawing+xml"/>
  <Override PartName="/xl/drawings/drawing45.xml" ContentType="application/vnd.openxmlformats-officedocument.drawing+xml"/>
  <Override PartName="/xl/drawings/drawing47.xml" ContentType="application/vnd.openxmlformats-officedocument.drawing+xml"/>
  <Override PartName="/xl/drawings/drawing56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drawings/drawing16.xml" ContentType="application/vnd.openxmlformats-officedocument.drawing+xml"/>
  <Override PartName="/xl/drawings/drawing25.xml" ContentType="application/vnd.openxmlformats-officedocument.drawing+xml"/>
  <Override PartName="/xl/drawings/drawing34.xml" ContentType="application/vnd.openxmlformats-officedocument.drawing+xml"/>
  <Override PartName="/xl/drawings/drawing43.xml" ContentType="application/vnd.openxmlformats-officedocument.drawing+xml"/>
  <Override PartName="/xl/drawings/drawing54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drawings/drawing14.xml" ContentType="application/vnd.openxmlformats-officedocument.drawing+xml"/>
  <Override PartName="/xl/drawings/drawing23.xml" ContentType="application/vnd.openxmlformats-officedocument.drawing+xml"/>
  <Override PartName="/xl/drawings/drawing32.xml" ContentType="application/vnd.openxmlformats-officedocument.drawing+xml"/>
  <Override PartName="/xl/drawings/drawing41.xml" ContentType="application/vnd.openxmlformats-officedocument.drawing+xml"/>
  <Override PartName="/xl/drawings/drawing52.xml" ContentType="application/vnd.openxmlformats-officedocument.drawing+xml"/>
  <Override PartName="/xl/drawings/drawing61.xml" ContentType="application/vnd.openxmlformats-officedocument.drawing+xml"/>
  <Override PartName="/xl/worksheets/sheet59.xml" ContentType="application/vnd.openxmlformats-officedocument.spreadsheetml.worksheet+xml"/>
  <Override PartName="/xl/drawings/drawing12.xml" ContentType="application/vnd.openxmlformats-officedocument.drawing+xml"/>
  <Override PartName="/xl/drawings/drawing21.xml" ContentType="application/vnd.openxmlformats-officedocument.drawing+xml"/>
  <Override PartName="/xl/drawings/drawing30.xml" ContentType="application/vnd.openxmlformats-officedocument.drawing+xml"/>
  <Override PartName="/xl/drawings/drawing50.xml" ContentType="application/vnd.openxmlformats-officedocument.drawing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8.xml" ContentType="application/vnd.openxmlformats-officedocument.spreadsheetml.worksheet+xml"/>
  <Override PartName="/xl/worksheets/sheet57.xml" ContentType="application/vnd.openxmlformats-officedocument.spreadsheetml.worksheet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2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6.xml" ContentType="application/vnd.openxmlformats-officedocument.spreadsheetml.worksheet+xml"/>
  <Override PartName="/xl/worksheets/sheet55.xml" ContentType="application/vnd.openxmlformats-officedocument.spreadsheetml.worksheet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worksheets/sheet44.xml" ContentType="application/vnd.openxmlformats-officedocument.spreadsheetml.worksheet+xml"/>
  <Override PartName="/xl/worksheets/sheet62.xml" ContentType="application/vnd.openxmlformats-officedocument.spreadsheetml.worksheet+xml"/>
  <Override PartName="/xl/drawings/drawing59.xml" ContentType="application/vnd.openxmlformats-officedocument.drawing+xml"/>
  <Override PartName="/xl/worksheets/sheet9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51.xml" ContentType="application/vnd.openxmlformats-officedocument.spreadsheetml.worksheet+xml"/>
  <Override PartName="/xl/theme/theme1.xml" ContentType="application/vnd.openxmlformats-officedocument.theme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drawings/drawing48.xml" ContentType="application/vnd.openxmlformats-officedocument.drawing+xml"/>
  <Override PartName="/xl/worksheets/sheet11.xml" ContentType="application/vnd.openxmlformats-officedocument.spreadsheetml.worksheet+xml"/>
  <Override PartName="/xl/worksheets/sheet40.xml" ContentType="application/vnd.openxmlformats-officedocument.spreadsheetml.worksheet+xml"/>
  <Override PartName="/xl/drawings/drawing4.xml" ContentType="application/vnd.openxmlformats-officedocument.drawing+xml"/>
  <Override PartName="/xl/drawings/drawing37.xml" ContentType="application/vnd.openxmlformats-officedocument.drawing+xml"/>
  <Override PartName="/xl/drawings/drawing55.xml" ContentType="application/vnd.openxmlformats-officedocument.drawing+xml"/>
  <Default Extension="rels" ContentType="application/vnd.openxmlformats-package.relationships+xml"/>
  <Override PartName="/xl/worksheets/sheet5.xml" ContentType="application/vnd.openxmlformats-officedocument.spreadsheetml.worksheet+xml"/>
  <Override PartName="/xl/drawings/drawing15.xml" ContentType="application/vnd.openxmlformats-officedocument.drawing+xml"/>
  <Override PartName="/xl/drawings/drawing26.xml" ContentType="application/vnd.openxmlformats-officedocument.drawing+xml"/>
  <Override PartName="/xl/drawings/drawing44.xml" ContentType="application/vnd.openxmlformats-officedocument.drawing+xml"/>
  <Override PartName="/xl/drawings/drawing22.xml" ContentType="application/vnd.openxmlformats-officedocument.drawing+xml"/>
  <Override PartName="/xl/drawings/drawing33.xml" ContentType="application/vnd.openxmlformats-officedocument.drawing+xml"/>
  <Override PartName="/xl/drawings/drawing51.xml" ContentType="application/vnd.openxmlformats-officedocument.drawing+xml"/>
  <Override PartName="/xl/worksheets/sheet1.xml" ContentType="application/vnd.openxmlformats-officedocument.spreadsheetml.worksheet+xml"/>
  <Override PartName="/xl/worksheets/sheet49.xml" ContentType="application/vnd.openxmlformats-officedocument.spreadsheetml.worksheet+xml"/>
  <Override PartName="/xl/drawings/drawing11.xml" ContentType="application/vnd.openxmlformats-officedocument.drawing+xml"/>
  <Override PartName="/xl/drawings/drawing40.xml" ContentType="application/vnd.openxmlformats-officedocument.drawing+xml"/>
  <Override PartName="/xl/worksheets/sheet3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15600" windowHeight="9240" tabRatio="834" firstSheet="44" activeTab="49"/>
  </bookViews>
  <sheets>
    <sheet name="UJANG SULFAN" sheetId="30" r:id="rId1"/>
    <sheet name="TUGIMAN" sheetId="31" r:id="rId2"/>
    <sheet name="FIKTOR SLAMAT" sheetId="32" r:id="rId3"/>
    <sheet name="edi hendri" sheetId="33" r:id="rId4"/>
    <sheet name="RONI" sheetId="34" r:id="rId5"/>
    <sheet name="AHMAD SUHAEMI" sheetId="35" r:id="rId6"/>
    <sheet name="SARMAN" sheetId="36" r:id="rId7"/>
    <sheet name="JUNIAR" sheetId="37" r:id="rId8"/>
    <sheet name="SISWO WIBOWO" sheetId="38" r:id="rId9"/>
    <sheet name="Kornelis Ndoje" sheetId="39" r:id="rId10"/>
    <sheet name="MARULAK S" sheetId="40" r:id="rId11"/>
    <sheet name="TAUFIK HIDAYAT" sheetId="41" r:id="rId12"/>
    <sheet name="RAJA SALOMO" sheetId="42" r:id="rId13"/>
    <sheet name="DION LEO NAIBAHO" sheetId="45" r:id="rId14"/>
    <sheet name="NATANIEL M" sheetId="43" r:id="rId15"/>
    <sheet name="MISWAN" sheetId="44" r:id="rId16"/>
    <sheet name="YULFINA" sheetId="46" r:id="rId17"/>
    <sheet name="SUTAMI" sheetId="47" r:id="rId18"/>
    <sheet name="RAHMAN" sheetId="48" r:id="rId19"/>
    <sheet name="SAROHA POHAN" sheetId="49" r:id="rId20"/>
    <sheet name="RUSLI" sheetId="50" r:id="rId21"/>
    <sheet name="WARTINI" sheetId="51" r:id="rId22"/>
    <sheet name="margagarin" sheetId="52" r:id="rId23"/>
    <sheet name="PADILA" sheetId="53" r:id="rId24"/>
    <sheet name="ALFIAN HARAHAP" sheetId="54" r:id="rId25"/>
    <sheet name="JONSON PASARIBU" sheetId="55" r:id="rId26"/>
    <sheet name="YUDI" sheetId="56" r:id="rId27"/>
    <sheet name="SURYANTO" sheetId="57" r:id="rId28"/>
    <sheet name="THOYIB ABDULAH" sheetId="58" r:id="rId29"/>
    <sheet name="LIZA ASMARANI" sheetId="59" r:id="rId30"/>
    <sheet name="ERMA MIZAR" sheetId="60" r:id="rId31"/>
    <sheet name="DESMIAR" sheetId="61" r:id="rId32"/>
    <sheet name="MANSUR" sheetId="62" r:id="rId33"/>
    <sheet name="SOLIHIN" sheetId="63" r:id="rId34"/>
    <sheet name="NAMHO" sheetId="64" r:id="rId35"/>
    <sheet name="DEDI USMAN" sheetId="65" r:id="rId36"/>
    <sheet name="MISWANTO" sheetId="66" r:id="rId37"/>
    <sheet name="iswandi rum" sheetId="67" r:id="rId38"/>
    <sheet name="RAJA SOPIAN HERI" sheetId="68" r:id="rId39"/>
    <sheet name="ILHAM" sheetId="69" r:id="rId40"/>
    <sheet name="WAHYUDIN" sheetId="70" r:id="rId41"/>
    <sheet name="KUSRIANTO" sheetId="71" r:id="rId42"/>
    <sheet name="YUSMINAR" sheetId="72" r:id="rId43"/>
    <sheet name="SETIO PAMUNGKAS" sheetId="73" r:id="rId44"/>
    <sheet name="RESMANTO" sheetId="74" r:id="rId45"/>
    <sheet name="RINAWATI" sheetId="75" r:id="rId46"/>
    <sheet name="DAHLAWI BINTI" sheetId="76" r:id="rId47"/>
    <sheet name="MAHMUDI" sheetId="77" r:id="rId48"/>
    <sheet name="JNEFF ARMAYAN" sheetId="78" r:id="rId49"/>
    <sheet name="ANDREAS" sheetId="79" r:id="rId50"/>
    <sheet name="DARMAWI" sheetId="80" r:id="rId51"/>
    <sheet name="SRI WAHYUDI" sheetId="81" r:id="rId52"/>
    <sheet name="NASRUL" sheetId="82" r:id="rId53"/>
    <sheet name="AGUSTIARMEN" sheetId="83" r:id="rId54"/>
    <sheet name="LEGIMAN" sheetId="84" r:id="rId55"/>
    <sheet name="MIWAN ANDRI" sheetId="85" r:id="rId56"/>
    <sheet name="YANTO" sheetId="86" r:id="rId57"/>
    <sheet name="GUSMANTO" sheetId="87" r:id="rId58"/>
    <sheet name="BINTAHAN TOBING" sheetId="88" r:id="rId59"/>
    <sheet name="HERMAN" sheetId="89" r:id="rId60"/>
    <sheet name="GIYONO" sheetId="90" r:id="rId61"/>
    <sheet name="Sheet1" sheetId="91" r:id="rId62"/>
  </sheets>
  <externalReferences>
    <externalReference r:id="rId63"/>
  </externalReferences>
  <definedNames>
    <definedName name="_xlnm.Print_Area" localSheetId="2">'FIKTOR SLAMAT'!$A$1:$AW$41</definedName>
  </definedNames>
  <calcPr calcId="124519"/>
</workbook>
</file>

<file path=xl/calcChain.xml><?xml version="1.0" encoding="utf-8"?>
<calcChain xmlns="http://schemas.openxmlformats.org/spreadsheetml/2006/main">
  <c r="AQ16" i="66"/>
  <c r="AQ15" i="65"/>
  <c r="AB14"/>
  <c r="AQ15" i="64"/>
  <c r="AB14"/>
  <c r="AR88" i="60"/>
  <c r="AD87"/>
  <c r="AR87" s="1"/>
  <c r="AS90" s="1"/>
  <c r="AR53"/>
  <c r="AR52"/>
  <c r="AD51"/>
  <c r="AR51" s="1"/>
  <c r="Q15"/>
  <c r="Q14"/>
  <c r="L6"/>
  <c r="AD123" i="74"/>
  <c r="AR123" s="1"/>
  <c r="AS126" s="1"/>
  <c r="AJ107" i="84"/>
  <c r="AJ217" i="53"/>
  <c r="Q15" i="36"/>
  <c r="Q14"/>
  <c r="Q15" i="35"/>
  <c r="Q14"/>
  <c r="L7"/>
  <c r="AR86" i="90"/>
  <c r="AD85"/>
  <c r="AR85" s="1"/>
  <c r="AR52"/>
  <c r="AR51"/>
  <c r="AD50"/>
  <c r="AR50" s="1"/>
  <c r="AS54" s="1"/>
  <c r="Q15"/>
  <c r="Q14"/>
  <c r="L6"/>
  <c r="AR86" i="89"/>
  <c r="AD85"/>
  <c r="AR85" s="1"/>
  <c r="AS88" s="1"/>
  <c r="AR52"/>
  <c r="AR51"/>
  <c r="AD50"/>
  <c r="AR50" s="1"/>
  <c r="Q15"/>
  <c r="Q14"/>
  <c r="L6"/>
  <c r="AD122" i="88"/>
  <c r="AR122" s="1"/>
  <c r="AS125" s="1"/>
  <c r="AR86"/>
  <c r="AD85"/>
  <c r="AR85" s="1"/>
  <c r="AR52"/>
  <c r="AR51"/>
  <c r="AD50"/>
  <c r="AR50" s="1"/>
  <c r="Q15"/>
  <c r="Q14"/>
  <c r="L6"/>
  <c r="AD122" i="87"/>
  <c r="AR122" s="1"/>
  <c r="AS125" s="1"/>
  <c r="AR86"/>
  <c r="AD85"/>
  <c r="AR85" s="1"/>
  <c r="AS88" s="1"/>
  <c r="AR52"/>
  <c r="AR51"/>
  <c r="AD50"/>
  <c r="AR50" s="1"/>
  <c r="Q15"/>
  <c r="Q14"/>
  <c r="L6"/>
  <c r="AD122" i="86"/>
  <c r="AR122" s="1"/>
  <c r="AS125" s="1"/>
  <c r="AR86"/>
  <c r="AD85"/>
  <c r="AR85" s="1"/>
  <c r="AS88" s="1"/>
  <c r="AR52"/>
  <c r="AR51"/>
  <c r="AD50"/>
  <c r="AR50" s="1"/>
  <c r="Q15"/>
  <c r="Q14"/>
  <c r="L6"/>
  <c r="AD122" i="85"/>
  <c r="AR122" s="1"/>
  <c r="AS125" s="1"/>
  <c r="AR86"/>
  <c r="AD85"/>
  <c r="AR85" s="1"/>
  <c r="AS88" s="1"/>
  <c r="AR52"/>
  <c r="AR51"/>
  <c r="AD50"/>
  <c r="AR50" s="1"/>
  <c r="Q15"/>
  <c r="Q14"/>
  <c r="L6"/>
  <c r="AR86" i="84"/>
  <c r="AD85"/>
  <c r="AR85" s="1"/>
  <c r="AS88" s="1"/>
  <c r="AR52"/>
  <c r="AR51"/>
  <c r="AD50"/>
  <c r="AR50" s="1"/>
  <c r="AS54" s="1"/>
  <c r="Q15"/>
  <c r="Q14"/>
  <c r="L6"/>
  <c r="AR87" i="83"/>
  <c r="AD86"/>
  <c r="AR86" s="1"/>
  <c r="AS89" s="1"/>
  <c r="AR53"/>
  <c r="AR52"/>
  <c r="AD51"/>
  <c r="AR51" s="1"/>
  <c r="AS55" s="1"/>
  <c r="Q15"/>
  <c r="Q14"/>
  <c r="L6"/>
  <c r="AR87" i="82"/>
  <c r="AD86"/>
  <c r="AR86" s="1"/>
  <c r="AS89" s="1"/>
  <c r="AR53"/>
  <c r="AR52"/>
  <c r="AD51"/>
  <c r="AR51" s="1"/>
  <c r="Q15"/>
  <c r="Q14"/>
  <c r="L6"/>
  <c r="AR123" i="81"/>
  <c r="AD122"/>
  <c r="AR122" s="1"/>
  <c r="AR86"/>
  <c r="AD85"/>
  <c r="AR85" s="1"/>
  <c r="AR52"/>
  <c r="AR51"/>
  <c r="AD50"/>
  <c r="AR50" s="1"/>
  <c r="AS54" s="1"/>
  <c r="Q15"/>
  <c r="Q14"/>
  <c r="L6"/>
  <c r="AR124" i="80"/>
  <c r="AD123"/>
  <c r="AR123" s="1"/>
  <c r="AS126" s="1"/>
  <c r="AR87"/>
  <c r="AD86"/>
  <c r="AR86" s="1"/>
  <c r="AS89" s="1"/>
  <c r="AR53"/>
  <c r="AR52"/>
  <c r="AD51"/>
  <c r="AR51" s="1"/>
  <c r="Q15"/>
  <c r="Q14"/>
  <c r="L6"/>
  <c r="AD85" i="79"/>
  <c r="AR85" s="1"/>
  <c r="AS88" s="1"/>
  <c r="AR52"/>
  <c r="AR51"/>
  <c r="AD50"/>
  <c r="AR50" s="1"/>
  <c r="Q15"/>
  <c r="Q14"/>
  <c r="L6"/>
  <c r="AD122" i="78"/>
  <c r="AR122" s="1"/>
  <c r="AS125" s="1"/>
  <c r="AR86"/>
  <c r="AD85"/>
  <c r="AR85" s="1"/>
  <c r="AS88" s="1"/>
  <c r="AR52"/>
  <c r="AR51"/>
  <c r="AD50"/>
  <c r="AR50" s="1"/>
  <c r="Q15"/>
  <c r="Q14"/>
  <c r="L6"/>
  <c r="AG122" i="77"/>
  <c r="AR122" s="1"/>
  <c r="AS125" s="1"/>
  <c r="AR86"/>
  <c r="AD85"/>
  <c r="AR85" s="1"/>
  <c r="AS88" s="1"/>
  <c r="AR52"/>
  <c r="AR51"/>
  <c r="AD50"/>
  <c r="AR50" s="1"/>
  <c r="Q15"/>
  <c r="Q14"/>
  <c r="L6"/>
  <c r="AR123" i="76"/>
  <c r="AD122"/>
  <c r="AR122" s="1"/>
  <c r="AR86"/>
  <c r="AD85"/>
  <c r="AR85" s="1"/>
  <c r="AR52"/>
  <c r="AR51"/>
  <c r="AD50"/>
  <c r="AR50" s="1"/>
  <c r="AS54" s="1"/>
  <c r="Q15"/>
  <c r="Q14"/>
  <c r="L6"/>
  <c r="AR123" i="75"/>
  <c r="AD122"/>
  <c r="AR122" s="1"/>
  <c r="AR86"/>
  <c r="AD85"/>
  <c r="AR85" s="1"/>
  <c r="AR52"/>
  <c r="AR51"/>
  <c r="AD50"/>
  <c r="AR50" s="1"/>
  <c r="AS54" s="1"/>
  <c r="Q15"/>
  <c r="Q14"/>
  <c r="L6"/>
  <c r="AR87" i="74"/>
  <c r="AD86"/>
  <c r="AR86" s="1"/>
  <c r="AR53"/>
  <c r="AR52"/>
  <c r="AD51"/>
  <c r="AR51" s="1"/>
  <c r="Q15"/>
  <c r="Q14"/>
  <c r="L6"/>
  <c r="AR123" i="73"/>
  <c r="AD122"/>
  <c r="AR122" s="1"/>
  <c r="AS125" s="1"/>
  <c r="AR86"/>
  <c r="AD85"/>
  <c r="AR85" s="1"/>
  <c r="AS88" s="1"/>
  <c r="AR52"/>
  <c r="AR51"/>
  <c r="AD50"/>
  <c r="AR50" s="1"/>
  <c r="Q15"/>
  <c r="Q14"/>
  <c r="L6"/>
  <c r="AG85" i="72"/>
  <c r="AR85" s="1"/>
  <c r="AS88" s="1"/>
  <c r="AR52"/>
  <c r="AR51"/>
  <c r="AD50"/>
  <c r="AR50" s="1"/>
  <c r="Q15"/>
  <c r="Q14"/>
  <c r="L6"/>
  <c r="AR123" i="71"/>
  <c r="AD122"/>
  <c r="AR122" s="1"/>
  <c r="AR86"/>
  <c r="AD85"/>
  <c r="AR85" s="1"/>
  <c r="AR52"/>
  <c r="AR51"/>
  <c r="AD50"/>
  <c r="AR50" s="1"/>
  <c r="AS54" s="1"/>
  <c r="Q15"/>
  <c r="Q14"/>
  <c r="L6"/>
  <c r="AR123" i="70"/>
  <c r="AD122"/>
  <c r="AR122" s="1"/>
  <c r="AS125" s="1"/>
  <c r="AR86"/>
  <c r="AD85"/>
  <c r="AR85" s="1"/>
  <c r="AS88" s="1"/>
  <c r="AR52"/>
  <c r="AR51"/>
  <c r="AD50"/>
  <c r="AR50" s="1"/>
  <c r="Q15"/>
  <c r="Q14"/>
  <c r="L6"/>
  <c r="AR124" i="69"/>
  <c r="AD123"/>
  <c r="AR123" s="1"/>
  <c r="AR87"/>
  <c r="AD86"/>
  <c r="AR86" s="1"/>
  <c r="AR53"/>
  <c r="AR52"/>
  <c r="AD51"/>
  <c r="AR51" s="1"/>
  <c r="Q15"/>
  <c r="Q14"/>
  <c r="L6"/>
  <c r="AG85" i="68"/>
  <c r="AR85" s="1"/>
  <c r="AS88" s="1"/>
  <c r="AR52"/>
  <c r="AR51"/>
  <c r="AD50"/>
  <c r="AR50" s="1"/>
  <c r="Q15"/>
  <c r="Q14"/>
  <c r="L6"/>
  <c r="AS55" i="74" l="1"/>
  <c r="AS89"/>
  <c r="AJ144" s="1"/>
  <c r="AS55" i="60"/>
  <c r="AJ110" s="1"/>
  <c r="AS88" i="88"/>
  <c r="AS54"/>
  <c r="AJ144" s="1"/>
  <c r="AS54" i="87"/>
  <c r="AS54" i="86"/>
  <c r="AJ144" s="1"/>
  <c r="AS54" i="85"/>
  <c r="AJ144" s="1"/>
  <c r="AJ109" i="82"/>
  <c r="AS54" i="78"/>
  <c r="AS54" i="77"/>
  <c r="AS88" i="76"/>
  <c r="AS88" i="75"/>
  <c r="AS54" i="73"/>
  <c r="AJ144" s="1"/>
  <c r="AS88" i="71"/>
  <c r="AS125"/>
  <c r="AS54" i="70"/>
  <c r="AJ144" s="1"/>
  <c r="AS89" i="69"/>
  <c r="AS126"/>
  <c r="AS55"/>
  <c r="AJ146" s="1"/>
  <c r="AS88" i="90"/>
  <c r="AJ107" s="1"/>
  <c r="AS54" i="89"/>
  <c r="AJ108" s="1"/>
  <c r="AJ144" i="87"/>
  <c r="AJ109" i="83"/>
  <c r="AS55" i="82"/>
  <c r="AS88" i="81"/>
  <c r="AS125"/>
  <c r="AJ144"/>
  <c r="AS55" i="80"/>
  <c r="AJ146" s="1"/>
  <c r="AS54" i="79"/>
  <c r="AJ107" s="1"/>
  <c r="AJ143" i="78"/>
  <c r="AJ142" i="77"/>
  <c r="AS125" i="76"/>
  <c r="AS125" i="75"/>
  <c r="AJ144" s="1"/>
  <c r="AS54" i="72"/>
  <c r="AJ107" s="1"/>
  <c r="AJ144" i="71"/>
  <c r="AS54" i="68"/>
  <c r="AJ105" s="1"/>
  <c r="AJ144" i="76" l="1"/>
  <c r="AR123" i="67"/>
  <c r="AD122"/>
  <c r="AR122" s="1"/>
  <c r="AS125" s="1"/>
  <c r="AR86"/>
  <c r="AD85"/>
  <c r="AR85" s="1"/>
  <c r="AS88" s="1"/>
  <c r="AR52"/>
  <c r="AR51"/>
  <c r="AD50"/>
  <c r="AR50" s="1"/>
  <c r="Q15"/>
  <c r="Q14"/>
  <c r="L6"/>
  <c r="AG85" i="66"/>
  <c r="AR85" s="1"/>
  <c r="AS88" s="1"/>
  <c r="AR52"/>
  <c r="AR51"/>
  <c r="AD50"/>
  <c r="AR50" s="1"/>
  <c r="Q15"/>
  <c r="Q14"/>
  <c r="L6"/>
  <c r="AD86" i="65"/>
  <c r="AR86" s="1"/>
  <c r="AS89" s="1"/>
  <c r="AR53"/>
  <c r="AR52"/>
  <c r="AD51"/>
  <c r="AR51" s="1"/>
  <c r="Q15"/>
  <c r="Q14"/>
  <c r="L6"/>
  <c r="AD87" i="64"/>
  <c r="AR87" s="1"/>
  <c r="AS90" s="1"/>
  <c r="AR53"/>
  <c r="AR52"/>
  <c r="AD51"/>
  <c r="AR51" s="1"/>
  <c r="Q15"/>
  <c r="Q14"/>
  <c r="L6"/>
  <c r="AD123" i="63"/>
  <c r="AR123" s="1"/>
  <c r="AS126" s="1"/>
  <c r="AR87"/>
  <c r="AD86"/>
  <c r="AR86" s="1"/>
  <c r="AR53"/>
  <c r="AR52"/>
  <c r="AD51"/>
  <c r="AR51" s="1"/>
  <c r="Q15"/>
  <c r="Q14"/>
  <c r="L6"/>
  <c r="AR167" i="62"/>
  <c r="AR166"/>
  <c r="AR165"/>
  <c r="AD164"/>
  <c r="AR164" s="1"/>
  <c r="AS169" s="1"/>
  <c r="AR127"/>
  <c r="AD126"/>
  <c r="AR126" s="1"/>
  <c r="AS129" s="1"/>
  <c r="AR89"/>
  <c r="AD88"/>
  <c r="AR88" s="1"/>
  <c r="AS91" s="1"/>
  <c r="AR54"/>
  <c r="AR53"/>
  <c r="AD52"/>
  <c r="AR52" s="1"/>
  <c r="Q15"/>
  <c r="Q14"/>
  <c r="L6"/>
  <c r="AD159" i="61"/>
  <c r="AR159" s="1"/>
  <c r="AS162" s="1"/>
  <c r="AR125"/>
  <c r="AR124"/>
  <c r="AR123"/>
  <c r="AD122"/>
  <c r="AR122" s="1"/>
  <c r="AS127" s="1"/>
  <c r="AR86"/>
  <c r="AD85"/>
  <c r="AR85" s="1"/>
  <c r="AS88" s="1"/>
  <c r="AR52"/>
  <c r="AR51"/>
  <c r="AD50"/>
  <c r="AR50" s="1"/>
  <c r="Q15"/>
  <c r="Q14"/>
  <c r="L6"/>
  <c r="AD196" i="59"/>
  <c r="AR196" s="1"/>
  <c r="AS199" s="1"/>
  <c r="AR162"/>
  <c r="AR161"/>
  <c r="AR160"/>
  <c r="AD159"/>
  <c r="AR159" s="1"/>
  <c r="AS164" s="1"/>
  <c r="AR123"/>
  <c r="AD122"/>
  <c r="AR122" s="1"/>
  <c r="AS125" s="1"/>
  <c r="AR86"/>
  <c r="AD85"/>
  <c r="AR85" s="1"/>
  <c r="AS88" s="1"/>
  <c r="AR52"/>
  <c r="AR51"/>
  <c r="AD50"/>
  <c r="AR50" s="1"/>
  <c r="Q15"/>
  <c r="Q14"/>
  <c r="L6"/>
  <c r="AD196" i="58"/>
  <c r="AR196" s="1"/>
  <c r="AS199" s="1"/>
  <c r="AR162"/>
  <c r="AR161"/>
  <c r="AR160"/>
  <c r="AD159"/>
  <c r="AR159" s="1"/>
  <c r="AS164" s="1"/>
  <c r="AR123"/>
  <c r="AD122"/>
  <c r="AR122" s="1"/>
  <c r="AS125" s="1"/>
  <c r="AR86"/>
  <c r="AD85"/>
  <c r="AR85" s="1"/>
  <c r="AS88" s="1"/>
  <c r="AR52"/>
  <c r="AR51"/>
  <c r="AD50"/>
  <c r="AR50" s="1"/>
  <c r="Q15"/>
  <c r="Q14"/>
  <c r="L6"/>
  <c r="AR162" i="57"/>
  <c r="AR161"/>
  <c r="AR160"/>
  <c r="AD159"/>
  <c r="AR159" s="1"/>
  <c r="AR122"/>
  <c r="AD121"/>
  <c r="AR121" s="1"/>
  <c r="AS124" s="1"/>
  <c r="AR84"/>
  <c r="AD83"/>
  <c r="AR83" s="1"/>
  <c r="AS86" s="1"/>
  <c r="AR49"/>
  <c r="AR48"/>
  <c r="AD47"/>
  <c r="AR47" s="1"/>
  <c r="Q15"/>
  <c r="Q14"/>
  <c r="L6"/>
  <c r="AD196" i="56"/>
  <c r="AR196" s="1"/>
  <c r="AS199" s="1"/>
  <c r="AS55" i="65" l="1"/>
  <c r="AJ108" s="1"/>
  <c r="AS54" i="59"/>
  <c r="AJ217" s="1"/>
  <c r="AS54" i="58"/>
  <c r="AS164" i="57"/>
  <c r="AS51"/>
  <c r="AS54" i="67"/>
  <c r="AJ144" s="1"/>
  <c r="AS54" i="66"/>
  <c r="AJ105" s="1"/>
  <c r="AS55" i="64"/>
  <c r="AJ109" s="1"/>
  <c r="AS55" i="63"/>
  <c r="AJ145" s="1"/>
  <c r="AS89"/>
  <c r="AS56" i="62"/>
  <c r="AJ188" s="1"/>
  <c r="AS54" i="61"/>
  <c r="AJ181" s="1"/>
  <c r="AJ218" i="58"/>
  <c r="AJ183" i="57"/>
  <c r="AR162" i="56"/>
  <c r="AR161"/>
  <c r="AR160"/>
  <c r="AD159"/>
  <c r="AR159" s="1"/>
  <c r="AR123"/>
  <c r="AD122"/>
  <c r="AR122" s="1"/>
  <c r="AS125" s="1"/>
  <c r="AR86"/>
  <c r="AD85"/>
  <c r="AR85" s="1"/>
  <c r="AR52"/>
  <c r="AR51"/>
  <c r="AD50"/>
  <c r="AR50" s="1"/>
  <c r="Q15"/>
  <c r="Q14"/>
  <c r="L6"/>
  <c r="AD159" i="55"/>
  <c r="AR159" s="1"/>
  <c r="AS162" s="1"/>
  <c r="AR125"/>
  <c r="AR124"/>
  <c r="AR123"/>
  <c r="AD122"/>
  <c r="AR122" s="1"/>
  <c r="AR86"/>
  <c r="AD85"/>
  <c r="AR85" s="1"/>
  <c r="AR52"/>
  <c r="AR51"/>
  <c r="AD50"/>
  <c r="AR50" s="1"/>
  <c r="Q15"/>
  <c r="Q14"/>
  <c r="L6"/>
  <c r="AR167" i="54"/>
  <c r="AR166"/>
  <c r="AR165"/>
  <c r="AD164"/>
  <c r="AR164" s="1"/>
  <c r="AS169" s="1"/>
  <c r="AR127"/>
  <c r="AD126"/>
  <c r="AR126" s="1"/>
  <c r="AS129" s="1"/>
  <c r="AR89"/>
  <c r="AD88"/>
  <c r="AR88" s="1"/>
  <c r="AS91" s="1"/>
  <c r="AR54"/>
  <c r="AR53"/>
  <c r="AD52"/>
  <c r="AR52" s="1"/>
  <c r="Q15"/>
  <c r="Q14"/>
  <c r="L6"/>
  <c r="AD196" i="53"/>
  <c r="AR196" s="1"/>
  <c r="AS199" s="1"/>
  <c r="AR162"/>
  <c r="AR161"/>
  <c r="AR160"/>
  <c r="AD159"/>
  <c r="AR159" s="1"/>
  <c r="AS164" s="1"/>
  <c r="AR123"/>
  <c r="AR122"/>
  <c r="AS125" s="1"/>
  <c r="AD122"/>
  <c r="AR86"/>
  <c r="AD85"/>
  <c r="AR85" s="1"/>
  <c r="AR52"/>
  <c r="AR51"/>
  <c r="AD50"/>
  <c r="AR50" s="1"/>
  <c r="AS54" s="1"/>
  <c r="Q15"/>
  <c r="Q14"/>
  <c r="L6"/>
  <c r="AD196" i="52"/>
  <c r="AR196" s="1"/>
  <c r="AS199" s="1"/>
  <c r="AR162"/>
  <c r="AR161"/>
  <c r="AR160"/>
  <c r="AD159"/>
  <c r="AR159" s="1"/>
  <c r="AS164" s="1"/>
  <c r="AR123"/>
  <c r="AD122"/>
  <c r="AR122" s="1"/>
  <c r="AS125" s="1"/>
  <c r="AR86"/>
  <c r="AD85"/>
  <c r="AR85" s="1"/>
  <c r="AS88" s="1"/>
  <c r="AR52"/>
  <c r="AR51"/>
  <c r="AD50"/>
  <c r="AR50" s="1"/>
  <c r="Q15"/>
  <c r="Q14"/>
  <c r="L6"/>
  <c r="AR87" i="51"/>
  <c r="AD86"/>
  <c r="AR86" s="1"/>
  <c r="AS89" s="1"/>
  <c r="AR53"/>
  <c r="AR52"/>
  <c r="AD51"/>
  <c r="AR51" s="1"/>
  <c r="Q15"/>
  <c r="Q14"/>
  <c r="L6"/>
  <c r="AG87" i="50"/>
  <c r="AR87" s="1"/>
  <c r="AS90" s="1"/>
  <c r="AR53"/>
  <c r="AR52"/>
  <c r="AD51"/>
  <c r="AR51" s="1"/>
  <c r="Q15"/>
  <c r="Q14"/>
  <c r="AR86" i="49"/>
  <c r="AD85"/>
  <c r="AR85" s="1"/>
  <c r="AS88" s="1"/>
  <c r="AR52"/>
  <c r="AR51"/>
  <c r="AD50"/>
  <c r="AR50" s="1"/>
  <c r="AS54" s="1"/>
  <c r="AJ108" s="1"/>
  <c r="Q15"/>
  <c r="Q14"/>
  <c r="L6"/>
  <c r="AR86" i="48"/>
  <c r="AD85"/>
  <c r="AR85" s="1"/>
  <c r="AS88" s="1"/>
  <c r="AR52"/>
  <c r="AR51"/>
  <c r="AD50"/>
  <c r="AR50" s="1"/>
  <c r="AS54" s="1"/>
  <c r="AJ108" s="1"/>
  <c r="Q15"/>
  <c r="Q14"/>
  <c r="L6"/>
  <c r="AR86" i="47"/>
  <c r="AD85"/>
  <c r="AR85" s="1"/>
  <c r="AS88" s="1"/>
  <c r="AR52"/>
  <c r="AR51"/>
  <c r="AD50"/>
  <c r="AR50" s="1"/>
  <c r="Q15"/>
  <c r="Q14"/>
  <c r="L6"/>
  <c r="AR87" i="46"/>
  <c r="AD86"/>
  <c r="AR86" s="1"/>
  <c r="AS89" s="1"/>
  <c r="AR53"/>
  <c r="AR52"/>
  <c r="AD51"/>
  <c r="AR51" s="1"/>
  <c r="Q15"/>
  <c r="Q14"/>
  <c r="L6"/>
  <c r="AJ142" i="44"/>
  <c r="AG122"/>
  <c r="AR122" s="1"/>
  <c r="AS125" s="1"/>
  <c r="AD87"/>
  <c r="AR87" s="1"/>
  <c r="AS90" s="1"/>
  <c r="AR53"/>
  <c r="AR52"/>
  <c r="AR51"/>
  <c r="AD50"/>
  <c r="AR50" s="1"/>
  <c r="Q15"/>
  <c r="Q14"/>
  <c r="L6"/>
  <c r="AG234" i="45"/>
  <c r="AR234" s="1"/>
  <c r="AS237" s="1"/>
  <c r="AD197"/>
  <c r="AR197" s="1"/>
  <c r="AS200" s="1"/>
  <c r="AR163"/>
  <c r="AR162"/>
  <c r="AR161"/>
  <c r="AD160"/>
  <c r="AR160" s="1"/>
  <c r="AS165" s="1"/>
  <c r="AR124"/>
  <c r="AD123"/>
  <c r="AR123" s="1"/>
  <c r="AS126" s="1"/>
  <c r="AR87"/>
  <c r="AD86"/>
  <c r="AR86" s="1"/>
  <c r="AS89" s="1"/>
  <c r="AR53"/>
  <c r="AR52"/>
  <c r="V51"/>
  <c r="AD51" s="1"/>
  <c r="AR51" s="1"/>
  <c r="Q15"/>
  <c r="Q14"/>
  <c r="L6"/>
  <c r="AG233" i="43"/>
  <c r="AR233" s="1"/>
  <c r="AS236" s="1"/>
  <c r="AD198"/>
  <c r="AR198" s="1"/>
  <c r="AS201" s="1"/>
  <c r="AR164"/>
  <c r="AR163"/>
  <c r="AR162"/>
  <c r="AD161"/>
  <c r="AR161" s="1"/>
  <c r="AS166" s="1"/>
  <c r="AR125"/>
  <c r="AD124"/>
  <c r="AR124" s="1"/>
  <c r="AR87"/>
  <c r="AD86"/>
  <c r="AR86" s="1"/>
  <c r="AR52"/>
  <c r="AR51"/>
  <c r="V50"/>
  <c r="AD50" s="1"/>
  <c r="AR50" s="1"/>
  <c r="AS54" s="1"/>
  <c r="Q15"/>
  <c r="Q14"/>
  <c r="L6"/>
  <c r="Q15" i="41"/>
  <c r="Q14"/>
  <c r="Q15" i="40"/>
  <c r="Q14"/>
  <c r="Q15" i="33"/>
  <c r="Q14"/>
  <c r="L7"/>
  <c r="Q15" i="32"/>
  <c r="Q14"/>
  <c r="L7" i="31"/>
  <c r="Q15" i="38"/>
  <c r="Q14"/>
  <c r="Q15" i="37"/>
  <c r="Q14"/>
  <c r="Q15" i="34"/>
  <c r="Q14"/>
  <c r="Q15" i="31"/>
  <c r="Q14"/>
  <c r="Q15" i="30"/>
  <c r="Q14"/>
  <c r="AS54" i="47" l="1"/>
  <c r="AJ107" s="1"/>
  <c r="AS88" i="53"/>
  <c r="AS55" i="51"/>
  <c r="AJ109" s="1"/>
  <c r="AS55" i="50"/>
  <c r="AJ108"/>
  <c r="AS55" i="45"/>
  <c r="AS54" i="56"/>
  <c r="AJ218" s="1"/>
  <c r="AS164"/>
  <c r="AS88"/>
  <c r="AS54" i="55"/>
  <c r="AS127"/>
  <c r="AS88"/>
  <c r="AS56" i="54"/>
  <c r="AJ188" s="1"/>
  <c r="AS54" i="52"/>
  <c r="AJ217" s="1"/>
  <c r="AS55" i="46"/>
  <c r="AJ109" s="1"/>
  <c r="AS55" i="44"/>
  <c r="AJ254" i="45"/>
  <c r="AS89" i="43"/>
  <c r="AS127"/>
  <c r="AJ180" i="55" l="1"/>
  <c r="AJ253" i="43"/>
  <c r="Q15" i="42" l="1"/>
  <c r="Q14"/>
  <c r="Q15" i="39"/>
  <c r="Q14"/>
  <c r="L6" i="38"/>
</calcChain>
</file>

<file path=xl/sharedStrings.xml><?xml version="1.0" encoding="utf-8"?>
<sst xmlns="http://schemas.openxmlformats.org/spreadsheetml/2006/main" count="9997" uniqueCount="240">
  <si>
    <t>GAMBAR KERJA PENINGKATAN KWALITAS RUMAH</t>
  </si>
  <si>
    <t>1.</t>
  </si>
  <si>
    <t>No. Urut BNBA</t>
  </si>
  <si>
    <t>Nama Penerima Bantuan</t>
  </si>
  <si>
    <t>Pekerjaan</t>
  </si>
  <si>
    <t>Alamat</t>
  </si>
  <si>
    <t>Desa/Kelurahan</t>
  </si>
  <si>
    <t>Kecamatan</t>
  </si>
  <si>
    <t>2.</t>
  </si>
  <si>
    <t>Foto keadaan semula (0%) rumah yang akan diperbaiki (lantai, dinding dan atap) dan uraian jenis kerusakan dan bahan untuk komponen atap, lanati dan dinding.</t>
  </si>
  <si>
    <t>Data Eksiting</t>
  </si>
  <si>
    <t>•</t>
  </si>
  <si>
    <t>Luas Bangunan</t>
  </si>
  <si>
    <t>Luas Kavling</t>
  </si>
  <si>
    <t>:</t>
  </si>
  <si>
    <t>m</t>
  </si>
  <si>
    <t>x</t>
  </si>
  <si>
    <t>=</t>
  </si>
  <si>
    <r>
      <t>m</t>
    </r>
    <r>
      <rPr>
        <vertAlign val="superscript"/>
        <sz val="11"/>
        <color theme="1"/>
        <rFont val="Calibri"/>
        <family val="2"/>
        <scheme val="minor"/>
      </rPr>
      <t>2</t>
    </r>
  </si>
  <si>
    <t>Foto Keadaan Semula</t>
  </si>
  <si>
    <t>Foto Kemajuan 30%</t>
  </si>
  <si>
    <t>Foto Kemajuan 100%</t>
  </si>
  <si>
    <t>TEMBESI</t>
  </si>
  <si>
    <t>SAGULUNG</t>
  </si>
  <si>
    <t>Form 1.15</t>
  </si>
  <si>
    <t>3.</t>
  </si>
  <si>
    <t>Komponen rumah yang akan ditingkatkan kwalitasnya</t>
  </si>
  <si>
    <t>Keadaan yang diinginkan</t>
  </si>
  <si>
    <t>Kegiatan :</t>
  </si>
  <si>
    <t>@ Rp</t>
  </si>
  <si>
    <t>Biaya  (Rp)</t>
  </si>
  <si>
    <t>Rp</t>
  </si>
  <si>
    <t>JUMLAH</t>
  </si>
  <si>
    <t>No</t>
  </si>
  <si>
    <t>a.</t>
  </si>
  <si>
    <t>Bahan</t>
  </si>
  <si>
    <t>Papan tidak layak</t>
  </si>
  <si>
    <t>unit</t>
  </si>
  <si>
    <t>b.</t>
  </si>
  <si>
    <t>c.</t>
  </si>
  <si>
    <t>d.</t>
  </si>
  <si>
    <t>4.</t>
  </si>
  <si>
    <t>B. ATAP</t>
  </si>
  <si>
    <t>A. DINDING</t>
  </si>
  <si>
    <t>Seng Bekas dan sudah berkarat / bocor</t>
  </si>
  <si>
    <t>Pemasangan Atap Seng Gelombang</t>
  </si>
  <si>
    <t>C. LANTAI</t>
  </si>
  <si>
    <t>Tanah</t>
  </si>
  <si>
    <t>Yang membuat Gambar Kerja</t>
  </si>
  <si>
    <t>a/n. KSM</t>
  </si>
  <si>
    <t>Ketua,</t>
  </si>
  <si>
    <t>Yang Mendampingi</t>
  </si>
  <si>
    <t>Pembuatan Gambar Kerja</t>
  </si>
  <si>
    <t>TPM,</t>
  </si>
  <si>
    <t>Disetujui Oleh :</t>
  </si>
  <si>
    <t>Kepala SKPD,</t>
  </si>
  <si>
    <t>D.</t>
  </si>
  <si>
    <t>TOTAL BIAYA = a+b+c+d+B+C</t>
  </si>
  <si>
    <t>bagian depan</t>
  </si>
  <si>
    <t>bagian samping kanan</t>
  </si>
  <si>
    <t>bagian samping kiri</t>
  </si>
  <si>
    <t>bagian belakang</t>
  </si>
  <si>
    <t>Papan dan terpal tidak layak</t>
  </si>
  <si>
    <t>Dinding Kanan</t>
  </si>
  <si>
    <t>Tidak Layak</t>
  </si>
  <si>
    <t>Dinding Depan</t>
  </si>
  <si>
    <t>Dinding Kiri</t>
  </si>
  <si>
    <t>Dinding Belakang</t>
  </si>
  <si>
    <t>Atap</t>
  </si>
  <si>
    <t>Lantai</t>
  </si>
  <si>
    <t>Pemasangan dinding &amp; struktur</t>
  </si>
  <si>
    <t>Pemasangan Kusen &amp; Pintu Papan</t>
  </si>
  <si>
    <t>Pemasangan Kusen &amp; Jendela /nako</t>
  </si>
  <si>
    <t>Pemasangan Kusen &amp; Pintu Kamar</t>
  </si>
  <si>
    <t>Pemasangan Lantai rabat beton tebal 5 cm dengan finishing acian semen</t>
  </si>
  <si>
    <t>WIRASWASTA</t>
  </si>
  <si>
    <t>LAYAK</t>
  </si>
  <si>
    <t>Wiraswasta</t>
  </si>
  <si>
    <t>Ruang Depan, Pintu dan Jendela Tidak Layak</t>
  </si>
  <si>
    <t>Dinding Kanan, Jendela dan Dinding Tidak Layak</t>
  </si>
  <si>
    <t>Atap Dari Seng, Tidak Layak</t>
  </si>
  <si>
    <t>Batako</t>
  </si>
  <si>
    <t>Komponen rumah yang akan ditingkatkan kualitasnya</t>
  </si>
  <si>
    <t>GAMBAR KERJA PENINGKATAN KUALITAS RUMAH</t>
  </si>
  <si>
    <r>
      <t>m</t>
    </r>
    <r>
      <rPr>
        <vertAlign val="superscript"/>
        <sz val="11"/>
        <color theme="1"/>
        <rFont val="Arial Narrow"/>
        <family val="2"/>
      </rPr>
      <t>2</t>
    </r>
  </si>
  <si>
    <t>Foto keadaan semula (0%) rumah yang akan diperbaiki (lantai, dinding dan atap) dan uraian jenis kerusakan dan bahan untuk komponen atap, lantai dan dinding.</t>
  </si>
  <si>
    <t>TOTAL BIAYA = a+b+B</t>
  </si>
  <si>
    <t>Lantai Layak</t>
  </si>
  <si>
    <t>Dinding depan dan Dinding Kanan Tidak Layak</t>
  </si>
  <si>
    <t>Lantai  Layak</t>
  </si>
  <si>
    <t>RT 04 / Rw 04 Blok N/15</t>
  </si>
  <si>
    <t>Sei Pelunggut</t>
  </si>
  <si>
    <t>Atap Dari Seng,</t>
  </si>
  <si>
    <t xml:space="preserve">Lantai </t>
  </si>
  <si>
    <t>Tugiman</t>
  </si>
  <si>
    <t>RT 03 / Rw 04, Blok N/24</t>
  </si>
  <si>
    <t>Dinding depan, Kiri, Kanan dan Belakang tidak Layak</t>
  </si>
  <si>
    <t>EKA SUSILAWATI</t>
  </si>
  <si>
    <t>RT 03 / Rw 04 Blok N/155</t>
  </si>
  <si>
    <t>Dinding Depan dan Belakang</t>
  </si>
  <si>
    <t>RT 03 / Rw 04, Blok N/153</t>
  </si>
  <si>
    <t>Roni</t>
  </si>
  <si>
    <t>RT 03 / RW 04 Blok N150</t>
  </si>
  <si>
    <t>Sungai Pelunggut</t>
  </si>
  <si>
    <t>AHMAD SUHAEMI</t>
  </si>
  <si>
    <t>SUNGAI PELUNGGUT</t>
  </si>
  <si>
    <t>SISWO WIBOWO</t>
  </si>
  <si>
    <t>RT 02 RW 04, BLOK AA/68</t>
  </si>
  <si>
    <t>bagian samping</t>
  </si>
  <si>
    <t>KORNELIS NDOJE</t>
  </si>
  <si>
    <t>RT 01 RW 04, BLOK II79</t>
  </si>
  <si>
    <t>Layak</t>
  </si>
  <si>
    <t>MARULAK SIMANJUNTAK</t>
  </si>
  <si>
    <t>RT 06 RW 04, BLOK KK/124</t>
  </si>
  <si>
    <t>sebagian tanah</t>
  </si>
  <si>
    <t>Lantai tidak layak</t>
  </si>
  <si>
    <t>TAUFIK HIDAYAT</t>
  </si>
  <si>
    <t>RT 02 RW 04, BLOK AA/71</t>
  </si>
  <si>
    <t>RT 06 RW 04, BLOK KK/24</t>
  </si>
  <si>
    <t>NATANIEL MANULANG</t>
  </si>
  <si>
    <t>RT 06 RW 04, BLOK KK/50</t>
  </si>
  <si>
    <t>DION LEO NAIBAHO</t>
  </si>
  <si>
    <t>RT 06 RW 04, BLOK KK/41</t>
  </si>
  <si>
    <t>MISWAN</t>
  </si>
  <si>
    <t>RT 04 RW 04, BLOK AA/78</t>
  </si>
  <si>
    <t>YULFINA</t>
  </si>
  <si>
    <t>RT 01 RW 02 BLOK B/112, KAV FLAMBOYAN</t>
  </si>
  <si>
    <t>SUTAMI</t>
  </si>
  <si>
    <t>RT 01 RW 02 BLOK C/61, KAV FLAMBOYAN</t>
  </si>
  <si>
    <t>RAHMAN</t>
  </si>
  <si>
    <t>RT 01 RW 02 BLOK C/59, KAV FLAMBOYAN</t>
  </si>
  <si>
    <t>`</t>
  </si>
  <si>
    <t>SAROHA POHAN</t>
  </si>
  <si>
    <t>RT 06 RW 02 BLOK D/32, KAV FLAMBOYAN</t>
  </si>
  <si>
    <t>RUSLI</t>
  </si>
  <si>
    <t>RT 06 RW 02, BLOK D/15</t>
  </si>
  <si>
    <t>WARTINI</t>
  </si>
  <si>
    <t>RT 06 RW 02 BLOK D/43, KAV FLAMBOYAN</t>
  </si>
  <si>
    <t>MARGAGARIN</t>
  </si>
  <si>
    <t>RT 2 RW 2 BLOK O/01, KAV FLAMBOYAN</t>
  </si>
  <si>
    <t>RT 3 RW 2 BLOK K/108, KAV FLAMBOYAN</t>
  </si>
  <si>
    <t>ALFIAN HARAHAP</t>
  </si>
  <si>
    <t>RT 3 RW 2 BLOK K/107, KAV FLAMBOYAN</t>
  </si>
  <si>
    <t>YUDI</t>
  </si>
  <si>
    <t>RT 3 RW 2 BLOK K/23, KAV FLAMBOYAN</t>
  </si>
  <si>
    <t>JONSON PASARIBU</t>
  </si>
  <si>
    <t>SURYANTO</t>
  </si>
  <si>
    <t>RT 3 RW 2 BLOK K/07, KAV FLAMBOYAN</t>
  </si>
  <si>
    <t>RT 3 RW 2 BLOK K/01+B19, KAV FLAMBOYAN</t>
  </si>
  <si>
    <t>LIZA ASMARANI</t>
  </si>
  <si>
    <t>RT 3 RW 2 BLOK K/81, KAV FLAMBOYAN</t>
  </si>
  <si>
    <t>Triplek tidak layak</t>
  </si>
  <si>
    <t>RT 3 RW 2 BLOK K/106, KAV FLAMBOYAN</t>
  </si>
  <si>
    <t>DESMIAR</t>
  </si>
  <si>
    <t>RT 2 RW 2 BLOK O/32, KAV FLAMBOYAN</t>
  </si>
  <si>
    <t>MANSUR</t>
  </si>
  <si>
    <t>RT 2 RW 2 BLOK O/57, KAV FLAMBOYAN</t>
  </si>
  <si>
    <t>SOLIHIN</t>
  </si>
  <si>
    <t>RT 3 RW 2 BLOK K/126, KAV FLAMBOYAN</t>
  </si>
  <si>
    <t>RT 4 RW 2 BLOK L/45, KAV FLAMBOYAN</t>
  </si>
  <si>
    <t>Bagian dalam</t>
  </si>
  <si>
    <t>DEDI USMAN</t>
  </si>
  <si>
    <t>RT 1 RW 2 BLOK B/41, KAV FLAMBOYAN</t>
  </si>
  <si>
    <t>MISWANTO</t>
  </si>
  <si>
    <t>RT 1 RW 2 BLOK B/39, KAV FLAMBOYAN</t>
  </si>
  <si>
    <t>Pintu dan jendela tidak Layak</t>
  </si>
  <si>
    <t>ISWANDI RUM</t>
  </si>
  <si>
    <t>RT 4 RW 2 BLOK L/118, KAV FLAMBOYAN</t>
  </si>
  <si>
    <t>RT 4 RW 2 BLOK P/93, KAV FLAMBOYAN</t>
  </si>
  <si>
    <t>WAHYUDIN</t>
  </si>
  <si>
    <t>RT 3 RW 2 BLOK K/43, KAV FLAMBOYAN</t>
  </si>
  <si>
    <t>RT 3 RW 2 BLOK K/42, KAV FLAMBOYAN</t>
  </si>
  <si>
    <t>KUSRIANTO</t>
  </si>
  <si>
    <t>RT 3 RW 2 BLOK K/41, KAV FLAMBOYAN</t>
  </si>
  <si>
    <t>RT 1 RW 2 BLOK B/99, KAV FLAMBOYAN</t>
  </si>
  <si>
    <t>RT 4 RW 2 BLOK P/42, KAV FLAMBOYAN</t>
  </si>
  <si>
    <t>RESMANTO</t>
  </si>
  <si>
    <t>RT 1 RW 2 BLOK P/42, KAV FLAMBOYAN</t>
  </si>
  <si>
    <t>RINAWATI</t>
  </si>
  <si>
    <t>RT 3 RW 2 BLOK K/63, KAV FLAMBOYAN</t>
  </si>
  <si>
    <t>DAHLAWI</t>
  </si>
  <si>
    <t>RT 3 RW 2 BLOK K/62, KAV FLAMBOYAN</t>
  </si>
  <si>
    <t>MAHMUDI</t>
  </si>
  <si>
    <t>RT 3 RW 2 BLOK K/61, KAV FLAMBOYAN</t>
  </si>
  <si>
    <t xml:space="preserve">bagian samping </t>
  </si>
  <si>
    <t>RT 3 RW 2 BLOK K/74, KAV FLAMBOYAN</t>
  </si>
  <si>
    <t>RT 3 RW 2 BLOK K/36, KAV FLAMBOYAN</t>
  </si>
  <si>
    <t>RT 3 RW 2 BLOK K/79, KAV FLAMBOYAN</t>
  </si>
  <si>
    <t>DARMAWI</t>
  </si>
  <si>
    <t>RT 2 RW 2 BLOK O/74, KAV FLAMBOYAN</t>
  </si>
  <si>
    <t>NASRUL</t>
  </si>
  <si>
    <t>RT 4 RW 14 BLOK F/27, KAV SEROJA</t>
  </si>
  <si>
    <t>AGUSTIARMEN</t>
  </si>
  <si>
    <t>RT 4 RW 14 BLOK F/26, KAV SEROJA</t>
  </si>
  <si>
    <t>RT 4 RW 14 BLOK F/95, KAV SEROJA</t>
  </si>
  <si>
    <t>MIWAN ANDRI</t>
  </si>
  <si>
    <t>RT 4 RW 14 BLOK F/96, KAV FLAMBOYAN</t>
  </si>
  <si>
    <t>RT 4 RW 14 BLOK G/11, KAV FLAMBOYAN</t>
  </si>
  <si>
    <t>RT 2 RW 14 BLOK I/18, KAV FLAMBOYAN</t>
  </si>
  <si>
    <t>HERMAN</t>
  </si>
  <si>
    <t>RT 2 RW 14 BLOK I/70, KAV FLAMBOYAN</t>
  </si>
  <si>
    <t>GIYONO</t>
  </si>
  <si>
    <t>RT 2 RW 14 BLOK I/69, KAV FLAMBOYAN</t>
  </si>
  <si>
    <t>Batako tidak layak</t>
  </si>
  <si>
    <t>RT 02 / Rw 04, Blok JJ/21</t>
  </si>
  <si>
    <t>SARMAN BREKJENES</t>
  </si>
  <si>
    <t>RT 06 RW 04, BLOK KK/21</t>
  </si>
  <si>
    <t>JUNIAR SINAGA</t>
  </si>
  <si>
    <t xml:space="preserve">RT 06 RW 04 BLOK KK/16, </t>
  </si>
  <si>
    <t>IRWANSYAH LUBIS</t>
  </si>
  <si>
    <t>Batam, 26 Juni 2012</t>
  </si>
  <si>
    <t>UJANG SULPAN</t>
  </si>
  <si>
    <t>VIKTOR SLAMET</t>
  </si>
  <si>
    <t>EDI TENDRI</t>
  </si>
  <si>
    <t>RAJA SALOMO MANULLANG</t>
  </si>
  <si>
    <t>THAYB ABDULLAH</t>
  </si>
  <si>
    <t>195806251989021002</t>
  </si>
  <si>
    <t>R SHOPIAN HERI</t>
  </si>
  <si>
    <t>ILHAM SAHPUTRA DALIMUNTHE</t>
  </si>
  <si>
    <t>YASMINAR</t>
  </si>
  <si>
    <t>JHEFFI ARMAYAN HARAHAP</t>
  </si>
  <si>
    <t>ANDRYAS</t>
  </si>
  <si>
    <t>SRI WAHYUNI</t>
  </si>
  <si>
    <t>LEGIMIN</t>
  </si>
  <si>
    <t>YAMTO</t>
  </si>
  <si>
    <t>GUSMANTI</t>
  </si>
  <si>
    <t>RT 4 RW 14 BLOK H/74, KAV FLAMBOYAN</t>
  </si>
  <si>
    <t>BINTAHAN LUMBAN TOBING</t>
  </si>
  <si>
    <t>NIP. 195806251989021002</t>
  </si>
  <si>
    <t>H. GINTOYONO, BE.SE.MSi</t>
  </si>
  <si>
    <t>batako tak layak</t>
  </si>
  <si>
    <t>ERMA MIZAR SOFANI LUBIS</t>
  </si>
  <si>
    <t>H. GINTOYONO, BE.SE.MM</t>
  </si>
  <si>
    <t>Lantai  layak</t>
  </si>
  <si>
    <t>FADILAH</t>
  </si>
  <si>
    <t>NAM HO</t>
  </si>
  <si>
    <t>SEDIYO PAMUNGKAS</t>
  </si>
  <si>
    <t>Diketahui Oleh</t>
  </si>
  <si>
    <t>Lurah Sungai Pelunggut</t>
  </si>
  <si>
    <t>Batam,         Mei  2013</t>
  </si>
</sst>
</file>

<file path=xl/styles.xml><?xml version="1.0" encoding="utf-8"?>
<styleSheet xmlns="http://schemas.openxmlformats.org/spreadsheetml/2006/main">
  <numFmts count="1">
    <numFmt numFmtId="164" formatCode="0;[Red]0"/>
  </numFmts>
  <fonts count="2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perscript"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12"/>
      <color theme="1"/>
      <name val="Calibri"/>
      <family val="2"/>
      <scheme val="minor"/>
    </font>
    <font>
      <sz val="11"/>
      <color theme="1"/>
      <name val="Arial"/>
      <family val="2"/>
    </font>
    <font>
      <i/>
      <u/>
      <sz val="11"/>
      <color theme="1"/>
      <name val="Arial"/>
      <family val="2"/>
    </font>
    <font>
      <b/>
      <sz val="16"/>
      <color theme="1"/>
      <name val="Arial"/>
      <family val="2"/>
    </font>
    <font>
      <b/>
      <sz val="11"/>
      <color theme="1"/>
      <name val="Arial"/>
      <family val="2"/>
    </font>
    <font>
      <b/>
      <sz val="12"/>
      <color theme="1"/>
      <name val="Arial"/>
      <family val="2"/>
    </font>
    <font>
      <b/>
      <u/>
      <sz val="11"/>
      <color theme="1"/>
      <name val="Arial"/>
      <family val="2"/>
    </font>
    <font>
      <sz val="11"/>
      <color theme="1"/>
      <name val="Arial Narrow"/>
      <family val="2"/>
    </font>
    <font>
      <b/>
      <sz val="11"/>
      <color theme="1"/>
      <name val="Arial Narrow"/>
      <family val="2"/>
    </font>
    <font>
      <vertAlign val="superscript"/>
      <sz val="11"/>
      <color theme="1"/>
      <name val="Arial Narrow"/>
      <family val="2"/>
    </font>
    <font>
      <sz val="12"/>
      <color theme="1"/>
      <name val="Arial"/>
      <family val="2"/>
    </font>
    <font>
      <b/>
      <u/>
      <sz val="12"/>
      <color theme="1"/>
      <name val="Arial"/>
      <family val="2"/>
    </font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</fills>
  <borders count="2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/>
      <top/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220">
    <xf numFmtId="0" fontId="0" fillId="0" borderId="0" xfId="0"/>
    <xf numFmtId="0" fontId="0" fillId="0" borderId="0" xfId="0" applyAlignment="1">
      <alignment vertical="center"/>
    </xf>
    <xf numFmtId="0" fontId="0" fillId="0" borderId="0" xfId="0" quotePrefix="1" applyAlignment="1">
      <alignment vertical="center"/>
    </xf>
    <xf numFmtId="0" fontId="0" fillId="0" borderId="0" xfId="0" applyAlignment="1">
      <alignment horizontal="center" vertical="center"/>
    </xf>
    <xf numFmtId="0" fontId="0" fillId="0" borderId="6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7" xfId="0" applyBorder="1" applyAlignment="1">
      <alignment vertical="center"/>
    </xf>
    <xf numFmtId="0" fontId="0" fillId="0" borderId="8" xfId="0" applyBorder="1" applyAlignment="1">
      <alignment vertical="center"/>
    </xf>
    <xf numFmtId="0" fontId="1" fillId="0" borderId="0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9" xfId="0" applyBorder="1" applyAlignment="1">
      <alignment vertical="center"/>
    </xf>
    <xf numFmtId="0" fontId="0" fillId="0" borderId="0" xfId="0" quotePrefix="1" applyBorder="1" applyAlignment="1">
      <alignment horizontal="center" vertical="center"/>
    </xf>
    <xf numFmtId="0" fontId="0" fillId="0" borderId="10" xfId="0" applyBorder="1" applyAlignment="1">
      <alignment vertical="center"/>
    </xf>
    <xf numFmtId="0" fontId="1" fillId="0" borderId="6" xfId="0" applyFont="1" applyBorder="1" applyAlignment="1">
      <alignment vertical="center"/>
    </xf>
    <xf numFmtId="0" fontId="2" fillId="0" borderId="8" xfId="0" applyFont="1" applyBorder="1" applyAlignment="1">
      <alignment horizontal="right" vertical="center"/>
    </xf>
    <xf numFmtId="0" fontId="2" fillId="0" borderId="8" xfId="0" applyFont="1" applyBorder="1" applyAlignment="1">
      <alignment horizontal="right" vertical="top"/>
    </xf>
    <xf numFmtId="0" fontId="2" fillId="0" borderId="0" xfId="0" applyFont="1" applyBorder="1" applyAlignment="1">
      <alignment horizontal="right" vertical="center"/>
    </xf>
    <xf numFmtId="0" fontId="2" fillId="0" borderId="0" xfId="0" applyFont="1" applyBorder="1" applyAlignment="1">
      <alignment horizontal="right" vertical="top"/>
    </xf>
    <xf numFmtId="0" fontId="0" fillId="0" borderId="0" xfId="0" applyBorder="1" applyAlignment="1">
      <alignment horizontal="right" vertical="center"/>
    </xf>
    <xf numFmtId="0" fontId="5" fillId="0" borderId="0" xfId="0" applyFont="1" applyAlignment="1">
      <alignment vertical="center"/>
    </xf>
    <xf numFmtId="0" fontId="1" fillId="0" borderId="8" xfId="0" applyFont="1" applyBorder="1" applyAlignment="1">
      <alignment vertical="center"/>
    </xf>
    <xf numFmtId="0" fontId="2" fillId="0" borderId="8" xfId="0" quotePrefix="1" applyFont="1" applyBorder="1" applyAlignment="1">
      <alignment horizontal="right" vertical="center"/>
    </xf>
    <xf numFmtId="0" fontId="0" fillId="0" borderId="0" xfId="0" applyBorder="1" applyAlignment="1">
      <alignment vertical="center" wrapText="1"/>
    </xf>
    <xf numFmtId="0" fontId="0" fillId="0" borderId="0" xfId="0" quotePrefix="1" applyBorder="1" applyAlignment="1">
      <alignment vertical="center"/>
    </xf>
    <xf numFmtId="3" fontId="0" fillId="0" borderId="0" xfId="0" applyNumberFormat="1" applyBorder="1" applyAlignment="1">
      <alignment vertical="center"/>
    </xf>
    <xf numFmtId="0" fontId="6" fillId="0" borderId="0" xfId="0" applyFont="1" applyBorder="1" applyAlignment="1">
      <alignment horizontal="right"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1" fillId="0" borderId="2" xfId="0" applyFont="1" applyBorder="1" applyAlignment="1">
      <alignment vertical="center"/>
    </xf>
    <xf numFmtId="1" fontId="0" fillId="0" borderId="0" xfId="0" applyNumberFormat="1" applyAlignment="1">
      <alignment vertical="center"/>
    </xf>
    <xf numFmtId="1" fontId="0" fillId="0" borderId="0" xfId="0" applyNumberFormat="1" applyBorder="1" applyAlignment="1">
      <alignment horizontal="left" vertical="center"/>
    </xf>
    <xf numFmtId="1" fontId="0" fillId="0" borderId="0" xfId="0" applyNumberFormat="1" applyBorder="1" applyAlignment="1">
      <alignment vertical="center"/>
    </xf>
    <xf numFmtId="1" fontId="6" fillId="0" borderId="0" xfId="0" applyNumberFormat="1" applyFont="1" applyBorder="1" applyAlignment="1">
      <alignment horizontal="right" vertical="center"/>
    </xf>
    <xf numFmtId="1" fontId="0" fillId="0" borderId="9" xfId="0" applyNumberFormat="1" applyBorder="1" applyAlignment="1">
      <alignment vertical="center"/>
    </xf>
    <xf numFmtId="1" fontId="0" fillId="0" borderId="0" xfId="0" applyNumberFormat="1" applyBorder="1" applyAlignment="1">
      <alignment vertical="center" wrapText="1"/>
    </xf>
    <xf numFmtId="1" fontId="0" fillId="0" borderId="0" xfId="0" quotePrefix="1" applyNumberFormat="1" applyAlignment="1">
      <alignment vertical="center"/>
    </xf>
    <xf numFmtId="1" fontId="0" fillId="0" borderId="0" xfId="0" applyNumberFormat="1" applyBorder="1" applyAlignment="1">
      <alignment horizontal="right" vertical="center"/>
    </xf>
    <xf numFmtId="0" fontId="4" fillId="2" borderId="18" xfId="0" applyFont="1" applyFill="1" applyBorder="1" applyAlignment="1">
      <alignment vertical="center"/>
    </xf>
    <xf numFmtId="0" fontId="4" fillId="2" borderId="19" xfId="0" applyFont="1" applyFill="1" applyBorder="1" applyAlignment="1">
      <alignment vertical="center"/>
    </xf>
    <xf numFmtId="0" fontId="4" fillId="2" borderId="16" xfId="0" applyFont="1" applyFill="1" applyBorder="1" applyAlignment="1">
      <alignment vertical="center"/>
    </xf>
    <xf numFmtId="0" fontId="4" fillId="2" borderId="21" xfId="0" applyFont="1" applyFill="1" applyBorder="1" applyAlignment="1">
      <alignment vertical="center"/>
    </xf>
    <xf numFmtId="0" fontId="0" fillId="0" borderId="0" xfId="0" applyBorder="1" applyAlignment="1">
      <alignment vertical="top" wrapText="1"/>
    </xf>
    <xf numFmtId="0" fontId="0" fillId="0" borderId="0" xfId="0" applyBorder="1" applyAlignment="1">
      <alignment vertical="top"/>
    </xf>
    <xf numFmtId="0" fontId="7" fillId="0" borderId="12" xfId="0" applyFont="1" applyBorder="1" applyAlignment="1">
      <alignment vertical="center"/>
    </xf>
    <xf numFmtId="0" fontId="0" fillId="0" borderId="12" xfId="0" applyBorder="1" applyAlignment="1">
      <alignment vertical="center"/>
    </xf>
    <xf numFmtId="3" fontId="0" fillId="0" borderId="0" xfId="0" applyNumberFormat="1" applyAlignment="1">
      <alignment vertical="center"/>
    </xf>
    <xf numFmtId="4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horizontal="left" vertical="center" wrapText="1"/>
    </xf>
    <xf numFmtId="0" fontId="8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vertical="center"/>
    </xf>
    <xf numFmtId="0" fontId="11" fillId="0" borderId="6" xfId="0" applyFont="1" applyBorder="1" applyAlignment="1">
      <alignment vertical="center"/>
    </xf>
    <xf numFmtId="0" fontId="8" fillId="0" borderId="2" xfId="0" applyFont="1" applyBorder="1" applyAlignment="1">
      <alignment vertical="center"/>
    </xf>
    <xf numFmtId="0" fontId="8" fillId="0" borderId="2" xfId="0" applyFont="1" applyBorder="1" applyAlignment="1">
      <alignment horizontal="center" vertical="center"/>
    </xf>
    <xf numFmtId="0" fontId="8" fillId="0" borderId="7" xfId="0" applyFont="1" applyBorder="1" applyAlignment="1">
      <alignment vertical="center"/>
    </xf>
    <xf numFmtId="0" fontId="8" fillId="0" borderId="0" xfId="0" applyFont="1" applyBorder="1" applyAlignment="1">
      <alignment horizontal="center" vertical="center"/>
    </xf>
    <xf numFmtId="0" fontId="8" fillId="0" borderId="0" xfId="0" applyFont="1" applyBorder="1" applyAlignment="1">
      <alignment vertical="center"/>
    </xf>
    <xf numFmtId="0" fontId="8" fillId="0" borderId="9" xfId="0" applyFont="1" applyBorder="1" applyAlignment="1">
      <alignment vertical="center"/>
    </xf>
    <xf numFmtId="0" fontId="8" fillId="0" borderId="8" xfId="0" applyFont="1" applyBorder="1" applyAlignment="1">
      <alignment vertical="center"/>
    </xf>
    <xf numFmtId="0" fontId="11" fillId="0" borderId="8" xfId="0" applyFont="1" applyBorder="1" applyAlignment="1">
      <alignment vertical="center"/>
    </xf>
    <xf numFmtId="0" fontId="11" fillId="0" borderId="0" xfId="0" applyFont="1" applyBorder="1" applyAlignment="1">
      <alignment vertical="center"/>
    </xf>
    <xf numFmtId="0" fontId="12" fillId="0" borderId="12" xfId="0" applyFont="1" applyBorder="1" applyAlignment="1">
      <alignment vertical="center"/>
    </xf>
    <xf numFmtId="0" fontId="8" fillId="0" borderId="12" xfId="0" applyFont="1" applyBorder="1" applyAlignment="1">
      <alignment vertical="center"/>
    </xf>
    <xf numFmtId="0" fontId="11" fillId="0" borderId="2" xfId="0" applyFont="1" applyBorder="1" applyAlignment="1">
      <alignment vertical="center"/>
    </xf>
    <xf numFmtId="0" fontId="8" fillId="0" borderId="6" xfId="0" applyFont="1" applyBorder="1" applyAlignment="1">
      <alignment vertical="center"/>
    </xf>
    <xf numFmtId="0" fontId="8" fillId="0" borderId="10" xfId="0" applyFont="1" applyBorder="1" applyAlignment="1">
      <alignment vertical="center"/>
    </xf>
    <xf numFmtId="0" fontId="8" fillId="0" borderId="14" xfId="0" applyFont="1" applyBorder="1" applyAlignment="1">
      <alignment vertical="center"/>
    </xf>
    <xf numFmtId="0" fontId="8" fillId="0" borderId="15" xfId="0" applyFont="1" applyBorder="1" applyAlignment="1">
      <alignment vertical="center"/>
    </xf>
    <xf numFmtId="0" fontId="10" fillId="2" borderId="18" xfId="0" applyFont="1" applyFill="1" applyBorder="1" applyAlignment="1">
      <alignment vertical="center"/>
    </xf>
    <xf numFmtId="0" fontId="10" fillId="2" borderId="19" xfId="0" applyFont="1" applyFill="1" applyBorder="1" applyAlignment="1">
      <alignment vertical="center"/>
    </xf>
    <xf numFmtId="0" fontId="10" fillId="2" borderId="16" xfId="0" applyFont="1" applyFill="1" applyBorder="1" applyAlignment="1">
      <alignment vertical="center"/>
    </xf>
    <xf numFmtId="0" fontId="10" fillId="2" borderId="21" xfId="0" applyFont="1" applyFill="1" applyBorder="1" applyAlignment="1">
      <alignment vertical="center"/>
    </xf>
    <xf numFmtId="0" fontId="0" fillId="0" borderId="0" xfId="0" applyBorder="1" applyAlignment="1">
      <alignment horizontal="left" vertical="center"/>
    </xf>
    <xf numFmtId="0" fontId="14" fillId="0" borderId="0" xfId="0" applyFont="1" applyAlignment="1">
      <alignment vertical="center"/>
    </xf>
    <xf numFmtId="0" fontId="15" fillId="0" borderId="6" xfId="0" applyFont="1" applyBorder="1" applyAlignment="1">
      <alignment vertical="center"/>
    </xf>
    <xf numFmtId="0" fontId="14" fillId="0" borderId="2" xfId="0" applyFont="1" applyBorder="1" applyAlignment="1">
      <alignment vertical="center"/>
    </xf>
    <xf numFmtId="0" fontId="14" fillId="0" borderId="2" xfId="0" applyFont="1" applyBorder="1" applyAlignment="1">
      <alignment horizontal="center" vertical="center"/>
    </xf>
    <xf numFmtId="0" fontId="14" fillId="0" borderId="7" xfId="0" applyFont="1" applyBorder="1" applyAlignment="1">
      <alignment vertical="center"/>
    </xf>
    <xf numFmtId="0" fontId="14" fillId="0" borderId="8" xfId="0" applyFont="1" applyBorder="1" applyAlignment="1">
      <alignment horizontal="right" vertical="center"/>
    </xf>
    <xf numFmtId="0" fontId="14" fillId="0" borderId="0" xfId="0" applyFont="1" applyBorder="1" applyAlignment="1">
      <alignment horizontal="left" vertical="center"/>
    </xf>
    <xf numFmtId="4" fontId="14" fillId="0" borderId="0" xfId="0" applyNumberFormat="1" applyFont="1" applyBorder="1" applyAlignment="1">
      <alignment horizontal="center" vertical="center"/>
    </xf>
    <xf numFmtId="0" fontId="14" fillId="0" borderId="0" xfId="0" applyFont="1" applyBorder="1" applyAlignment="1">
      <alignment horizontal="center" vertical="center"/>
    </xf>
    <xf numFmtId="0" fontId="14" fillId="0" borderId="0" xfId="0" quotePrefix="1" applyFont="1" applyBorder="1" applyAlignment="1">
      <alignment horizontal="center" vertical="center"/>
    </xf>
    <xf numFmtId="0" fontId="14" fillId="0" borderId="0" xfId="0" applyFont="1" applyBorder="1" applyAlignment="1">
      <alignment horizontal="right" vertical="center"/>
    </xf>
    <xf numFmtId="0" fontId="14" fillId="0" borderId="0" xfId="0" applyFont="1" applyBorder="1" applyAlignment="1">
      <alignment vertical="center"/>
    </xf>
    <xf numFmtId="0" fontId="14" fillId="0" borderId="0" xfId="0" applyFont="1" applyBorder="1" applyAlignment="1">
      <alignment horizontal="right" vertical="top"/>
    </xf>
    <xf numFmtId="0" fontId="14" fillId="0" borderId="0" xfId="0" applyFont="1" applyBorder="1" applyAlignment="1">
      <alignment vertical="top"/>
    </xf>
    <xf numFmtId="0" fontId="14" fillId="0" borderId="9" xfId="0" applyFont="1" applyBorder="1" applyAlignment="1">
      <alignment vertical="center"/>
    </xf>
    <xf numFmtId="0" fontId="14" fillId="0" borderId="8" xfId="0" applyFont="1" applyBorder="1" applyAlignment="1">
      <alignment horizontal="right" vertical="top"/>
    </xf>
    <xf numFmtId="0" fontId="14" fillId="0" borderId="0" xfId="0" applyFont="1" applyBorder="1" applyAlignment="1">
      <alignment vertical="top" wrapText="1"/>
    </xf>
    <xf numFmtId="0" fontId="14" fillId="0" borderId="0" xfId="0" applyFont="1" applyBorder="1" applyAlignment="1">
      <alignment horizontal="left" vertical="center" wrapText="1"/>
    </xf>
    <xf numFmtId="0" fontId="14" fillId="0" borderId="0" xfId="0" applyFont="1" applyBorder="1" applyAlignment="1">
      <alignment vertical="center" wrapText="1"/>
    </xf>
    <xf numFmtId="0" fontId="14" fillId="0" borderId="8" xfId="0" quotePrefix="1" applyFont="1" applyBorder="1" applyAlignment="1">
      <alignment horizontal="right" vertical="center"/>
    </xf>
    <xf numFmtId="0" fontId="14" fillId="0" borderId="0" xfId="0" applyFont="1" applyAlignment="1">
      <alignment horizontal="center" vertical="center"/>
    </xf>
    <xf numFmtId="0" fontId="14" fillId="0" borderId="0" xfId="0" quotePrefix="1" applyFont="1" applyBorder="1" applyAlignment="1">
      <alignment vertical="center"/>
    </xf>
    <xf numFmtId="3" fontId="14" fillId="0" borderId="0" xfId="0" applyNumberFormat="1" applyFont="1" applyBorder="1" applyAlignment="1">
      <alignment vertical="center"/>
    </xf>
    <xf numFmtId="0" fontId="15" fillId="0" borderId="0" xfId="0" applyFont="1" applyBorder="1" applyAlignment="1">
      <alignment horizontal="right" vertical="center"/>
    </xf>
    <xf numFmtId="0" fontId="17" fillId="0" borderId="0" xfId="0" quotePrefix="1" applyFont="1" applyAlignment="1">
      <alignment vertical="center"/>
    </xf>
    <xf numFmtId="0" fontId="17" fillId="0" borderId="0" xfId="0" applyFont="1" applyAlignment="1">
      <alignment horizontal="center" vertical="center"/>
    </xf>
    <xf numFmtId="0" fontId="17" fillId="0" borderId="0" xfId="0" applyFont="1" applyAlignment="1">
      <alignment vertical="center"/>
    </xf>
    <xf numFmtId="0" fontId="14" fillId="0" borderId="8" xfId="0" applyFont="1" applyBorder="1" applyAlignment="1">
      <alignment vertical="center"/>
    </xf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horizontal="left" vertical="center" wrapText="1"/>
    </xf>
    <xf numFmtId="4" fontId="0" fillId="0" borderId="0" xfId="0" applyNumberFormat="1" applyBorder="1" applyAlignment="1">
      <alignment horizontal="center" vertical="center"/>
    </xf>
    <xf numFmtId="0" fontId="14" fillId="0" borderId="0" xfId="0" applyFont="1" applyBorder="1" applyAlignment="1">
      <alignment horizontal="left" vertical="center"/>
    </xf>
    <xf numFmtId="4" fontId="14" fillId="0" borderId="0" xfId="0" applyNumberFormat="1" applyFont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4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left" vertical="center" wrapText="1"/>
    </xf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horizontal="left" vertical="center" wrapText="1"/>
    </xf>
    <xf numFmtId="4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4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left" vertical="center" wrapText="1"/>
    </xf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horizontal="left" vertical="center" wrapText="1"/>
    </xf>
    <xf numFmtId="4" fontId="0" fillId="0" borderId="0" xfId="0" applyNumberFormat="1" applyBorder="1" applyAlignment="1">
      <alignment horizontal="center" vertical="center"/>
    </xf>
    <xf numFmtId="0" fontId="0" fillId="0" borderId="9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4" fontId="0" fillId="0" borderId="0" xfId="0" applyNumberFormat="1" applyBorder="1" applyAlignment="1">
      <alignment horizontal="center" vertical="center"/>
    </xf>
    <xf numFmtId="0" fontId="0" fillId="0" borderId="9" xfId="0" applyBorder="1" applyAlignment="1">
      <alignment horizontal="left" vertical="center"/>
    </xf>
    <xf numFmtId="0" fontId="0" fillId="0" borderId="0" xfId="0" applyBorder="1" applyAlignment="1">
      <alignment horizontal="left" vertical="center" wrapText="1"/>
    </xf>
    <xf numFmtId="0" fontId="14" fillId="0" borderId="0" xfId="0" applyFont="1" applyBorder="1" applyAlignment="1">
      <alignment horizontal="left" vertical="center"/>
    </xf>
    <xf numFmtId="4" fontId="14" fillId="0" borderId="0" xfId="0" applyNumberFormat="1" applyFont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horizontal="left" vertical="center" wrapText="1"/>
    </xf>
    <xf numFmtId="4" fontId="0" fillId="0" borderId="0" xfId="0" applyNumberFormat="1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164" fontId="8" fillId="0" borderId="0" xfId="0" applyNumberFormat="1" applyFont="1" applyAlignment="1">
      <alignment horizontal="center" vertical="center"/>
    </xf>
    <xf numFmtId="164" fontId="8" fillId="0" borderId="0" xfId="0" applyNumberFormat="1" applyFont="1" applyAlignment="1">
      <alignment vertical="center"/>
    </xf>
    <xf numFmtId="0" fontId="14" fillId="0" borderId="0" xfId="0" applyFont="1" applyBorder="1" applyAlignment="1">
      <alignment horizontal="left" vertical="center"/>
    </xf>
    <xf numFmtId="0" fontId="0" fillId="3" borderId="0" xfId="0" applyFill="1" applyAlignment="1">
      <alignment vertical="center"/>
    </xf>
    <xf numFmtId="0" fontId="4" fillId="3" borderId="0" xfId="0" applyFont="1" applyFill="1" applyBorder="1" applyAlignment="1">
      <alignment horizontal="center" vertical="center"/>
    </xf>
    <xf numFmtId="3" fontId="4" fillId="3" borderId="0" xfId="0" applyNumberFormat="1" applyFont="1" applyFill="1" applyBorder="1" applyAlignment="1">
      <alignment horizontal="left" vertical="center"/>
    </xf>
    <xf numFmtId="0" fontId="4" fillId="3" borderId="0" xfId="0" applyFont="1" applyFill="1" applyBorder="1" applyAlignment="1">
      <alignment vertical="center"/>
    </xf>
    <xf numFmtId="0" fontId="12" fillId="0" borderId="0" xfId="0" applyFont="1" applyBorder="1" applyAlignment="1">
      <alignment vertical="center"/>
    </xf>
    <xf numFmtId="0" fontId="18" fillId="0" borderId="0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164" fontId="17" fillId="0" borderId="0" xfId="0" applyNumberFormat="1" applyFont="1" applyAlignment="1">
      <alignment horizontal="center" vertical="center"/>
    </xf>
    <xf numFmtId="164" fontId="17" fillId="0" borderId="0" xfId="0" applyNumberFormat="1" applyFont="1" applyAlignment="1">
      <alignment vertical="center"/>
    </xf>
    <xf numFmtId="0" fontId="12" fillId="0" borderId="22" xfId="0" applyFont="1" applyBorder="1" applyAlignment="1">
      <alignment vertical="center"/>
    </xf>
    <xf numFmtId="0" fontId="18" fillId="0" borderId="22" xfId="0" applyFont="1" applyBorder="1" applyAlignment="1">
      <alignment horizontal="center" vertical="center"/>
    </xf>
    <xf numFmtId="0" fontId="17" fillId="0" borderId="0" xfId="0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7" fillId="0" borderId="0" xfId="0" applyFont="1" applyAlignment="1">
      <alignment horizontal="left" vertical="center"/>
    </xf>
    <xf numFmtId="0" fontId="10" fillId="0" borderId="0" xfId="0" applyFont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14" fillId="0" borderId="0" xfId="0" applyFont="1" applyBorder="1" applyAlignment="1">
      <alignment horizontal="left" vertical="center"/>
    </xf>
    <xf numFmtId="0" fontId="17" fillId="0" borderId="0" xfId="0" applyFont="1" applyAlignment="1">
      <alignment horizontal="left" vertical="center" wrapText="1"/>
    </xf>
    <xf numFmtId="4" fontId="14" fillId="0" borderId="0" xfId="0" applyNumberFormat="1" applyFont="1" applyBorder="1" applyAlignment="1">
      <alignment horizontal="center" vertical="center"/>
    </xf>
    <xf numFmtId="0" fontId="14" fillId="0" borderId="0" xfId="0" applyFont="1" applyBorder="1" applyAlignment="1">
      <alignment horizontal="left" vertical="top"/>
    </xf>
    <xf numFmtId="0" fontId="11" fillId="0" borderId="1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horizontal="left" vertical="top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1" fillId="0" borderId="0" xfId="0" applyFont="1" applyAlignment="1">
      <alignment horizontal="left" vertical="center"/>
    </xf>
    <xf numFmtId="4" fontId="0" fillId="0" borderId="0" xfId="0" applyNumberFormat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" fillId="0" borderId="1" xfId="0" applyFont="1" applyBorder="1" applyAlignment="1">
      <alignment horizontal="center" vertical="center"/>
    </xf>
    <xf numFmtId="0" fontId="0" fillId="0" borderId="0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4" fillId="2" borderId="17" xfId="0" applyFont="1" applyFill="1" applyBorder="1" applyAlignment="1">
      <alignment horizontal="center" vertical="center"/>
    </xf>
    <xf numFmtId="0" fontId="4" fillId="2" borderId="18" xfId="0" applyFont="1" applyFill="1" applyBorder="1" applyAlignment="1">
      <alignment horizontal="center" vertical="center"/>
    </xf>
    <xf numFmtId="0" fontId="4" fillId="2" borderId="20" xfId="0" applyFont="1" applyFill="1" applyBorder="1" applyAlignment="1">
      <alignment horizontal="center" vertical="center"/>
    </xf>
    <xf numFmtId="0" fontId="4" fillId="2" borderId="16" xfId="0" applyFont="1" applyFill="1" applyBorder="1" applyAlignment="1">
      <alignment horizontal="center" vertical="center"/>
    </xf>
    <xf numFmtId="3" fontId="4" fillId="2" borderId="18" xfId="0" applyNumberFormat="1" applyFont="1" applyFill="1" applyBorder="1" applyAlignment="1">
      <alignment horizontal="left" vertical="center"/>
    </xf>
    <xf numFmtId="3" fontId="4" fillId="2" borderId="16" xfId="0" applyNumberFormat="1" applyFont="1" applyFill="1" applyBorder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0" fillId="0" borderId="0" xfId="0" applyNumberFormat="1" applyBorder="1" applyAlignment="1">
      <alignment horizontal="right" vertical="center"/>
    </xf>
    <xf numFmtId="0" fontId="7" fillId="0" borderId="11" xfId="0" applyFont="1" applyBorder="1" applyAlignment="1">
      <alignment horizontal="right" vertical="center"/>
    </xf>
    <xf numFmtId="0" fontId="7" fillId="0" borderId="12" xfId="0" applyFont="1" applyBorder="1" applyAlignment="1">
      <alignment horizontal="right" vertical="center"/>
    </xf>
    <xf numFmtId="3" fontId="7" fillId="0" borderId="12" xfId="0" applyNumberFormat="1" applyFont="1" applyBorder="1" applyAlignment="1">
      <alignment horizontal="left" vertical="center"/>
    </xf>
    <xf numFmtId="3" fontId="7" fillId="0" borderId="13" xfId="0" applyNumberFormat="1" applyFont="1" applyBorder="1" applyAlignment="1">
      <alignment horizontal="left" vertical="center"/>
    </xf>
    <xf numFmtId="0" fontId="0" fillId="0" borderId="11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0" xfId="0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4" fontId="0" fillId="0" borderId="0" xfId="0" applyNumberFormat="1" applyAlignment="1">
      <alignment horizontal="center" vertical="center"/>
    </xf>
    <xf numFmtId="4" fontId="0" fillId="0" borderId="0" xfId="0" applyNumberFormat="1" applyAlignment="1">
      <alignment horizontal="right" vertical="center"/>
    </xf>
    <xf numFmtId="0" fontId="0" fillId="0" borderId="0" xfId="0" quotePrefix="1" applyAlignment="1">
      <alignment horizontal="center" vertical="center"/>
    </xf>
    <xf numFmtId="0" fontId="1" fillId="0" borderId="0" xfId="0" applyFont="1" applyBorder="1" applyAlignment="1">
      <alignment horizontal="left" vertical="center"/>
    </xf>
    <xf numFmtId="0" fontId="1" fillId="0" borderId="9" xfId="0" applyFont="1" applyBorder="1" applyAlignment="1">
      <alignment horizontal="left" vertical="center"/>
    </xf>
    <xf numFmtId="0" fontId="0" fillId="0" borderId="9" xfId="0" applyBorder="1" applyAlignment="1">
      <alignment horizontal="left" vertical="top"/>
    </xf>
    <xf numFmtId="0" fontId="0" fillId="0" borderId="9" xfId="0" applyBorder="1" applyAlignment="1">
      <alignment horizontal="left" vertical="center"/>
    </xf>
    <xf numFmtId="0" fontId="10" fillId="2" borderId="17" xfId="0" applyFont="1" applyFill="1" applyBorder="1" applyAlignment="1">
      <alignment horizontal="center" vertical="center"/>
    </xf>
    <xf numFmtId="0" fontId="10" fillId="2" borderId="18" xfId="0" applyFont="1" applyFill="1" applyBorder="1" applyAlignment="1">
      <alignment horizontal="center" vertical="center"/>
    </xf>
    <xf numFmtId="0" fontId="10" fillId="2" borderId="20" xfId="0" applyFont="1" applyFill="1" applyBorder="1" applyAlignment="1">
      <alignment horizontal="center" vertical="center"/>
    </xf>
    <xf numFmtId="0" fontId="10" fillId="2" borderId="16" xfId="0" applyFont="1" applyFill="1" applyBorder="1" applyAlignment="1">
      <alignment horizontal="center" vertical="center"/>
    </xf>
    <xf numFmtId="3" fontId="10" fillId="2" borderId="18" xfId="0" applyNumberFormat="1" applyFont="1" applyFill="1" applyBorder="1" applyAlignment="1">
      <alignment horizontal="left" vertical="center"/>
    </xf>
    <xf numFmtId="3" fontId="10" fillId="2" borderId="16" xfId="0" applyNumberFormat="1" applyFont="1" applyFill="1" applyBorder="1" applyAlignment="1">
      <alignment horizontal="left" vertical="center"/>
    </xf>
    <xf numFmtId="0" fontId="8" fillId="0" borderId="0" xfId="0" applyFont="1" applyBorder="1" applyAlignment="1">
      <alignment horizontal="left" vertical="center"/>
    </xf>
    <xf numFmtId="0" fontId="8" fillId="0" borderId="9" xfId="0" applyFont="1" applyBorder="1" applyAlignment="1">
      <alignment horizontal="left" vertical="center"/>
    </xf>
    <xf numFmtId="0" fontId="12" fillId="0" borderId="11" xfId="0" applyFont="1" applyBorder="1" applyAlignment="1">
      <alignment horizontal="right" vertical="center"/>
    </xf>
    <xf numFmtId="0" fontId="12" fillId="0" borderId="12" xfId="0" applyFont="1" applyBorder="1" applyAlignment="1">
      <alignment horizontal="right" vertical="center"/>
    </xf>
    <xf numFmtId="3" fontId="12" fillId="0" borderId="12" xfId="0" applyNumberFormat="1" applyFont="1" applyBorder="1" applyAlignment="1">
      <alignment horizontal="left" vertical="center"/>
    </xf>
    <xf numFmtId="3" fontId="12" fillId="0" borderId="13" xfId="0" applyNumberFormat="1" applyFont="1" applyBorder="1" applyAlignment="1">
      <alignment horizontal="left" vertical="center"/>
    </xf>
    <xf numFmtId="0" fontId="8" fillId="0" borderId="11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11" fillId="0" borderId="11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11" fillId="0" borderId="13" xfId="0" applyFont="1" applyBorder="1" applyAlignment="1">
      <alignment horizontal="center" vertical="center"/>
    </xf>
    <xf numFmtId="3" fontId="14" fillId="0" borderId="0" xfId="0" applyNumberFormat="1" applyFont="1" applyBorder="1" applyAlignment="1">
      <alignment horizontal="right" vertical="center"/>
    </xf>
    <xf numFmtId="164" fontId="0" fillId="0" borderId="0" xfId="0" applyNumberFormat="1" applyAlignment="1">
      <alignment horizontal="center" vertical="center"/>
    </xf>
    <xf numFmtId="164" fontId="8" fillId="0" borderId="0" xfId="0" quotePrefix="1" applyNumberFormat="1" applyFont="1" applyAlignment="1">
      <alignment horizontal="center" vertical="center"/>
    </xf>
    <xf numFmtId="164" fontId="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Relationship Id="rId6" Type="http://schemas.openxmlformats.org/officeDocument/2006/relationships/image" Target="../media/image11.jpeg"/><Relationship Id="rId5" Type="http://schemas.openxmlformats.org/officeDocument/2006/relationships/image" Target="../media/image10.jpeg"/><Relationship Id="rId4" Type="http://schemas.openxmlformats.org/officeDocument/2006/relationships/image" Target="../media/image9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eg"/><Relationship Id="rId2" Type="http://schemas.openxmlformats.org/officeDocument/2006/relationships/image" Target="../media/image13.jpeg"/><Relationship Id="rId1" Type="http://schemas.openxmlformats.org/officeDocument/2006/relationships/image" Target="../media/image12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jpeg"/><Relationship Id="rId2" Type="http://schemas.openxmlformats.org/officeDocument/2006/relationships/image" Target="../media/image16.jpeg"/><Relationship Id="rId1" Type="http://schemas.openxmlformats.org/officeDocument/2006/relationships/image" Target="../media/image15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jpeg"/><Relationship Id="rId2" Type="http://schemas.openxmlformats.org/officeDocument/2006/relationships/image" Target="../media/image19.jpeg"/><Relationship Id="rId1" Type="http://schemas.openxmlformats.org/officeDocument/2006/relationships/image" Target="../media/image18.jpeg"/><Relationship Id="rId4" Type="http://schemas.openxmlformats.org/officeDocument/2006/relationships/image" Target="../media/image21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jpeg"/><Relationship Id="rId2" Type="http://schemas.openxmlformats.org/officeDocument/2006/relationships/image" Target="../media/image23.jpeg"/><Relationship Id="rId1" Type="http://schemas.openxmlformats.org/officeDocument/2006/relationships/image" Target="../media/image22.jpeg"/><Relationship Id="rId4" Type="http://schemas.openxmlformats.org/officeDocument/2006/relationships/image" Target="../media/image25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jpeg"/><Relationship Id="rId2" Type="http://schemas.openxmlformats.org/officeDocument/2006/relationships/image" Target="../media/image27.jpeg"/><Relationship Id="rId1" Type="http://schemas.openxmlformats.org/officeDocument/2006/relationships/image" Target="../media/image26.jpeg"/><Relationship Id="rId4" Type="http://schemas.openxmlformats.org/officeDocument/2006/relationships/image" Target="../media/image29.jpe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jpeg"/><Relationship Id="rId2" Type="http://schemas.openxmlformats.org/officeDocument/2006/relationships/image" Target="../media/image31.jpeg"/><Relationship Id="rId1" Type="http://schemas.openxmlformats.org/officeDocument/2006/relationships/image" Target="../media/image30.jpe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jpeg"/><Relationship Id="rId2" Type="http://schemas.openxmlformats.org/officeDocument/2006/relationships/image" Target="../media/image34.jpeg"/><Relationship Id="rId1" Type="http://schemas.openxmlformats.org/officeDocument/2006/relationships/image" Target="../media/image33.jpe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jpeg"/><Relationship Id="rId2" Type="http://schemas.openxmlformats.org/officeDocument/2006/relationships/image" Target="../media/image37.jpeg"/><Relationship Id="rId1" Type="http://schemas.openxmlformats.org/officeDocument/2006/relationships/image" Target="../media/image36.jpeg"/><Relationship Id="rId4" Type="http://schemas.openxmlformats.org/officeDocument/2006/relationships/image" Target="../media/image39.jpe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jpeg"/><Relationship Id="rId2" Type="http://schemas.openxmlformats.org/officeDocument/2006/relationships/image" Target="../media/image41.jpeg"/><Relationship Id="rId1" Type="http://schemas.openxmlformats.org/officeDocument/2006/relationships/image" Target="../media/image40.jpeg"/><Relationship Id="rId4" Type="http://schemas.openxmlformats.org/officeDocument/2006/relationships/image" Target="../media/image43.jpe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jpeg"/><Relationship Id="rId2" Type="http://schemas.openxmlformats.org/officeDocument/2006/relationships/image" Target="../media/image45.jpeg"/><Relationship Id="rId1" Type="http://schemas.openxmlformats.org/officeDocument/2006/relationships/image" Target="../media/image44.jpe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jpeg"/><Relationship Id="rId2" Type="http://schemas.openxmlformats.org/officeDocument/2006/relationships/image" Target="../media/image48.jpeg"/><Relationship Id="rId1" Type="http://schemas.openxmlformats.org/officeDocument/2006/relationships/image" Target="../media/image47.jpeg"/><Relationship Id="rId5" Type="http://schemas.openxmlformats.org/officeDocument/2006/relationships/image" Target="../media/image51.jpeg"/><Relationship Id="rId4" Type="http://schemas.openxmlformats.org/officeDocument/2006/relationships/image" Target="../media/image50.jpe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jpeg"/><Relationship Id="rId7" Type="http://schemas.openxmlformats.org/officeDocument/2006/relationships/image" Target="../media/image58.jpeg"/><Relationship Id="rId2" Type="http://schemas.openxmlformats.org/officeDocument/2006/relationships/image" Target="../media/image53.jpeg"/><Relationship Id="rId1" Type="http://schemas.openxmlformats.org/officeDocument/2006/relationships/image" Target="../media/image52.jpeg"/><Relationship Id="rId6" Type="http://schemas.openxmlformats.org/officeDocument/2006/relationships/image" Target="../media/image57.jpeg"/><Relationship Id="rId5" Type="http://schemas.openxmlformats.org/officeDocument/2006/relationships/image" Target="../media/image56.jpeg"/><Relationship Id="rId4" Type="http://schemas.openxmlformats.org/officeDocument/2006/relationships/image" Target="../media/image55.jpe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jpeg"/><Relationship Id="rId7" Type="http://schemas.openxmlformats.org/officeDocument/2006/relationships/image" Target="../media/image65.jpeg"/><Relationship Id="rId2" Type="http://schemas.openxmlformats.org/officeDocument/2006/relationships/image" Target="../media/image60.jpeg"/><Relationship Id="rId1" Type="http://schemas.openxmlformats.org/officeDocument/2006/relationships/image" Target="../media/image59.jpeg"/><Relationship Id="rId6" Type="http://schemas.openxmlformats.org/officeDocument/2006/relationships/image" Target="../media/image64.jpeg"/><Relationship Id="rId5" Type="http://schemas.openxmlformats.org/officeDocument/2006/relationships/image" Target="../media/image63.jpeg"/><Relationship Id="rId4" Type="http://schemas.openxmlformats.org/officeDocument/2006/relationships/image" Target="../media/image62.jpe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8.jpeg"/><Relationship Id="rId2" Type="http://schemas.openxmlformats.org/officeDocument/2006/relationships/image" Target="../media/image67.jpeg"/><Relationship Id="rId1" Type="http://schemas.openxmlformats.org/officeDocument/2006/relationships/image" Target="../media/image66.jpeg"/><Relationship Id="rId4" Type="http://schemas.openxmlformats.org/officeDocument/2006/relationships/image" Target="../media/image69.jpe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2.jpeg"/><Relationship Id="rId2" Type="http://schemas.openxmlformats.org/officeDocument/2006/relationships/image" Target="../media/image71.jpeg"/><Relationship Id="rId1" Type="http://schemas.openxmlformats.org/officeDocument/2006/relationships/image" Target="../media/image70.jpe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jpeg"/><Relationship Id="rId2" Type="http://schemas.openxmlformats.org/officeDocument/2006/relationships/image" Target="../media/image74.jpeg"/><Relationship Id="rId1" Type="http://schemas.openxmlformats.org/officeDocument/2006/relationships/image" Target="../media/image73.jpe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8.jpeg"/><Relationship Id="rId2" Type="http://schemas.openxmlformats.org/officeDocument/2006/relationships/image" Target="../media/image77.jpeg"/><Relationship Id="rId1" Type="http://schemas.openxmlformats.org/officeDocument/2006/relationships/image" Target="../media/image76.jpeg"/><Relationship Id="rId4" Type="http://schemas.openxmlformats.org/officeDocument/2006/relationships/image" Target="../media/image79.jpe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82.jpeg"/><Relationship Id="rId2" Type="http://schemas.openxmlformats.org/officeDocument/2006/relationships/image" Target="../media/image81.jpeg"/><Relationship Id="rId1" Type="http://schemas.openxmlformats.org/officeDocument/2006/relationships/image" Target="../media/image80.jpeg"/><Relationship Id="rId4" Type="http://schemas.openxmlformats.org/officeDocument/2006/relationships/image" Target="../media/image83.jpe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6.jpeg"/><Relationship Id="rId2" Type="http://schemas.openxmlformats.org/officeDocument/2006/relationships/image" Target="../media/image85.jpeg"/><Relationship Id="rId1" Type="http://schemas.openxmlformats.org/officeDocument/2006/relationships/image" Target="../media/image84.jpeg"/><Relationship Id="rId4" Type="http://schemas.openxmlformats.org/officeDocument/2006/relationships/image" Target="../media/image87.jpe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0.jpeg"/><Relationship Id="rId2" Type="http://schemas.openxmlformats.org/officeDocument/2006/relationships/image" Target="../media/image89.jpeg"/><Relationship Id="rId1" Type="http://schemas.openxmlformats.org/officeDocument/2006/relationships/image" Target="../media/image88.jpeg"/><Relationship Id="rId4" Type="http://schemas.openxmlformats.org/officeDocument/2006/relationships/image" Target="../media/image91.jpe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4.jpeg"/><Relationship Id="rId2" Type="http://schemas.openxmlformats.org/officeDocument/2006/relationships/image" Target="../media/image93.jpeg"/><Relationship Id="rId1" Type="http://schemas.openxmlformats.org/officeDocument/2006/relationships/image" Target="../media/image92.jpeg"/><Relationship Id="rId5" Type="http://schemas.openxmlformats.org/officeDocument/2006/relationships/image" Target="../media/image96.jpeg"/><Relationship Id="rId4" Type="http://schemas.openxmlformats.org/officeDocument/2006/relationships/image" Target="../media/image95.jpe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9.jpeg"/><Relationship Id="rId2" Type="http://schemas.openxmlformats.org/officeDocument/2006/relationships/image" Target="../media/image98.jpeg"/><Relationship Id="rId1" Type="http://schemas.openxmlformats.org/officeDocument/2006/relationships/image" Target="../media/image97.jpeg"/><Relationship Id="rId5" Type="http://schemas.openxmlformats.org/officeDocument/2006/relationships/image" Target="../media/image101.jpeg"/><Relationship Id="rId4" Type="http://schemas.openxmlformats.org/officeDocument/2006/relationships/image" Target="../media/image100.jpe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4.jpeg"/><Relationship Id="rId2" Type="http://schemas.openxmlformats.org/officeDocument/2006/relationships/image" Target="../media/image103.jpeg"/><Relationship Id="rId1" Type="http://schemas.openxmlformats.org/officeDocument/2006/relationships/image" Target="../media/image102.jpeg"/><Relationship Id="rId4" Type="http://schemas.openxmlformats.org/officeDocument/2006/relationships/image" Target="../media/image105.jpe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8.jpeg"/><Relationship Id="rId2" Type="http://schemas.openxmlformats.org/officeDocument/2006/relationships/image" Target="../media/image107.jpeg"/><Relationship Id="rId1" Type="http://schemas.openxmlformats.org/officeDocument/2006/relationships/image" Target="../media/image106.jpeg"/><Relationship Id="rId6" Type="http://schemas.openxmlformats.org/officeDocument/2006/relationships/image" Target="../media/image111.jpeg"/><Relationship Id="rId5" Type="http://schemas.openxmlformats.org/officeDocument/2006/relationships/image" Target="../media/image110.jpeg"/><Relationship Id="rId4" Type="http://schemas.openxmlformats.org/officeDocument/2006/relationships/image" Target="../media/image109.jpe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4.jpeg"/><Relationship Id="rId7" Type="http://schemas.openxmlformats.org/officeDocument/2006/relationships/image" Target="../media/image118.jpeg"/><Relationship Id="rId2" Type="http://schemas.openxmlformats.org/officeDocument/2006/relationships/image" Target="../media/image113.jpeg"/><Relationship Id="rId1" Type="http://schemas.openxmlformats.org/officeDocument/2006/relationships/image" Target="../media/image112.jpeg"/><Relationship Id="rId6" Type="http://schemas.openxmlformats.org/officeDocument/2006/relationships/image" Target="../media/image117.jpeg"/><Relationship Id="rId5" Type="http://schemas.openxmlformats.org/officeDocument/2006/relationships/image" Target="../media/image116.jpeg"/><Relationship Id="rId4" Type="http://schemas.openxmlformats.org/officeDocument/2006/relationships/image" Target="../media/image115.jpe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1.jpeg"/><Relationship Id="rId2" Type="http://schemas.openxmlformats.org/officeDocument/2006/relationships/image" Target="../media/image120.jpeg"/><Relationship Id="rId1" Type="http://schemas.openxmlformats.org/officeDocument/2006/relationships/image" Target="../media/image119.jpeg"/><Relationship Id="rId6" Type="http://schemas.openxmlformats.org/officeDocument/2006/relationships/image" Target="../media/image124.jpeg"/><Relationship Id="rId5" Type="http://schemas.openxmlformats.org/officeDocument/2006/relationships/image" Target="../media/image123.jpeg"/><Relationship Id="rId4" Type="http://schemas.openxmlformats.org/officeDocument/2006/relationships/image" Target="../media/image122.jpe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7.jpeg"/><Relationship Id="rId2" Type="http://schemas.openxmlformats.org/officeDocument/2006/relationships/image" Target="../media/image126.jpeg"/><Relationship Id="rId1" Type="http://schemas.openxmlformats.org/officeDocument/2006/relationships/image" Target="../media/image125.jpeg"/><Relationship Id="rId6" Type="http://schemas.openxmlformats.org/officeDocument/2006/relationships/image" Target="../media/image130.jpeg"/><Relationship Id="rId5" Type="http://schemas.openxmlformats.org/officeDocument/2006/relationships/image" Target="../media/image129.jpeg"/><Relationship Id="rId4" Type="http://schemas.openxmlformats.org/officeDocument/2006/relationships/image" Target="../media/image128.jpe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3.jpeg"/><Relationship Id="rId7" Type="http://schemas.openxmlformats.org/officeDocument/2006/relationships/image" Target="../media/image137.jpeg"/><Relationship Id="rId2" Type="http://schemas.openxmlformats.org/officeDocument/2006/relationships/image" Target="../media/image132.jpeg"/><Relationship Id="rId1" Type="http://schemas.openxmlformats.org/officeDocument/2006/relationships/image" Target="../media/image131.jpeg"/><Relationship Id="rId6" Type="http://schemas.openxmlformats.org/officeDocument/2006/relationships/image" Target="../media/image136.jpeg"/><Relationship Id="rId5" Type="http://schemas.openxmlformats.org/officeDocument/2006/relationships/image" Target="../media/image135.jpeg"/><Relationship Id="rId4" Type="http://schemas.openxmlformats.org/officeDocument/2006/relationships/image" Target="../media/image134.jpe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9.jpeg"/><Relationship Id="rId2" Type="http://schemas.openxmlformats.org/officeDocument/2006/relationships/image" Target="../media/image138.jpeg"/><Relationship Id="rId1" Type="http://schemas.openxmlformats.org/officeDocument/2006/relationships/image" Target="../media/image134.jpeg"/><Relationship Id="rId5" Type="http://schemas.openxmlformats.org/officeDocument/2006/relationships/image" Target="../media/image141.jpeg"/><Relationship Id="rId4" Type="http://schemas.openxmlformats.org/officeDocument/2006/relationships/image" Target="../media/image140.jpe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4.jpeg"/><Relationship Id="rId2" Type="http://schemas.openxmlformats.org/officeDocument/2006/relationships/image" Target="../media/image143.jpeg"/><Relationship Id="rId1" Type="http://schemas.openxmlformats.org/officeDocument/2006/relationships/image" Target="../media/image142.jpeg"/><Relationship Id="rId6" Type="http://schemas.openxmlformats.org/officeDocument/2006/relationships/image" Target="../media/image147.jpeg"/><Relationship Id="rId5" Type="http://schemas.openxmlformats.org/officeDocument/2006/relationships/image" Target="../media/image146.jpeg"/><Relationship Id="rId4" Type="http://schemas.openxmlformats.org/officeDocument/2006/relationships/image" Target="../media/image145.jpe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0.jpeg"/><Relationship Id="rId2" Type="http://schemas.openxmlformats.org/officeDocument/2006/relationships/image" Target="../media/image149.jpeg"/><Relationship Id="rId1" Type="http://schemas.openxmlformats.org/officeDocument/2006/relationships/image" Target="../media/image148.jpeg"/><Relationship Id="rId6" Type="http://schemas.openxmlformats.org/officeDocument/2006/relationships/image" Target="../media/image153.jpeg"/><Relationship Id="rId5" Type="http://schemas.openxmlformats.org/officeDocument/2006/relationships/image" Target="../media/image152.jpeg"/><Relationship Id="rId4" Type="http://schemas.openxmlformats.org/officeDocument/2006/relationships/image" Target="../media/image151.jpe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6.jpeg"/><Relationship Id="rId2" Type="http://schemas.openxmlformats.org/officeDocument/2006/relationships/image" Target="../media/image155.jpeg"/><Relationship Id="rId1" Type="http://schemas.openxmlformats.org/officeDocument/2006/relationships/image" Target="../media/image154.jpeg"/><Relationship Id="rId6" Type="http://schemas.openxmlformats.org/officeDocument/2006/relationships/image" Target="../media/image159.jpeg"/><Relationship Id="rId5" Type="http://schemas.openxmlformats.org/officeDocument/2006/relationships/image" Target="../media/image158.jpeg"/><Relationship Id="rId4" Type="http://schemas.openxmlformats.org/officeDocument/2006/relationships/image" Target="../media/image157.jpe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2.jpeg"/><Relationship Id="rId2" Type="http://schemas.openxmlformats.org/officeDocument/2006/relationships/image" Target="../media/image161.jpeg"/><Relationship Id="rId1" Type="http://schemas.openxmlformats.org/officeDocument/2006/relationships/image" Target="../media/image160.jpeg"/><Relationship Id="rId4" Type="http://schemas.openxmlformats.org/officeDocument/2006/relationships/image" Target="../media/image163.jpe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6.jpeg"/><Relationship Id="rId2" Type="http://schemas.openxmlformats.org/officeDocument/2006/relationships/image" Target="../media/image165.jpeg"/><Relationship Id="rId1" Type="http://schemas.openxmlformats.org/officeDocument/2006/relationships/image" Target="../media/image164.jpeg"/><Relationship Id="rId4" Type="http://schemas.openxmlformats.org/officeDocument/2006/relationships/image" Target="../media/image167.jpe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0.jpeg"/><Relationship Id="rId2" Type="http://schemas.openxmlformats.org/officeDocument/2006/relationships/image" Target="../media/image169.jpeg"/><Relationship Id="rId1" Type="http://schemas.openxmlformats.org/officeDocument/2006/relationships/image" Target="../media/image168.jpeg"/><Relationship Id="rId4" Type="http://schemas.openxmlformats.org/officeDocument/2006/relationships/image" Target="../media/image171.jpe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4.jpeg"/><Relationship Id="rId2" Type="http://schemas.openxmlformats.org/officeDocument/2006/relationships/image" Target="../media/image173.jpeg"/><Relationship Id="rId1" Type="http://schemas.openxmlformats.org/officeDocument/2006/relationships/image" Target="../media/image172.jpeg"/><Relationship Id="rId6" Type="http://schemas.openxmlformats.org/officeDocument/2006/relationships/image" Target="../media/image177.jpeg"/><Relationship Id="rId5" Type="http://schemas.openxmlformats.org/officeDocument/2006/relationships/image" Target="../media/image176.jpeg"/><Relationship Id="rId4" Type="http://schemas.openxmlformats.org/officeDocument/2006/relationships/image" Target="../media/image175.jpe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0.jpeg"/><Relationship Id="rId2" Type="http://schemas.openxmlformats.org/officeDocument/2006/relationships/image" Target="../media/image179.jpeg"/><Relationship Id="rId1" Type="http://schemas.openxmlformats.org/officeDocument/2006/relationships/image" Target="../media/image178.jpeg"/><Relationship Id="rId4" Type="http://schemas.openxmlformats.org/officeDocument/2006/relationships/image" Target="../media/image181.jpe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4.jpeg"/><Relationship Id="rId2" Type="http://schemas.openxmlformats.org/officeDocument/2006/relationships/image" Target="../media/image183.jpeg"/><Relationship Id="rId1" Type="http://schemas.openxmlformats.org/officeDocument/2006/relationships/image" Target="../media/image182.jpeg"/><Relationship Id="rId6" Type="http://schemas.openxmlformats.org/officeDocument/2006/relationships/image" Target="../media/image187.jpeg"/><Relationship Id="rId5" Type="http://schemas.openxmlformats.org/officeDocument/2006/relationships/image" Target="../media/image186.jpeg"/><Relationship Id="rId4" Type="http://schemas.openxmlformats.org/officeDocument/2006/relationships/image" Target="../media/image185.jpe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0.jpeg"/><Relationship Id="rId2" Type="http://schemas.openxmlformats.org/officeDocument/2006/relationships/image" Target="../media/image189.jpeg"/><Relationship Id="rId1" Type="http://schemas.openxmlformats.org/officeDocument/2006/relationships/image" Target="../media/image188.jpeg"/><Relationship Id="rId6" Type="http://schemas.openxmlformats.org/officeDocument/2006/relationships/image" Target="../media/image193.jpeg"/><Relationship Id="rId5" Type="http://schemas.openxmlformats.org/officeDocument/2006/relationships/image" Target="../media/image192.jpeg"/><Relationship Id="rId4" Type="http://schemas.openxmlformats.org/officeDocument/2006/relationships/image" Target="../media/image191.jpe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6.jpeg"/><Relationship Id="rId2" Type="http://schemas.openxmlformats.org/officeDocument/2006/relationships/image" Target="../media/image195.jpeg"/><Relationship Id="rId1" Type="http://schemas.openxmlformats.org/officeDocument/2006/relationships/image" Target="../media/image194.jpeg"/><Relationship Id="rId6" Type="http://schemas.openxmlformats.org/officeDocument/2006/relationships/image" Target="../media/image199.jpeg"/><Relationship Id="rId5" Type="http://schemas.openxmlformats.org/officeDocument/2006/relationships/image" Target="../media/image198.jpeg"/><Relationship Id="rId4" Type="http://schemas.openxmlformats.org/officeDocument/2006/relationships/image" Target="../media/image197.jpe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2.jpeg"/><Relationship Id="rId2" Type="http://schemas.openxmlformats.org/officeDocument/2006/relationships/image" Target="../media/image201.jpeg"/><Relationship Id="rId1" Type="http://schemas.openxmlformats.org/officeDocument/2006/relationships/image" Target="../media/image200.jpeg"/><Relationship Id="rId4" Type="http://schemas.openxmlformats.org/officeDocument/2006/relationships/image" Target="../media/image203.jpe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6.jpeg"/><Relationship Id="rId2" Type="http://schemas.openxmlformats.org/officeDocument/2006/relationships/image" Target="../media/image205.jpeg"/><Relationship Id="rId1" Type="http://schemas.openxmlformats.org/officeDocument/2006/relationships/image" Target="../media/image204.jpeg"/><Relationship Id="rId6" Type="http://schemas.openxmlformats.org/officeDocument/2006/relationships/image" Target="../media/image209.jpeg"/><Relationship Id="rId5" Type="http://schemas.openxmlformats.org/officeDocument/2006/relationships/image" Target="../media/image208.jpeg"/><Relationship Id="rId4" Type="http://schemas.openxmlformats.org/officeDocument/2006/relationships/image" Target="../media/image207.jpe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2.jpeg"/><Relationship Id="rId2" Type="http://schemas.openxmlformats.org/officeDocument/2006/relationships/image" Target="../media/image211.jpeg"/><Relationship Id="rId1" Type="http://schemas.openxmlformats.org/officeDocument/2006/relationships/image" Target="../media/image210.jpeg"/><Relationship Id="rId6" Type="http://schemas.openxmlformats.org/officeDocument/2006/relationships/image" Target="../media/image215.jpeg"/><Relationship Id="rId5" Type="http://schemas.openxmlformats.org/officeDocument/2006/relationships/image" Target="../media/image214.jpeg"/><Relationship Id="rId4" Type="http://schemas.openxmlformats.org/officeDocument/2006/relationships/image" Target="../media/image213.jpe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8.jpeg"/><Relationship Id="rId2" Type="http://schemas.openxmlformats.org/officeDocument/2006/relationships/image" Target="../media/image217.jpeg"/><Relationship Id="rId1" Type="http://schemas.openxmlformats.org/officeDocument/2006/relationships/image" Target="../media/image216.jpeg"/><Relationship Id="rId6" Type="http://schemas.openxmlformats.org/officeDocument/2006/relationships/image" Target="../media/image221.jpeg"/><Relationship Id="rId5" Type="http://schemas.openxmlformats.org/officeDocument/2006/relationships/image" Target="../media/image220.jpeg"/><Relationship Id="rId4" Type="http://schemas.openxmlformats.org/officeDocument/2006/relationships/image" Target="../media/image219.jpeg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4.jpeg"/><Relationship Id="rId2" Type="http://schemas.openxmlformats.org/officeDocument/2006/relationships/image" Target="../media/image223.jpeg"/><Relationship Id="rId1" Type="http://schemas.openxmlformats.org/officeDocument/2006/relationships/image" Target="../media/image222.jpeg"/><Relationship Id="rId6" Type="http://schemas.openxmlformats.org/officeDocument/2006/relationships/image" Target="../media/image227.jpeg"/><Relationship Id="rId5" Type="http://schemas.openxmlformats.org/officeDocument/2006/relationships/image" Target="../media/image226.jpeg"/><Relationship Id="rId4" Type="http://schemas.openxmlformats.org/officeDocument/2006/relationships/image" Target="../media/image225.jpeg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0.jpeg"/><Relationship Id="rId2" Type="http://schemas.openxmlformats.org/officeDocument/2006/relationships/image" Target="../media/image229.jpeg"/><Relationship Id="rId1" Type="http://schemas.openxmlformats.org/officeDocument/2006/relationships/image" Target="../media/image228.jpeg"/><Relationship Id="rId5" Type="http://schemas.openxmlformats.org/officeDocument/2006/relationships/image" Target="../media/image232.jpeg"/><Relationship Id="rId4" Type="http://schemas.openxmlformats.org/officeDocument/2006/relationships/image" Target="../media/image231.jpe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5.jpeg"/><Relationship Id="rId2" Type="http://schemas.openxmlformats.org/officeDocument/2006/relationships/image" Target="../media/image234.jpeg"/><Relationship Id="rId1" Type="http://schemas.openxmlformats.org/officeDocument/2006/relationships/image" Target="../media/image233.jpeg"/><Relationship Id="rId5" Type="http://schemas.openxmlformats.org/officeDocument/2006/relationships/image" Target="../media/image237.jpeg"/><Relationship Id="rId4" Type="http://schemas.openxmlformats.org/officeDocument/2006/relationships/image" Target="../media/image236.jpeg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0.jpeg"/><Relationship Id="rId2" Type="http://schemas.openxmlformats.org/officeDocument/2006/relationships/image" Target="../media/image239.jpeg"/><Relationship Id="rId1" Type="http://schemas.openxmlformats.org/officeDocument/2006/relationships/image" Target="../media/image238.jpeg"/><Relationship Id="rId5" Type="http://schemas.openxmlformats.org/officeDocument/2006/relationships/image" Target="../media/image242.jpeg"/><Relationship Id="rId4" Type="http://schemas.openxmlformats.org/officeDocument/2006/relationships/image" Target="../media/image241.jpe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5.jpeg"/><Relationship Id="rId2" Type="http://schemas.openxmlformats.org/officeDocument/2006/relationships/image" Target="../media/image244.jpeg"/><Relationship Id="rId1" Type="http://schemas.openxmlformats.org/officeDocument/2006/relationships/image" Target="../media/image243.jpeg"/><Relationship Id="rId6" Type="http://schemas.openxmlformats.org/officeDocument/2006/relationships/image" Target="../media/image248.jpeg"/><Relationship Id="rId5" Type="http://schemas.openxmlformats.org/officeDocument/2006/relationships/image" Target="../media/image247.jpeg"/><Relationship Id="rId4" Type="http://schemas.openxmlformats.org/officeDocument/2006/relationships/image" Target="../media/image246.jpeg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1.jpeg"/><Relationship Id="rId2" Type="http://schemas.openxmlformats.org/officeDocument/2006/relationships/image" Target="../media/image250.jpeg"/><Relationship Id="rId1" Type="http://schemas.openxmlformats.org/officeDocument/2006/relationships/image" Target="../media/image249.jpeg"/><Relationship Id="rId6" Type="http://schemas.openxmlformats.org/officeDocument/2006/relationships/image" Target="../media/image254.jpeg"/><Relationship Id="rId5" Type="http://schemas.openxmlformats.org/officeDocument/2006/relationships/image" Target="../media/image253.jpeg"/><Relationship Id="rId4" Type="http://schemas.openxmlformats.org/officeDocument/2006/relationships/image" Target="../media/image252.jpeg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7.jpeg"/><Relationship Id="rId2" Type="http://schemas.openxmlformats.org/officeDocument/2006/relationships/image" Target="../media/image256.jpeg"/><Relationship Id="rId1" Type="http://schemas.openxmlformats.org/officeDocument/2006/relationships/image" Target="../media/image255.jpeg"/><Relationship Id="rId4" Type="http://schemas.openxmlformats.org/officeDocument/2006/relationships/image" Target="../media/image258.jpeg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1.jpeg"/><Relationship Id="rId2" Type="http://schemas.openxmlformats.org/officeDocument/2006/relationships/image" Target="../media/image260.jpeg"/><Relationship Id="rId1" Type="http://schemas.openxmlformats.org/officeDocument/2006/relationships/image" Target="../media/image259.jpeg"/><Relationship Id="rId5" Type="http://schemas.openxmlformats.org/officeDocument/2006/relationships/image" Target="../media/image263.jpeg"/><Relationship Id="rId4" Type="http://schemas.openxmlformats.org/officeDocument/2006/relationships/image" Target="../media/image262.jpeg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6.jpeg"/><Relationship Id="rId2" Type="http://schemas.openxmlformats.org/officeDocument/2006/relationships/image" Target="../media/image265.jpeg"/><Relationship Id="rId1" Type="http://schemas.openxmlformats.org/officeDocument/2006/relationships/image" Target="../media/image264.jpeg"/><Relationship Id="rId5" Type="http://schemas.openxmlformats.org/officeDocument/2006/relationships/image" Target="../media/image268.jpeg"/><Relationship Id="rId4" Type="http://schemas.openxmlformats.org/officeDocument/2006/relationships/image" Target="../media/image267.jpeg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1.jpeg"/><Relationship Id="rId2" Type="http://schemas.openxmlformats.org/officeDocument/2006/relationships/image" Target="../media/image270.jpeg"/><Relationship Id="rId1" Type="http://schemas.openxmlformats.org/officeDocument/2006/relationships/image" Target="../media/image269.jpeg"/><Relationship Id="rId6" Type="http://schemas.openxmlformats.org/officeDocument/2006/relationships/image" Target="../media/image274.jpeg"/><Relationship Id="rId5" Type="http://schemas.openxmlformats.org/officeDocument/2006/relationships/image" Target="../media/image273.jpeg"/><Relationship Id="rId4" Type="http://schemas.openxmlformats.org/officeDocument/2006/relationships/image" Target="../media/image272.jpeg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7.jpeg"/><Relationship Id="rId2" Type="http://schemas.openxmlformats.org/officeDocument/2006/relationships/image" Target="../media/image276.jpeg"/><Relationship Id="rId1" Type="http://schemas.openxmlformats.org/officeDocument/2006/relationships/image" Target="../media/image275.jpeg"/><Relationship Id="rId6" Type="http://schemas.openxmlformats.org/officeDocument/2006/relationships/image" Target="../media/image280.jpeg"/><Relationship Id="rId5" Type="http://schemas.openxmlformats.org/officeDocument/2006/relationships/image" Target="../media/image279.jpeg"/><Relationship Id="rId4" Type="http://schemas.openxmlformats.org/officeDocument/2006/relationships/image" Target="../media/image278.jpeg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3.jpeg"/><Relationship Id="rId2" Type="http://schemas.openxmlformats.org/officeDocument/2006/relationships/image" Target="../media/image282.jpeg"/><Relationship Id="rId1" Type="http://schemas.openxmlformats.org/officeDocument/2006/relationships/image" Target="../media/image281.jpeg"/><Relationship Id="rId5" Type="http://schemas.openxmlformats.org/officeDocument/2006/relationships/image" Target="../media/image285.jpeg"/><Relationship Id="rId4" Type="http://schemas.openxmlformats.org/officeDocument/2006/relationships/image" Target="../media/image284.jpeg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8.jpeg"/><Relationship Id="rId2" Type="http://schemas.openxmlformats.org/officeDocument/2006/relationships/image" Target="../media/image287.jpeg"/><Relationship Id="rId1" Type="http://schemas.openxmlformats.org/officeDocument/2006/relationships/image" Target="../media/image286.jpeg"/><Relationship Id="rId5" Type="http://schemas.openxmlformats.org/officeDocument/2006/relationships/image" Target="../media/image290.jpeg"/><Relationship Id="rId4" Type="http://schemas.openxmlformats.org/officeDocument/2006/relationships/image" Target="../media/image289.jpeg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3.jpeg"/><Relationship Id="rId2" Type="http://schemas.openxmlformats.org/officeDocument/2006/relationships/image" Target="../media/image292.jpeg"/><Relationship Id="rId1" Type="http://schemas.openxmlformats.org/officeDocument/2006/relationships/image" Target="../media/image291.jpeg"/><Relationship Id="rId4" Type="http://schemas.openxmlformats.org/officeDocument/2006/relationships/image" Target="../media/image294.jpeg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7.jpeg"/><Relationship Id="rId2" Type="http://schemas.openxmlformats.org/officeDocument/2006/relationships/image" Target="../media/image296.jpeg"/><Relationship Id="rId1" Type="http://schemas.openxmlformats.org/officeDocument/2006/relationships/image" Target="../media/image295.jpeg"/><Relationship Id="rId5" Type="http://schemas.openxmlformats.org/officeDocument/2006/relationships/image" Target="../media/image299.jpeg"/><Relationship Id="rId4" Type="http://schemas.openxmlformats.org/officeDocument/2006/relationships/image" Target="../media/image29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52915</xdr:colOff>
      <xdr:row>51</xdr:row>
      <xdr:rowOff>31749</xdr:rowOff>
    </xdr:from>
    <xdr:to>
      <xdr:col>15</xdr:col>
      <xdr:colOff>126998</xdr:colOff>
      <xdr:row>61</xdr:row>
      <xdr:rowOff>52917</xdr:rowOff>
    </xdr:to>
    <xdr:pic>
      <xdr:nvPicPr>
        <xdr:cNvPr id="13" name="Picture 12" descr="D:\EKA PUNYA\photo\ujang sulfan.jpg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55082" y="10032999"/>
          <a:ext cx="2709333" cy="1820334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52908</xdr:colOff>
      <xdr:row>19</xdr:row>
      <xdr:rowOff>169328</xdr:rowOff>
    </xdr:from>
    <xdr:to>
      <xdr:col>15</xdr:col>
      <xdr:colOff>126991</xdr:colOff>
      <xdr:row>30</xdr:row>
      <xdr:rowOff>10578</xdr:rowOff>
    </xdr:to>
    <xdr:pic>
      <xdr:nvPicPr>
        <xdr:cNvPr id="14" name="Picture 13" descr="D:\EKA PUNYA\photo\ujang sulfan.jpg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55075" y="4212161"/>
          <a:ext cx="2709333" cy="1820334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3</xdr:col>
      <xdr:colOff>63490</xdr:colOff>
      <xdr:row>86</xdr:row>
      <xdr:rowOff>74082</xdr:rowOff>
    </xdr:from>
    <xdr:to>
      <xdr:col>16</xdr:col>
      <xdr:colOff>169323</xdr:colOff>
      <xdr:row>96</xdr:row>
      <xdr:rowOff>63501</xdr:rowOff>
    </xdr:to>
    <xdr:pic>
      <xdr:nvPicPr>
        <xdr:cNvPr id="12" name="Picture 11" descr="D:\EKA PUNYA\ujang sulfan1.jpg"/>
        <xdr:cNvPicPr/>
      </xdr:nvPicPr>
      <xdr:blipFill>
        <a:blip xmlns:r="http://schemas.openxmlformats.org/officeDocument/2006/relationships" r:embed="rId3" cstate="print"/>
        <a:srcRect l="5850" r="18312" b="25397"/>
        <a:stretch>
          <a:fillRect/>
        </a:stretch>
      </xdr:blipFill>
      <xdr:spPr bwMode="auto">
        <a:xfrm>
          <a:off x="666740" y="16531165"/>
          <a:ext cx="2741083" cy="1788586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285748</xdr:colOff>
      <xdr:row>19</xdr:row>
      <xdr:rowOff>169335</xdr:rowOff>
    </xdr:from>
    <xdr:to>
      <xdr:col>31</xdr:col>
      <xdr:colOff>116415</xdr:colOff>
      <xdr:row>30</xdr:row>
      <xdr:rowOff>1</xdr:rowOff>
    </xdr:to>
    <xdr:pic>
      <xdr:nvPicPr>
        <xdr:cNvPr id="15" name="Picture 14" descr="E:\BSPS EKA\foto baru\baru\ujang.JPG"/>
        <xdr:cNvPicPr/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725331" y="4212168"/>
          <a:ext cx="2952751" cy="180975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34</xdr:col>
      <xdr:colOff>0</xdr:colOff>
      <xdr:row>19</xdr:row>
      <xdr:rowOff>158750</xdr:rowOff>
    </xdr:from>
    <xdr:to>
      <xdr:col>47</xdr:col>
      <xdr:colOff>169333</xdr:colOff>
      <xdr:row>29</xdr:row>
      <xdr:rowOff>158750</xdr:rowOff>
    </xdr:to>
    <xdr:pic>
      <xdr:nvPicPr>
        <xdr:cNvPr id="11" name="Picture 10" descr="E:\BSPS EKA\FOTO 100% PAK TAUFIK\16.JPG"/>
        <xdr:cNvPicPr/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7164917" y="4201583"/>
          <a:ext cx="2783416" cy="1799167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47619</xdr:colOff>
      <xdr:row>20</xdr:row>
      <xdr:rowOff>47624</xdr:rowOff>
    </xdr:from>
    <xdr:to>
      <xdr:col>16</xdr:col>
      <xdr:colOff>0</xdr:colOff>
      <xdr:row>30</xdr:row>
      <xdr:rowOff>23812</xdr:rowOff>
    </xdr:to>
    <xdr:pic>
      <xdr:nvPicPr>
        <xdr:cNvPr id="22" name="Picture 21" descr="E:\Photo Baru Plunggut\RW.04\DSCI1068.JPG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52432" y="4214812"/>
          <a:ext cx="2797974" cy="1762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</xdr:col>
      <xdr:colOff>47619</xdr:colOff>
      <xdr:row>20</xdr:row>
      <xdr:rowOff>47625</xdr:rowOff>
    </xdr:from>
    <xdr:to>
      <xdr:col>15</xdr:col>
      <xdr:colOff>200020</xdr:colOff>
      <xdr:row>30</xdr:row>
      <xdr:rowOff>37042</xdr:rowOff>
    </xdr:to>
    <xdr:sp macro="" textlink="">
      <xdr:nvSpPr>
        <xdr:cNvPr id="23" name="Rectangle 22"/>
        <xdr:cNvSpPr/>
      </xdr:nvSpPr>
      <xdr:spPr>
        <a:xfrm>
          <a:off x="452432" y="4214813"/>
          <a:ext cx="2795588" cy="177535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/>
            <a:t>i</a:t>
          </a:r>
        </a:p>
      </xdr:txBody>
    </xdr:sp>
    <xdr:clientData/>
  </xdr:twoCellAnchor>
  <xdr:twoCellAnchor editAs="oneCell">
    <xdr:from>
      <xdr:col>2</xdr:col>
      <xdr:colOff>95248</xdr:colOff>
      <xdr:row>50</xdr:row>
      <xdr:rowOff>35718</xdr:rowOff>
    </xdr:from>
    <xdr:to>
      <xdr:col>15</xdr:col>
      <xdr:colOff>71438</xdr:colOff>
      <xdr:row>60</xdr:row>
      <xdr:rowOff>95250</xdr:rowOff>
    </xdr:to>
    <xdr:pic>
      <xdr:nvPicPr>
        <xdr:cNvPr id="35" name="Picture 34" descr="D:\EKA PUNYA\tugiman1.jpg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00061" y="9763124"/>
          <a:ext cx="2619377" cy="184547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154779</xdr:colOff>
      <xdr:row>90</xdr:row>
      <xdr:rowOff>23813</xdr:rowOff>
    </xdr:from>
    <xdr:to>
      <xdr:col>15</xdr:col>
      <xdr:colOff>154782</xdr:colOff>
      <xdr:row>100</xdr:row>
      <xdr:rowOff>83345</xdr:rowOff>
    </xdr:to>
    <xdr:pic>
      <xdr:nvPicPr>
        <xdr:cNvPr id="39" name="Picture 38" descr="D:\EKA PUNYA\tugiman.jp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59592" y="16704469"/>
          <a:ext cx="2643190" cy="184547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119061</xdr:colOff>
      <xdr:row>114</xdr:row>
      <xdr:rowOff>142876</xdr:rowOff>
    </xdr:from>
    <xdr:to>
      <xdr:col>15</xdr:col>
      <xdr:colOff>119064</xdr:colOff>
      <xdr:row>124</xdr:row>
      <xdr:rowOff>166687</xdr:rowOff>
    </xdr:to>
    <xdr:pic>
      <xdr:nvPicPr>
        <xdr:cNvPr id="40" name="Picture 39" descr="D:\EKA PUNYA\tugiman.jpg"/>
        <xdr:cNvPicPr/>
      </xdr:nvPicPr>
      <xdr:blipFill>
        <a:blip xmlns:r="http://schemas.openxmlformats.org/officeDocument/2006/relationships" r:embed="rId4" cstate="print"/>
        <a:srcRect b="63768"/>
        <a:stretch>
          <a:fillRect/>
        </a:stretch>
      </xdr:blipFill>
      <xdr:spPr bwMode="auto">
        <a:xfrm>
          <a:off x="523874" y="21228845"/>
          <a:ext cx="2643190" cy="1809749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214312</xdr:colOff>
      <xdr:row>20</xdr:row>
      <xdr:rowOff>47624</xdr:rowOff>
    </xdr:from>
    <xdr:to>
      <xdr:col>31</xdr:col>
      <xdr:colOff>190499</xdr:colOff>
      <xdr:row>29</xdr:row>
      <xdr:rowOff>142874</xdr:rowOff>
    </xdr:to>
    <xdr:pic>
      <xdr:nvPicPr>
        <xdr:cNvPr id="24" name="Picture 23" descr="E:\BSPS EKA\foto baru\baru\tugiman.JPG"/>
        <xdr:cNvPicPr/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667125" y="4214812"/>
          <a:ext cx="3119437" cy="1702593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33</xdr:col>
      <xdr:colOff>190500</xdr:colOff>
      <xdr:row>20</xdr:row>
      <xdr:rowOff>47624</xdr:rowOff>
    </xdr:from>
    <xdr:to>
      <xdr:col>47</xdr:col>
      <xdr:colOff>142875</xdr:colOff>
      <xdr:row>29</xdr:row>
      <xdr:rowOff>107156</xdr:rowOff>
    </xdr:to>
    <xdr:pic>
      <xdr:nvPicPr>
        <xdr:cNvPr id="25" name="Picture 24" descr="E:\BSPS EKA\FOTO 100% PAK TAUFIK\13.JPG"/>
        <xdr:cNvPicPr/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7191375" y="4214812"/>
          <a:ext cx="2786063" cy="166687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202401</xdr:colOff>
      <xdr:row>20</xdr:row>
      <xdr:rowOff>59526</xdr:rowOff>
    </xdr:from>
    <xdr:to>
      <xdr:col>15</xdr:col>
      <xdr:colOff>154776</xdr:colOff>
      <xdr:row>30</xdr:row>
      <xdr:rowOff>23808</xdr:rowOff>
    </xdr:to>
    <xdr:pic>
      <xdr:nvPicPr>
        <xdr:cNvPr id="38" name="Picture 37" descr="E:\Photo Baru Plunggut\RW.04\DSCI1070.JPG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04807" y="4226714"/>
          <a:ext cx="2797969" cy="175021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202402</xdr:colOff>
      <xdr:row>20</xdr:row>
      <xdr:rowOff>47620</xdr:rowOff>
    </xdr:from>
    <xdr:to>
      <xdr:col>15</xdr:col>
      <xdr:colOff>152396</xdr:colOff>
      <xdr:row>30</xdr:row>
      <xdr:rowOff>37037</xdr:rowOff>
    </xdr:to>
    <xdr:sp macro="" textlink="">
      <xdr:nvSpPr>
        <xdr:cNvPr id="39" name="Rectangle 38"/>
        <xdr:cNvSpPr/>
      </xdr:nvSpPr>
      <xdr:spPr>
        <a:xfrm>
          <a:off x="404808" y="4214808"/>
          <a:ext cx="2795588" cy="177535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17</xdr:col>
      <xdr:colOff>220870</xdr:colOff>
      <xdr:row>20</xdr:row>
      <xdr:rowOff>69021</xdr:rowOff>
    </xdr:from>
    <xdr:to>
      <xdr:col>31</xdr:col>
      <xdr:colOff>110435</xdr:colOff>
      <xdr:row>29</xdr:row>
      <xdr:rowOff>165653</xdr:rowOff>
    </xdr:to>
    <xdr:pic>
      <xdr:nvPicPr>
        <xdr:cNvPr id="18" name="Picture 17" descr="E:\BSPS EKA\foto baru\baru\viktor.JPG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547718" y="4265543"/>
          <a:ext cx="2926521" cy="171174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34</xdr:col>
      <xdr:colOff>27609</xdr:colOff>
      <xdr:row>20</xdr:row>
      <xdr:rowOff>69021</xdr:rowOff>
    </xdr:from>
    <xdr:to>
      <xdr:col>47</xdr:col>
      <xdr:colOff>189039</xdr:colOff>
      <xdr:row>29</xdr:row>
      <xdr:rowOff>157208</xdr:rowOff>
    </xdr:to>
    <xdr:pic>
      <xdr:nvPicPr>
        <xdr:cNvPr id="16" name="Picture 15" descr="E:\BSPS EKA\FOTO 100% PAK TAUFIK\12.JP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971196" y="4265543"/>
          <a:ext cx="2673821" cy="170329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47619</xdr:colOff>
      <xdr:row>20</xdr:row>
      <xdr:rowOff>47625</xdr:rowOff>
    </xdr:from>
    <xdr:to>
      <xdr:col>15</xdr:col>
      <xdr:colOff>200020</xdr:colOff>
      <xdr:row>30</xdr:row>
      <xdr:rowOff>37042</xdr:rowOff>
    </xdr:to>
    <xdr:sp macro="" textlink="">
      <xdr:nvSpPr>
        <xdr:cNvPr id="32" name="Rectangle 31"/>
        <xdr:cNvSpPr/>
      </xdr:nvSpPr>
      <xdr:spPr>
        <a:xfrm>
          <a:off x="447669" y="4210050"/>
          <a:ext cx="2771776" cy="179916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/>
            <a:t>i</a:t>
          </a:r>
        </a:p>
      </xdr:txBody>
    </xdr:sp>
    <xdr:clientData/>
  </xdr:twoCellAnchor>
  <xdr:twoCellAnchor editAs="oneCell">
    <xdr:from>
      <xdr:col>2</xdr:col>
      <xdr:colOff>78573</xdr:colOff>
      <xdr:row>20</xdr:row>
      <xdr:rowOff>66675</xdr:rowOff>
    </xdr:from>
    <xdr:to>
      <xdr:col>15</xdr:col>
      <xdr:colOff>166688</xdr:colOff>
      <xdr:row>30</xdr:row>
      <xdr:rowOff>11906</xdr:rowOff>
    </xdr:to>
    <xdr:pic>
      <xdr:nvPicPr>
        <xdr:cNvPr id="36" name="Picture 35" descr="E:\Photo Baru Plunggut\RW.04\DSCI1071.JPG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83386" y="4233863"/>
          <a:ext cx="2731302" cy="17311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95247</xdr:colOff>
      <xdr:row>130</xdr:row>
      <xdr:rowOff>142872</xdr:rowOff>
    </xdr:from>
    <xdr:to>
      <xdr:col>15</xdr:col>
      <xdr:colOff>89646</xdr:colOff>
      <xdr:row>141</xdr:row>
      <xdr:rowOff>11205</xdr:rowOff>
    </xdr:to>
    <xdr:pic>
      <xdr:nvPicPr>
        <xdr:cNvPr id="27" name="Picture 26" descr="E:\Photo Baru Plunggut\RW.04\DSCI1071.JPG"/>
        <xdr:cNvPicPr/>
      </xdr:nvPicPr>
      <xdr:blipFill>
        <a:blip xmlns:r="http://schemas.openxmlformats.org/officeDocument/2006/relationships" r:embed="rId1" cstate="print"/>
        <a:srcRect l="13262" b="62807"/>
        <a:stretch>
          <a:fillRect/>
        </a:stretch>
      </xdr:blipFill>
      <xdr:spPr bwMode="auto">
        <a:xfrm>
          <a:off x="498659" y="24638931"/>
          <a:ext cx="2627781" cy="1840569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280147</xdr:colOff>
      <xdr:row>20</xdr:row>
      <xdr:rowOff>33619</xdr:rowOff>
    </xdr:from>
    <xdr:to>
      <xdr:col>31</xdr:col>
      <xdr:colOff>168088</xdr:colOff>
      <xdr:row>30</xdr:row>
      <xdr:rowOff>1</xdr:rowOff>
    </xdr:to>
    <xdr:pic>
      <xdr:nvPicPr>
        <xdr:cNvPr id="21" name="Picture 20" descr="E:\BSPS EKA\foto baru\baru\edi.JPG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720353" y="4179795"/>
          <a:ext cx="3014382" cy="1759324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34</xdr:col>
      <xdr:colOff>11205</xdr:colOff>
      <xdr:row>20</xdr:row>
      <xdr:rowOff>22411</xdr:rowOff>
    </xdr:from>
    <xdr:to>
      <xdr:col>47</xdr:col>
      <xdr:colOff>100852</xdr:colOff>
      <xdr:row>30</xdr:row>
      <xdr:rowOff>33616</xdr:rowOff>
    </xdr:to>
    <xdr:pic>
      <xdr:nvPicPr>
        <xdr:cNvPr id="28" name="Picture 27" descr="E:\BSPS EKA\FOTO 100% PAK TAUFIK\9.JP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182970" y="4168587"/>
          <a:ext cx="2711823" cy="1804147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59530</xdr:colOff>
      <xdr:row>87</xdr:row>
      <xdr:rowOff>23812</xdr:rowOff>
    </xdr:from>
    <xdr:to>
      <xdr:col>15</xdr:col>
      <xdr:colOff>142875</xdr:colOff>
      <xdr:row>96</xdr:row>
      <xdr:rowOff>166687</xdr:rowOff>
    </xdr:to>
    <xdr:pic>
      <xdr:nvPicPr>
        <xdr:cNvPr id="22" name="Picture 21" descr="E:\Photo Baru Plunggut\RW.04\DSCI1073.JPG"/>
        <xdr:cNvPicPr/>
      </xdr:nvPicPr>
      <xdr:blipFill>
        <a:blip xmlns:r="http://schemas.openxmlformats.org/officeDocument/2006/relationships" r:embed="rId1" cstate="print"/>
        <a:srcRect b="51383"/>
        <a:stretch>
          <a:fillRect/>
        </a:stretch>
      </xdr:blipFill>
      <xdr:spPr bwMode="auto">
        <a:xfrm>
          <a:off x="464343" y="16561593"/>
          <a:ext cx="2726532" cy="175021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202402</xdr:colOff>
      <xdr:row>19</xdr:row>
      <xdr:rowOff>178590</xdr:rowOff>
    </xdr:from>
    <xdr:to>
      <xdr:col>16</xdr:col>
      <xdr:colOff>35719</xdr:colOff>
      <xdr:row>30</xdr:row>
      <xdr:rowOff>0</xdr:rowOff>
    </xdr:to>
    <xdr:pic>
      <xdr:nvPicPr>
        <xdr:cNvPr id="18" name="Picture 17" descr="D:\EKA PUNYA\roni.jpg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04808" y="4167184"/>
          <a:ext cx="2881317" cy="1785941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154782</xdr:colOff>
      <xdr:row>19</xdr:row>
      <xdr:rowOff>166687</xdr:rowOff>
    </xdr:from>
    <xdr:to>
      <xdr:col>31</xdr:col>
      <xdr:colOff>83343</xdr:colOff>
      <xdr:row>30</xdr:row>
      <xdr:rowOff>11905</xdr:rowOff>
    </xdr:to>
    <xdr:pic>
      <xdr:nvPicPr>
        <xdr:cNvPr id="16" name="Picture 15" descr="E:\BSPS EKA\foto baru\baru\roni.JP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607595" y="4155281"/>
          <a:ext cx="3071811" cy="1809749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34</xdr:col>
      <xdr:colOff>11907</xdr:colOff>
      <xdr:row>20</xdr:row>
      <xdr:rowOff>47624</xdr:rowOff>
    </xdr:from>
    <xdr:to>
      <xdr:col>48</xdr:col>
      <xdr:colOff>1</xdr:colOff>
      <xdr:row>29</xdr:row>
      <xdr:rowOff>154782</xdr:rowOff>
    </xdr:to>
    <xdr:pic>
      <xdr:nvPicPr>
        <xdr:cNvPr id="17" name="Picture 16" descr="E:\BSPS EKA\FOTO 100% PAK TAUFIK\7.JPG"/>
        <xdr:cNvPicPr/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7215188" y="4214812"/>
          <a:ext cx="2821781" cy="1714501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54429</xdr:colOff>
      <xdr:row>127</xdr:row>
      <xdr:rowOff>149678</xdr:rowOff>
    </xdr:from>
    <xdr:to>
      <xdr:col>15</xdr:col>
      <xdr:colOff>95251</xdr:colOff>
      <xdr:row>137</xdr:row>
      <xdr:rowOff>163285</xdr:rowOff>
    </xdr:to>
    <xdr:pic>
      <xdr:nvPicPr>
        <xdr:cNvPr id="39" name="Picture 38" descr="D:\EKA PUNYA\BSPS EKA\Foto Eka lagi\ahmad suheini2"/>
        <xdr:cNvPicPr/>
      </xdr:nvPicPr>
      <xdr:blipFill>
        <a:blip xmlns:r="http://schemas.openxmlformats.org/officeDocument/2006/relationships" r:embed="rId1" cstate="print"/>
        <a:srcRect r="13552" b="46032"/>
        <a:stretch>
          <a:fillRect/>
        </a:stretch>
      </xdr:blipFill>
      <xdr:spPr bwMode="auto">
        <a:xfrm>
          <a:off x="462643" y="21159107"/>
          <a:ext cx="2707822" cy="178253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97704</xdr:colOff>
      <xdr:row>20</xdr:row>
      <xdr:rowOff>7</xdr:rowOff>
    </xdr:from>
    <xdr:to>
      <xdr:col>15</xdr:col>
      <xdr:colOff>59320</xdr:colOff>
      <xdr:row>30</xdr:row>
      <xdr:rowOff>27222</xdr:rowOff>
    </xdr:to>
    <xdr:pic>
      <xdr:nvPicPr>
        <xdr:cNvPr id="40" name="Picture 39" descr="D:\EKA PUNYA\BSPS EKA\Foto Eka lagi\ahmad suheini2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88473" y="4212988"/>
          <a:ext cx="2538251" cy="1858946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341923</xdr:colOff>
      <xdr:row>20</xdr:row>
      <xdr:rowOff>48845</xdr:rowOff>
    </xdr:from>
    <xdr:to>
      <xdr:col>31</xdr:col>
      <xdr:colOff>122115</xdr:colOff>
      <xdr:row>30</xdr:row>
      <xdr:rowOff>-1</xdr:rowOff>
    </xdr:to>
    <xdr:pic>
      <xdr:nvPicPr>
        <xdr:cNvPr id="23" name="Picture 22" descr="E:\BSPS EKA\foto baru\baru\ahmad.JP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700096" y="4261826"/>
          <a:ext cx="2845288" cy="178288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34</xdr:col>
      <xdr:colOff>36635</xdr:colOff>
      <xdr:row>20</xdr:row>
      <xdr:rowOff>73269</xdr:rowOff>
    </xdr:from>
    <xdr:to>
      <xdr:col>47</xdr:col>
      <xdr:colOff>61058</xdr:colOff>
      <xdr:row>29</xdr:row>
      <xdr:rowOff>170961</xdr:rowOff>
    </xdr:to>
    <xdr:pic>
      <xdr:nvPicPr>
        <xdr:cNvPr id="21" name="Picture 20" descr="E:\BSPS EKA\FOTO 100% PAK TAUFIK\32.JPG"/>
        <xdr:cNvPicPr/>
      </xdr:nvPicPr>
      <xdr:blipFill>
        <a:blip xmlns:r="http://schemas.openxmlformats.org/officeDocument/2006/relationships" r:embed="rId4" cstate="print"/>
        <a:srcRect r="31963" b="19069"/>
        <a:stretch>
          <a:fillRect/>
        </a:stretch>
      </xdr:blipFill>
      <xdr:spPr bwMode="auto">
        <a:xfrm>
          <a:off x="7046058" y="4286250"/>
          <a:ext cx="2564423" cy="1746249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38101</xdr:colOff>
      <xdr:row>19</xdr:row>
      <xdr:rowOff>142875</xdr:rowOff>
    </xdr:from>
    <xdr:to>
      <xdr:col>15</xdr:col>
      <xdr:colOff>9525</xdr:colOff>
      <xdr:row>30</xdr:row>
      <xdr:rowOff>28575</xdr:rowOff>
    </xdr:to>
    <xdr:pic>
      <xdr:nvPicPr>
        <xdr:cNvPr id="14" name="Picture 13" descr="E:\Foto Eka\Foto Eka lagi\marulak simanjuntak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38151" y="4124325"/>
          <a:ext cx="2590799" cy="187642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59531</xdr:colOff>
      <xdr:row>89</xdr:row>
      <xdr:rowOff>35718</xdr:rowOff>
    </xdr:from>
    <xdr:to>
      <xdr:col>15</xdr:col>
      <xdr:colOff>83344</xdr:colOff>
      <xdr:row>99</xdr:row>
      <xdr:rowOff>35718</xdr:rowOff>
    </xdr:to>
    <xdr:pic>
      <xdr:nvPicPr>
        <xdr:cNvPr id="41" name="Picture 40" descr="D:\EKA PUNYA\BSPS EKA\Foto Eka lagi\SAM_1051.JPG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64344" y="14406562"/>
          <a:ext cx="2667000" cy="1785938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261937</xdr:colOff>
      <xdr:row>20</xdr:row>
      <xdr:rowOff>47624</xdr:rowOff>
    </xdr:from>
    <xdr:to>
      <xdr:col>31</xdr:col>
      <xdr:colOff>190500</xdr:colOff>
      <xdr:row>30</xdr:row>
      <xdr:rowOff>11906</xdr:rowOff>
    </xdr:to>
    <xdr:pic>
      <xdr:nvPicPr>
        <xdr:cNvPr id="21" name="Picture 20" descr="E:\BSPS EKA\foto baru\baru\sarman.JP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714750" y="4214812"/>
          <a:ext cx="3071813" cy="1750219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33</xdr:col>
      <xdr:colOff>190499</xdr:colOff>
      <xdr:row>20</xdr:row>
      <xdr:rowOff>0</xdr:rowOff>
    </xdr:from>
    <xdr:to>
      <xdr:col>47</xdr:col>
      <xdr:colOff>178592</xdr:colOff>
      <xdr:row>30</xdr:row>
      <xdr:rowOff>23813</xdr:rowOff>
    </xdr:to>
    <xdr:pic>
      <xdr:nvPicPr>
        <xdr:cNvPr id="20" name="Picture 19" descr="E:\BSPS EKA\FOTO 100% PAK TAUFIK\23.JPG"/>
        <xdr:cNvPicPr/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7191374" y="4167188"/>
          <a:ext cx="2821781" cy="180975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202402</xdr:colOff>
      <xdr:row>19</xdr:row>
      <xdr:rowOff>166684</xdr:rowOff>
    </xdr:from>
    <xdr:to>
      <xdr:col>15</xdr:col>
      <xdr:colOff>130965</xdr:colOff>
      <xdr:row>29</xdr:row>
      <xdr:rowOff>119059</xdr:rowOff>
    </xdr:to>
    <xdr:pic>
      <xdr:nvPicPr>
        <xdr:cNvPr id="13" name="Picture 12" descr="D:\EKA PUNYA\BSPS EKA\Foto Eka lagi\juniar sinaga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04808" y="4155278"/>
          <a:ext cx="2774157" cy="1738312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261937</xdr:colOff>
      <xdr:row>20</xdr:row>
      <xdr:rowOff>0</xdr:rowOff>
    </xdr:from>
    <xdr:to>
      <xdr:col>31</xdr:col>
      <xdr:colOff>119061</xdr:colOff>
      <xdr:row>29</xdr:row>
      <xdr:rowOff>154782</xdr:rowOff>
    </xdr:to>
    <xdr:pic>
      <xdr:nvPicPr>
        <xdr:cNvPr id="21" name="Picture 20" descr="E:\BSPS EKA\foto baru\baru\juniar sinaga.JPG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714750" y="4167188"/>
          <a:ext cx="3155155" cy="176212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34</xdr:col>
      <xdr:colOff>35718</xdr:colOff>
      <xdr:row>20</xdr:row>
      <xdr:rowOff>11906</xdr:rowOff>
    </xdr:from>
    <xdr:to>
      <xdr:col>47</xdr:col>
      <xdr:colOff>59531</xdr:colOff>
      <xdr:row>30</xdr:row>
      <xdr:rowOff>0</xdr:rowOff>
    </xdr:to>
    <xdr:pic>
      <xdr:nvPicPr>
        <xdr:cNvPr id="17" name="Picture 16" descr="E:\BSPS EKA\FOTO 100% PAK TAUFIK\31.JPG"/>
        <xdr:cNvPicPr/>
      </xdr:nvPicPr>
      <xdr:blipFill>
        <a:blip xmlns:r="http://schemas.openxmlformats.org/officeDocument/2006/relationships" r:embed="rId3" cstate="print"/>
        <a:srcRect l="8974" b="22838"/>
        <a:stretch>
          <a:fillRect/>
        </a:stretch>
      </xdr:blipFill>
      <xdr:spPr bwMode="auto">
        <a:xfrm>
          <a:off x="7393781" y="4179094"/>
          <a:ext cx="2655094" cy="1774031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119055</xdr:colOff>
      <xdr:row>18</xdr:row>
      <xdr:rowOff>166684</xdr:rowOff>
    </xdr:from>
    <xdr:to>
      <xdr:col>15</xdr:col>
      <xdr:colOff>71438</xdr:colOff>
      <xdr:row>29</xdr:row>
      <xdr:rowOff>11906</xdr:rowOff>
    </xdr:to>
    <xdr:pic>
      <xdr:nvPicPr>
        <xdr:cNvPr id="18" name="Picture 17" descr="E:\Foto Eka\Foto Eka lagi\siswo wibowo3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23868" y="4000497"/>
          <a:ext cx="2595570" cy="194072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</xdr:col>
      <xdr:colOff>95243</xdr:colOff>
      <xdr:row>18</xdr:row>
      <xdr:rowOff>142872</xdr:rowOff>
    </xdr:from>
    <xdr:to>
      <xdr:col>15</xdr:col>
      <xdr:colOff>92862</xdr:colOff>
      <xdr:row>28</xdr:row>
      <xdr:rowOff>180972</xdr:rowOff>
    </xdr:to>
    <xdr:sp macro="" textlink="">
      <xdr:nvSpPr>
        <xdr:cNvPr id="19" name="Rectangle 18"/>
        <xdr:cNvSpPr/>
      </xdr:nvSpPr>
      <xdr:spPr>
        <a:xfrm>
          <a:off x="500056" y="3976685"/>
          <a:ext cx="2640806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18</xdr:col>
      <xdr:colOff>59530</xdr:colOff>
      <xdr:row>19</xdr:row>
      <xdr:rowOff>47625</xdr:rowOff>
    </xdr:from>
    <xdr:to>
      <xdr:col>31</xdr:col>
      <xdr:colOff>142874</xdr:colOff>
      <xdr:row>29</xdr:row>
      <xdr:rowOff>23812</xdr:rowOff>
    </xdr:to>
    <xdr:pic>
      <xdr:nvPicPr>
        <xdr:cNvPr id="17" name="Picture 16" descr="E:\BSPS EKA\foto baru\baru\siswo.JPG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714749" y="4071938"/>
          <a:ext cx="2714625" cy="1881187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34</xdr:col>
      <xdr:colOff>35718</xdr:colOff>
      <xdr:row>19</xdr:row>
      <xdr:rowOff>59530</xdr:rowOff>
    </xdr:from>
    <xdr:to>
      <xdr:col>47</xdr:col>
      <xdr:colOff>59530</xdr:colOff>
      <xdr:row>29</xdr:row>
      <xdr:rowOff>23811</xdr:rowOff>
    </xdr:to>
    <xdr:pic>
      <xdr:nvPicPr>
        <xdr:cNvPr id="24" name="Picture 23" descr="E:\BSPS EKA\FOTO 100% PAK TAUFIK\4.JP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929437" y="4083843"/>
          <a:ext cx="2655093" cy="1869281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76200</xdr:colOff>
      <xdr:row>18</xdr:row>
      <xdr:rowOff>171451</xdr:rowOff>
    </xdr:from>
    <xdr:to>
      <xdr:col>15</xdr:col>
      <xdr:colOff>142875</xdr:colOff>
      <xdr:row>28</xdr:row>
      <xdr:rowOff>152401</xdr:rowOff>
    </xdr:to>
    <xdr:pic>
      <xdr:nvPicPr>
        <xdr:cNvPr id="14" name="Picture 13" descr="E:\Foto Eka\Foto Eka lagi\kornelis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76250" y="3952876"/>
          <a:ext cx="2571750" cy="1885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</xdr:col>
      <xdr:colOff>57150</xdr:colOff>
      <xdr:row>18</xdr:row>
      <xdr:rowOff>152400</xdr:rowOff>
    </xdr:from>
    <xdr:to>
      <xdr:col>15</xdr:col>
      <xdr:colOff>161925</xdr:colOff>
      <xdr:row>29</xdr:row>
      <xdr:rowOff>0</xdr:rowOff>
    </xdr:to>
    <xdr:sp macro="" textlink="">
      <xdr:nvSpPr>
        <xdr:cNvPr id="15" name="Rectangle 14"/>
        <xdr:cNvSpPr/>
      </xdr:nvSpPr>
      <xdr:spPr>
        <a:xfrm>
          <a:off x="457200" y="3933825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95250</xdr:colOff>
      <xdr:row>93</xdr:row>
      <xdr:rowOff>57150</xdr:rowOff>
    </xdr:from>
    <xdr:to>
      <xdr:col>15</xdr:col>
      <xdr:colOff>104775</xdr:colOff>
      <xdr:row>103</xdr:row>
      <xdr:rowOff>47625</xdr:rowOff>
    </xdr:to>
    <xdr:pic>
      <xdr:nvPicPr>
        <xdr:cNvPr id="18" name="Picture 17" descr="E:\Foto Eka\Foto Eka lagi\kornelis"/>
        <xdr:cNvPicPr/>
      </xdr:nvPicPr>
      <xdr:blipFill>
        <a:blip xmlns:r="http://schemas.openxmlformats.org/officeDocument/2006/relationships" r:embed="rId2" cstate="print"/>
        <a:srcRect l="11852" r="19259" b="9596"/>
        <a:stretch>
          <a:fillRect/>
        </a:stretch>
      </xdr:blipFill>
      <xdr:spPr bwMode="auto">
        <a:xfrm>
          <a:off x="495300" y="17059275"/>
          <a:ext cx="2514600" cy="189547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18</xdr:col>
      <xdr:colOff>50800</xdr:colOff>
      <xdr:row>19</xdr:row>
      <xdr:rowOff>12700</xdr:rowOff>
    </xdr:from>
    <xdr:to>
      <xdr:col>31</xdr:col>
      <xdr:colOff>139700</xdr:colOff>
      <xdr:row>28</xdr:row>
      <xdr:rowOff>165100</xdr:rowOff>
    </xdr:to>
    <xdr:pic>
      <xdr:nvPicPr>
        <xdr:cNvPr id="19" name="Picture 18" descr="E:\BSPS EKA\foto baru\baru\kornelis.JP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606800" y="3987800"/>
          <a:ext cx="2730500" cy="18669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34</xdr:col>
      <xdr:colOff>101600</xdr:colOff>
      <xdr:row>19</xdr:row>
      <xdr:rowOff>12700</xdr:rowOff>
    </xdr:from>
    <xdr:to>
      <xdr:col>47</xdr:col>
      <xdr:colOff>152400</xdr:colOff>
      <xdr:row>28</xdr:row>
      <xdr:rowOff>165100</xdr:rowOff>
    </xdr:to>
    <xdr:pic>
      <xdr:nvPicPr>
        <xdr:cNvPr id="20" name="Picture 19" descr="E:\BSPS EKA\FOTO 100% PAK TAUFIK\26.JPG"/>
        <xdr:cNvPicPr/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908800" y="3987800"/>
          <a:ext cx="2692400" cy="18669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66674</xdr:colOff>
      <xdr:row>92</xdr:row>
      <xdr:rowOff>0</xdr:rowOff>
    </xdr:from>
    <xdr:to>
      <xdr:col>16</xdr:col>
      <xdr:colOff>35718</xdr:colOff>
      <xdr:row>102</xdr:row>
      <xdr:rowOff>119063</xdr:rowOff>
    </xdr:to>
    <xdr:pic>
      <xdr:nvPicPr>
        <xdr:cNvPr id="31" name="Picture 30" descr="E:\Foto Eka\Foto Eka lagi\marulak simanjuntak3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66724" y="16306800"/>
          <a:ext cx="2695575" cy="19050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1</xdr:col>
      <xdr:colOff>178590</xdr:colOff>
      <xdr:row>19</xdr:row>
      <xdr:rowOff>166685</xdr:rowOff>
    </xdr:from>
    <xdr:to>
      <xdr:col>16</xdr:col>
      <xdr:colOff>35719</xdr:colOff>
      <xdr:row>29</xdr:row>
      <xdr:rowOff>119063</xdr:rowOff>
    </xdr:to>
    <xdr:pic>
      <xdr:nvPicPr>
        <xdr:cNvPr id="19" name="Picture 18" descr="D:\EKA PUNYA\BSPS EKA\Foto Eka lagi\SAM_1055.JPG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80996" y="4155279"/>
          <a:ext cx="2809879" cy="173831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154780</xdr:colOff>
      <xdr:row>20</xdr:row>
      <xdr:rowOff>11905</xdr:rowOff>
    </xdr:from>
    <xdr:to>
      <xdr:col>31</xdr:col>
      <xdr:colOff>166686</xdr:colOff>
      <xdr:row>29</xdr:row>
      <xdr:rowOff>166687</xdr:rowOff>
    </xdr:to>
    <xdr:pic>
      <xdr:nvPicPr>
        <xdr:cNvPr id="21" name="Picture 20" descr="E:\BSPS EKA\foto baru\baru\marulak.JP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512343" y="4179093"/>
          <a:ext cx="2833687" cy="176212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34</xdr:col>
      <xdr:colOff>-1</xdr:colOff>
      <xdr:row>20</xdr:row>
      <xdr:rowOff>47625</xdr:rowOff>
    </xdr:from>
    <xdr:to>
      <xdr:col>47</xdr:col>
      <xdr:colOff>142875</xdr:colOff>
      <xdr:row>30</xdr:row>
      <xdr:rowOff>11906</xdr:rowOff>
    </xdr:to>
    <xdr:pic>
      <xdr:nvPicPr>
        <xdr:cNvPr id="15" name="Picture 14" descr="E:\BSPS EKA\FOTO 100% PAK TAUFIK\17.JPG"/>
        <xdr:cNvPicPr/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86562" y="4214813"/>
          <a:ext cx="2607469" cy="1750218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66676</xdr:colOff>
      <xdr:row>128</xdr:row>
      <xdr:rowOff>142875</xdr:rowOff>
    </xdr:from>
    <xdr:to>
      <xdr:col>31</xdr:col>
      <xdr:colOff>76201</xdr:colOff>
      <xdr:row>138</xdr:row>
      <xdr:rowOff>180975</xdr:rowOff>
    </xdr:to>
    <xdr:sp macro="" textlink="">
      <xdr:nvSpPr>
        <xdr:cNvPr id="13" name="Rectangle 12"/>
        <xdr:cNvSpPr/>
      </xdr:nvSpPr>
      <xdr:spPr>
        <a:xfrm>
          <a:off x="3838576" y="23269575"/>
          <a:ext cx="2771775" cy="1847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128</xdr:row>
      <xdr:rowOff>142875</xdr:rowOff>
    </xdr:from>
    <xdr:to>
      <xdr:col>47</xdr:col>
      <xdr:colOff>76201</xdr:colOff>
      <xdr:row>138</xdr:row>
      <xdr:rowOff>180975</xdr:rowOff>
    </xdr:to>
    <xdr:sp macro="" textlink="">
      <xdr:nvSpPr>
        <xdr:cNvPr id="14" name="Rectangle 13"/>
        <xdr:cNvSpPr/>
      </xdr:nvSpPr>
      <xdr:spPr>
        <a:xfrm>
          <a:off x="7200901" y="23269575"/>
          <a:ext cx="2609850" cy="1847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57150</xdr:colOff>
      <xdr:row>19</xdr:row>
      <xdr:rowOff>161926</xdr:rowOff>
    </xdr:from>
    <xdr:to>
      <xdr:col>15</xdr:col>
      <xdr:colOff>160491</xdr:colOff>
      <xdr:row>30</xdr:row>
      <xdr:rowOff>9525</xdr:rowOff>
    </xdr:to>
    <xdr:pic>
      <xdr:nvPicPr>
        <xdr:cNvPr id="23" name="Picture 22" descr="E:\Foto Eka\Foto Eka lagi\taufik h2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57200" y="4143376"/>
          <a:ext cx="2657475" cy="1838324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91336</xdr:colOff>
      <xdr:row>93</xdr:row>
      <xdr:rowOff>0</xdr:rowOff>
    </xdr:from>
    <xdr:to>
      <xdr:col>16</xdr:col>
      <xdr:colOff>25054</xdr:colOff>
      <xdr:row>103</xdr:row>
      <xdr:rowOff>30270</xdr:rowOff>
    </xdr:to>
    <xdr:pic>
      <xdr:nvPicPr>
        <xdr:cNvPr id="25" name="Picture 24" descr="E:\Foto Eka\Foto Eka lagi\taufik h2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82774" y="16623082"/>
          <a:ext cx="2608546" cy="1856983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195719</xdr:colOff>
      <xdr:row>20</xdr:row>
      <xdr:rowOff>39143</xdr:rowOff>
    </xdr:from>
    <xdr:to>
      <xdr:col>31</xdr:col>
      <xdr:colOff>130480</xdr:colOff>
      <xdr:row>30</xdr:row>
      <xdr:rowOff>-1</xdr:rowOff>
    </xdr:to>
    <xdr:pic>
      <xdr:nvPicPr>
        <xdr:cNvPr id="17" name="Picture 16" descr="E:\BSPS EKA\foto baru\baru\taufik.JPG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366370" y="4266677"/>
          <a:ext cx="2857500" cy="1787569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34</xdr:col>
      <xdr:colOff>104384</xdr:colOff>
      <xdr:row>20</xdr:row>
      <xdr:rowOff>26095</xdr:rowOff>
    </xdr:from>
    <xdr:to>
      <xdr:col>47</xdr:col>
      <xdr:colOff>39144</xdr:colOff>
      <xdr:row>29</xdr:row>
      <xdr:rowOff>91335</xdr:rowOff>
    </xdr:to>
    <xdr:pic>
      <xdr:nvPicPr>
        <xdr:cNvPr id="18" name="Picture 17" descr="E:\BSPS EKA\FOTO 100% PAK TAUFIK\2.JP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745788" y="4253629"/>
          <a:ext cx="2479109" cy="1709281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180975</xdr:colOff>
      <xdr:row>18</xdr:row>
      <xdr:rowOff>123825</xdr:rowOff>
    </xdr:from>
    <xdr:to>
      <xdr:col>16</xdr:col>
      <xdr:colOff>38100</xdr:colOff>
      <xdr:row>29</xdr:row>
      <xdr:rowOff>0</xdr:rowOff>
    </xdr:to>
    <xdr:pic>
      <xdr:nvPicPr>
        <xdr:cNvPr id="14" name="Picture 13" descr="E:\Foto Eka\Foto Eka lagi\raja salomo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81000" y="3905250"/>
          <a:ext cx="2695575" cy="197167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57149</xdr:colOff>
      <xdr:row>91</xdr:row>
      <xdr:rowOff>38099</xdr:rowOff>
    </xdr:from>
    <xdr:to>
      <xdr:col>16</xdr:col>
      <xdr:colOff>0</xdr:colOff>
      <xdr:row>101</xdr:row>
      <xdr:rowOff>76200</xdr:rowOff>
    </xdr:to>
    <xdr:pic>
      <xdr:nvPicPr>
        <xdr:cNvPr id="16" name="Picture 15" descr="E:\Foto Eka\Foto Eka lagi\raja salomo4"/>
        <xdr:cNvPicPr/>
      </xdr:nvPicPr>
      <xdr:blipFill>
        <a:blip xmlns:r="http://schemas.openxmlformats.org/officeDocument/2006/relationships" r:embed="rId2" cstate="print"/>
        <a:srcRect l="37812" t="14689" r="22528" b="13377"/>
        <a:stretch>
          <a:fillRect/>
        </a:stretch>
      </xdr:blipFill>
      <xdr:spPr bwMode="auto">
        <a:xfrm>
          <a:off x="457199" y="16849724"/>
          <a:ext cx="2581276" cy="1943101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132</xdr:row>
      <xdr:rowOff>28576</xdr:rowOff>
    </xdr:from>
    <xdr:to>
      <xdr:col>16</xdr:col>
      <xdr:colOff>76200</xdr:colOff>
      <xdr:row>142</xdr:row>
      <xdr:rowOff>28576</xdr:rowOff>
    </xdr:to>
    <xdr:pic>
      <xdr:nvPicPr>
        <xdr:cNvPr id="20" name="Picture 19" descr="E:\Foto Eka\Foto Eka lagi\raja salomo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19100" y="21069301"/>
          <a:ext cx="2695575" cy="19050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34</xdr:col>
      <xdr:colOff>63499</xdr:colOff>
      <xdr:row>19</xdr:row>
      <xdr:rowOff>15875</xdr:rowOff>
    </xdr:from>
    <xdr:to>
      <xdr:col>47</xdr:col>
      <xdr:colOff>79374</xdr:colOff>
      <xdr:row>28</xdr:row>
      <xdr:rowOff>142875</xdr:rowOff>
    </xdr:to>
    <xdr:pic>
      <xdr:nvPicPr>
        <xdr:cNvPr id="19" name="Picture 18" descr="E:\BSPS EKA\FOTO 100% PAK TAUFIK\18.JPG"/>
        <xdr:cNvPicPr/>
      </xdr:nvPicPr>
      <xdr:blipFill>
        <a:blip xmlns:r="http://schemas.openxmlformats.org/officeDocument/2006/relationships" r:embed="rId4" cstate="print"/>
        <a:srcRect l="23263" r="8697" b="25055"/>
        <a:stretch>
          <a:fillRect/>
        </a:stretch>
      </xdr:blipFill>
      <xdr:spPr bwMode="auto">
        <a:xfrm>
          <a:off x="6921499" y="3968750"/>
          <a:ext cx="2651125" cy="18415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18</xdr:col>
      <xdr:colOff>63500</xdr:colOff>
      <xdr:row>18</xdr:row>
      <xdr:rowOff>174624</xdr:rowOff>
    </xdr:from>
    <xdr:to>
      <xdr:col>31</xdr:col>
      <xdr:colOff>174625</xdr:colOff>
      <xdr:row>28</xdr:row>
      <xdr:rowOff>190499</xdr:rowOff>
    </xdr:to>
    <xdr:pic>
      <xdr:nvPicPr>
        <xdr:cNvPr id="21" name="Picture 20" descr="E:\BSPS EKA\foto baru\33.JPG"/>
        <xdr:cNvPicPr/>
      </xdr:nvPicPr>
      <xdr:blipFill>
        <a:blip xmlns:r="http://schemas.openxmlformats.org/officeDocument/2006/relationships" r:embed="rId5" cstate="print"/>
        <a:srcRect t="49667" r="36450"/>
        <a:stretch>
          <a:fillRect/>
        </a:stretch>
      </xdr:blipFill>
      <xdr:spPr bwMode="auto">
        <a:xfrm>
          <a:off x="3603625" y="3936999"/>
          <a:ext cx="2794000" cy="192087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66676</xdr:colOff>
      <xdr:row>60</xdr:row>
      <xdr:rowOff>38100</xdr:rowOff>
    </xdr:from>
    <xdr:to>
      <xdr:col>31</xdr:col>
      <xdr:colOff>76201</xdr:colOff>
      <xdr:row>70</xdr:row>
      <xdr:rowOff>76200</xdr:rowOff>
    </xdr:to>
    <xdr:sp macro="" textlink="">
      <xdr:nvSpPr>
        <xdr:cNvPr id="4" name="Rectangle 3"/>
        <xdr:cNvSpPr/>
      </xdr:nvSpPr>
      <xdr:spPr>
        <a:xfrm>
          <a:off x="35718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60</xdr:row>
      <xdr:rowOff>38100</xdr:rowOff>
    </xdr:from>
    <xdr:to>
      <xdr:col>47</xdr:col>
      <xdr:colOff>76201</xdr:colOff>
      <xdr:row>70</xdr:row>
      <xdr:rowOff>76200</xdr:rowOff>
    </xdr:to>
    <xdr:sp macro="" textlink="">
      <xdr:nvSpPr>
        <xdr:cNvPr id="5" name="Rectangle 4"/>
        <xdr:cNvSpPr/>
      </xdr:nvSpPr>
      <xdr:spPr>
        <a:xfrm>
          <a:off x="67722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94</xdr:row>
      <xdr:rowOff>38100</xdr:rowOff>
    </xdr:from>
    <xdr:to>
      <xdr:col>31</xdr:col>
      <xdr:colOff>76201</xdr:colOff>
      <xdr:row>104</xdr:row>
      <xdr:rowOff>76200</xdr:rowOff>
    </xdr:to>
    <xdr:sp macro="" textlink="">
      <xdr:nvSpPr>
        <xdr:cNvPr id="6" name="Rectangle 5"/>
        <xdr:cNvSpPr/>
      </xdr:nvSpPr>
      <xdr:spPr>
        <a:xfrm>
          <a:off x="3571876" y="164401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94</xdr:row>
      <xdr:rowOff>38100</xdr:rowOff>
    </xdr:from>
    <xdr:to>
      <xdr:col>47</xdr:col>
      <xdr:colOff>76201</xdr:colOff>
      <xdr:row>104</xdr:row>
      <xdr:rowOff>76200</xdr:rowOff>
    </xdr:to>
    <xdr:sp macro="" textlink="">
      <xdr:nvSpPr>
        <xdr:cNvPr id="7" name="Rectangle 6"/>
        <xdr:cNvSpPr/>
      </xdr:nvSpPr>
      <xdr:spPr>
        <a:xfrm>
          <a:off x="6772276" y="164401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131</xdr:row>
      <xdr:rowOff>38100</xdr:rowOff>
    </xdr:from>
    <xdr:to>
      <xdr:col>31</xdr:col>
      <xdr:colOff>76201</xdr:colOff>
      <xdr:row>141</xdr:row>
      <xdr:rowOff>76200</xdr:rowOff>
    </xdr:to>
    <xdr:sp macro="" textlink="">
      <xdr:nvSpPr>
        <xdr:cNvPr id="8" name="Rectangle 7"/>
        <xdr:cNvSpPr/>
      </xdr:nvSpPr>
      <xdr:spPr>
        <a:xfrm>
          <a:off x="3571876" y="237172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131</xdr:row>
      <xdr:rowOff>38100</xdr:rowOff>
    </xdr:from>
    <xdr:to>
      <xdr:col>47</xdr:col>
      <xdr:colOff>76201</xdr:colOff>
      <xdr:row>141</xdr:row>
      <xdr:rowOff>76200</xdr:rowOff>
    </xdr:to>
    <xdr:sp macro="" textlink="">
      <xdr:nvSpPr>
        <xdr:cNvPr id="9" name="Rectangle 8"/>
        <xdr:cNvSpPr/>
      </xdr:nvSpPr>
      <xdr:spPr>
        <a:xfrm>
          <a:off x="6772276" y="237172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170</xdr:row>
      <xdr:rowOff>38100</xdr:rowOff>
    </xdr:from>
    <xdr:to>
      <xdr:col>47</xdr:col>
      <xdr:colOff>76201</xdr:colOff>
      <xdr:row>180</xdr:row>
      <xdr:rowOff>76200</xdr:rowOff>
    </xdr:to>
    <xdr:sp macro="" textlink="">
      <xdr:nvSpPr>
        <xdr:cNvPr id="11" name="Rectangle 10"/>
        <xdr:cNvSpPr/>
      </xdr:nvSpPr>
      <xdr:spPr>
        <a:xfrm>
          <a:off x="6772276" y="311848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241</xdr:row>
      <xdr:rowOff>0</xdr:rowOff>
    </xdr:from>
    <xdr:to>
      <xdr:col>31</xdr:col>
      <xdr:colOff>76201</xdr:colOff>
      <xdr:row>251</xdr:row>
      <xdr:rowOff>38100</xdr:rowOff>
    </xdr:to>
    <xdr:sp macro="" textlink="">
      <xdr:nvSpPr>
        <xdr:cNvPr id="12" name="Rectangle 11"/>
        <xdr:cNvSpPr/>
      </xdr:nvSpPr>
      <xdr:spPr>
        <a:xfrm>
          <a:off x="3571876" y="441769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241</xdr:row>
      <xdr:rowOff>0</xdr:rowOff>
    </xdr:from>
    <xdr:to>
      <xdr:col>47</xdr:col>
      <xdr:colOff>76201</xdr:colOff>
      <xdr:row>251</xdr:row>
      <xdr:rowOff>38100</xdr:rowOff>
    </xdr:to>
    <xdr:sp macro="" textlink="">
      <xdr:nvSpPr>
        <xdr:cNvPr id="13" name="Rectangle 12"/>
        <xdr:cNvSpPr/>
      </xdr:nvSpPr>
      <xdr:spPr>
        <a:xfrm>
          <a:off x="6772276" y="441769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204</xdr:row>
      <xdr:rowOff>142875</xdr:rowOff>
    </xdr:from>
    <xdr:to>
      <xdr:col>31</xdr:col>
      <xdr:colOff>76201</xdr:colOff>
      <xdr:row>214</xdr:row>
      <xdr:rowOff>180975</xdr:rowOff>
    </xdr:to>
    <xdr:sp macro="" textlink="">
      <xdr:nvSpPr>
        <xdr:cNvPr id="14" name="Rectangle 13"/>
        <xdr:cNvSpPr/>
      </xdr:nvSpPr>
      <xdr:spPr>
        <a:xfrm>
          <a:off x="3571876" y="37804725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204</xdr:row>
      <xdr:rowOff>142875</xdr:rowOff>
    </xdr:from>
    <xdr:to>
      <xdr:col>47</xdr:col>
      <xdr:colOff>76201</xdr:colOff>
      <xdr:row>214</xdr:row>
      <xdr:rowOff>180975</xdr:rowOff>
    </xdr:to>
    <xdr:sp macro="" textlink="">
      <xdr:nvSpPr>
        <xdr:cNvPr id="15" name="Rectangle 14"/>
        <xdr:cNvSpPr/>
      </xdr:nvSpPr>
      <xdr:spPr>
        <a:xfrm>
          <a:off x="6772276" y="37804725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190500</xdr:colOff>
      <xdr:row>18</xdr:row>
      <xdr:rowOff>161926</xdr:rowOff>
    </xdr:from>
    <xdr:to>
      <xdr:col>16</xdr:col>
      <xdr:colOff>44124</xdr:colOff>
      <xdr:row>28</xdr:row>
      <xdr:rowOff>142876</xdr:rowOff>
    </xdr:to>
    <xdr:pic>
      <xdr:nvPicPr>
        <xdr:cNvPr id="23" name="Picture 22" descr="E:\Foto Eka\Foto Eka lagi\dion leo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90525" y="3724276"/>
          <a:ext cx="2698115" cy="188595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57150</xdr:colOff>
      <xdr:row>60</xdr:row>
      <xdr:rowOff>38100</xdr:rowOff>
    </xdr:from>
    <xdr:to>
      <xdr:col>15</xdr:col>
      <xdr:colOff>170288</xdr:colOff>
      <xdr:row>70</xdr:row>
      <xdr:rowOff>57150</xdr:rowOff>
    </xdr:to>
    <xdr:pic>
      <xdr:nvPicPr>
        <xdr:cNvPr id="24" name="Picture 23" descr="E:\Foto Eka\Foto Eka lagi\dion leo2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57200" y="9734550"/>
          <a:ext cx="2571750" cy="192405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76200</xdr:colOff>
      <xdr:row>94</xdr:row>
      <xdr:rowOff>28576</xdr:rowOff>
    </xdr:from>
    <xdr:to>
      <xdr:col>15</xdr:col>
      <xdr:colOff>170288</xdr:colOff>
      <xdr:row>104</xdr:row>
      <xdr:rowOff>38100</xdr:rowOff>
    </xdr:to>
    <xdr:pic>
      <xdr:nvPicPr>
        <xdr:cNvPr id="25" name="Picture 24" descr="E:\Foto Eka\Foto Eka lagi\dion leo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76250" y="16430626"/>
          <a:ext cx="2552700" cy="1914524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66675</xdr:colOff>
      <xdr:row>131</xdr:row>
      <xdr:rowOff>57150</xdr:rowOff>
    </xdr:from>
    <xdr:to>
      <xdr:col>15</xdr:col>
      <xdr:colOff>160763</xdr:colOff>
      <xdr:row>141</xdr:row>
      <xdr:rowOff>66675</xdr:rowOff>
    </xdr:to>
    <xdr:pic>
      <xdr:nvPicPr>
        <xdr:cNvPr id="26" name="Picture 25" descr="E:\Foto Eka\Foto Eka lagi\dion leo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66725" y="23736300"/>
          <a:ext cx="2552700" cy="1914524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66675</xdr:colOff>
      <xdr:row>170</xdr:row>
      <xdr:rowOff>66675</xdr:rowOff>
    </xdr:from>
    <xdr:to>
      <xdr:col>15</xdr:col>
      <xdr:colOff>160763</xdr:colOff>
      <xdr:row>180</xdr:row>
      <xdr:rowOff>76200</xdr:rowOff>
    </xdr:to>
    <xdr:pic>
      <xdr:nvPicPr>
        <xdr:cNvPr id="27" name="Picture 26" descr="E:\Foto Eka\Foto Eka lagi\dion leo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66725" y="31213425"/>
          <a:ext cx="2552700" cy="1914524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38100</xdr:colOff>
      <xdr:row>204</xdr:row>
      <xdr:rowOff>161926</xdr:rowOff>
    </xdr:from>
    <xdr:to>
      <xdr:col>16</xdr:col>
      <xdr:colOff>3484</xdr:colOff>
      <xdr:row>214</xdr:row>
      <xdr:rowOff>180977</xdr:rowOff>
    </xdr:to>
    <xdr:pic>
      <xdr:nvPicPr>
        <xdr:cNvPr id="28" name="Picture 27" descr="E:\Foto Eka\Foto Eka lagi\dion leo3"/>
        <xdr:cNvPicPr/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38150" y="37823776"/>
          <a:ext cx="2609850" cy="192405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76200</xdr:colOff>
      <xdr:row>241</xdr:row>
      <xdr:rowOff>0</xdr:rowOff>
    </xdr:from>
    <xdr:to>
      <xdr:col>15</xdr:col>
      <xdr:colOff>170288</xdr:colOff>
      <xdr:row>251</xdr:row>
      <xdr:rowOff>9524</xdr:rowOff>
    </xdr:to>
    <xdr:pic>
      <xdr:nvPicPr>
        <xdr:cNvPr id="29" name="Picture 28" descr="E:\Foto Eka\Foto Eka lagi\dion leo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76250" y="44176950"/>
          <a:ext cx="2552700" cy="1914524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18</xdr:col>
      <xdr:colOff>46463</xdr:colOff>
      <xdr:row>170</xdr:row>
      <xdr:rowOff>58080</xdr:rowOff>
    </xdr:from>
    <xdr:to>
      <xdr:col>31</xdr:col>
      <xdr:colOff>120805</xdr:colOff>
      <xdr:row>179</xdr:row>
      <xdr:rowOff>166572</xdr:rowOff>
    </xdr:to>
    <xdr:pic>
      <xdr:nvPicPr>
        <xdr:cNvPr id="30" name="Picture 29" descr="E:\BSPS EKA\foto baru\baru\dion leo.JPG"/>
        <xdr:cNvPicPr/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403445" y="30317379"/>
          <a:ext cx="2571750" cy="178117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139390</xdr:colOff>
      <xdr:row>19</xdr:row>
      <xdr:rowOff>-1</xdr:rowOff>
    </xdr:from>
    <xdr:to>
      <xdr:col>31</xdr:col>
      <xdr:colOff>139390</xdr:colOff>
      <xdr:row>28</xdr:row>
      <xdr:rowOff>108491</xdr:rowOff>
    </xdr:to>
    <xdr:pic>
      <xdr:nvPicPr>
        <xdr:cNvPr id="31" name="Picture 30" descr="E:\BSPS EKA\foto baru\baru\dion leo.JPG"/>
        <xdr:cNvPicPr/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3310518" y="3682225"/>
          <a:ext cx="2683262" cy="178117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33</xdr:col>
      <xdr:colOff>220700</xdr:colOff>
      <xdr:row>19</xdr:row>
      <xdr:rowOff>11615</xdr:rowOff>
    </xdr:from>
    <xdr:to>
      <xdr:col>47</xdr:col>
      <xdr:colOff>58078</xdr:colOff>
      <xdr:row>28</xdr:row>
      <xdr:rowOff>92925</xdr:rowOff>
    </xdr:to>
    <xdr:pic>
      <xdr:nvPicPr>
        <xdr:cNvPr id="32" name="Picture 31" descr="E:\BSPS EKA\FOTO 100% PAK TAUFIK\19.JPG"/>
        <xdr:cNvPicPr/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423566" y="3693841"/>
          <a:ext cx="2625183" cy="1753993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66676</xdr:colOff>
      <xdr:row>59</xdr:row>
      <xdr:rowOff>38100</xdr:rowOff>
    </xdr:from>
    <xdr:to>
      <xdr:col>31</xdr:col>
      <xdr:colOff>76201</xdr:colOff>
      <xdr:row>69</xdr:row>
      <xdr:rowOff>76200</xdr:rowOff>
    </xdr:to>
    <xdr:sp macro="" textlink="">
      <xdr:nvSpPr>
        <xdr:cNvPr id="6" name="Rectangle 5"/>
        <xdr:cNvSpPr/>
      </xdr:nvSpPr>
      <xdr:spPr>
        <a:xfrm>
          <a:off x="3571876" y="9953625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59</xdr:row>
      <xdr:rowOff>38100</xdr:rowOff>
    </xdr:from>
    <xdr:to>
      <xdr:col>47</xdr:col>
      <xdr:colOff>76201</xdr:colOff>
      <xdr:row>69</xdr:row>
      <xdr:rowOff>76200</xdr:rowOff>
    </xdr:to>
    <xdr:sp macro="" textlink="">
      <xdr:nvSpPr>
        <xdr:cNvPr id="7" name="Rectangle 6"/>
        <xdr:cNvSpPr/>
      </xdr:nvSpPr>
      <xdr:spPr>
        <a:xfrm>
          <a:off x="6772276" y="9953625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94</xdr:row>
      <xdr:rowOff>38100</xdr:rowOff>
    </xdr:from>
    <xdr:to>
      <xdr:col>31</xdr:col>
      <xdr:colOff>76201</xdr:colOff>
      <xdr:row>104</xdr:row>
      <xdr:rowOff>76200</xdr:rowOff>
    </xdr:to>
    <xdr:sp macro="" textlink="">
      <xdr:nvSpPr>
        <xdr:cNvPr id="9" name="Rectangle 8"/>
        <xdr:cNvSpPr/>
      </xdr:nvSpPr>
      <xdr:spPr>
        <a:xfrm>
          <a:off x="3571876" y="16659225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94</xdr:row>
      <xdr:rowOff>38100</xdr:rowOff>
    </xdr:from>
    <xdr:to>
      <xdr:col>47</xdr:col>
      <xdr:colOff>76201</xdr:colOff>
      <xdr:row>104</xdr:row>
      <xdr:rowOff>76200</xdr:rowOff>
    </xdr:to>
    <xdr:sp macro="" textlink="">
      <xdr:nvSpPr>
        <xdr:cNvPr id="10" name="Rectangle 9"/>
        <xdr:cNvSpPr/>
      </xdr:nvSpPr>
      <xdr:spPr>
        <a:xfrm>
          <a:off x="6772276" y="16659225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132</xdr:row>
      <xdr:rowOff>38100</xdr:rowOff>
    </xdr:from>
    <xdr:to>
      <xdr:col>31</xdr:col>
      <xdr:colOff>76201</xdr:colOff>
      <xdr:row>142</xdr:row>
      <xdr:rowOff>76200</xdr:rowOff>
    </xdr:to>
    <xdr:sp macro="" textlink="">
      <xdr:nvSpPr>
        <xdr:cNvPr id="12" name="Rectangle 11"/>
        <xdr:cNvSpPr/>
      </xdr:nvSpPr>
      <xdr:spPr>
        <a:xfrm>
          <a:off x="3571876" y="23936325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132</xdr:row>
      <xdr:rowOff>38100</xdr:rowOff>
    </xdr:from>
    <xdr:to>
      <xdr:col>47</xdr:col>
      <xdr:colOff>76201</xdr:colOff>
      <xdr:row>142</xdr:row>
      <xdr:rowOff>76200</xdr:rowOff>
    </xdr:to>
    <xdr:sp macro="" textlink="">
      <xdr:nvSpPr>
        <xdr:cNvPr id="13" name="Rectangle 12"/>
        <xdr:cNvSpPr/>
      </xdr:nvSpPr>
      <xdr:spPr>
        <a:xfrm>
          <a:off x="6772276" y="23936325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171</xdr:row>
      <xdr:rowOff>38100</xdr:rowOff>
    </xdr:from>
    <xdr:to>
      <xdr:col>31</xdr:col>
      <xdr:colOff>76201</xdr:colOff>
      <xdr:row>181</xdr:row>
      <xdr:rowOff>76200</xdr:rowOff>
    </xdr:to>
    <xdr:sp macro="" textlink="">
      <xdr:nvSpPr>
        <xdr:cNvPr id="15" name="Rectangle 14"/>
        <xdr:cNvSpPr/>
      </xdr:nvSpPr>
      <xdr:spPr>
        <a:xfrm>
          <a:off x="3571876" y="31403925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171</xdr:row>
      <xdr:rowOff>38100</xdr:rowOff>
    </xdr:from>
    <xdr:to>
      <xdr:col>47</xdr:col>
      <xdr:colOff>76201</xdr:colOff>
      <xdr:row>181</xdr:row>
      <xdr:rowOff>76200</xdr:rowOff>
    </xdr:to>
    <xdr:sp macro="" textlink="">
      <xdr:nvSpPr>
        <xdr:cNvPr id="16" name="Rectangle 15"/>
        <xdr:cNvSpPr/>
      </xdr:nvSpPr>
      <xdr:spPr>
        <a:xfrm>
          <a:off x="6772276" y="31403925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240</xdr:row>
      <xdr:rowOff>0</xdr:rowOff>
    </xdr:from>
    <xdr:to>
      <xdr:col>31</xdr:col>
      <xdr:colOff>76201</xdr:colOff>
      <xdr:row>250</xdr:row>
      <xdr:rowOff>38100</xdr:rowOff>
    </xdr:to>
    <xdr:sp macro="" textlink="">
      <xdr:nvSpPr>
        <xdr:cNvPr id="18" name="Rectangle 17"/>
        <xdr:cNvSpPr/>
      </xdr:nvSpPr>
      <xdr:spPr>
        <a:xfrm>
          <a:off x="3571876" y="44396025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240</xdr:row>
      <xdr:rowOff>0</xdr:rowOff>
    </xdr:from>
    <xdr:to>
      <xdr:col>47</xdr:col>
      <xdr:colOff>76201</xdr:colOff>
      <xdr:row>250</xdr:row>
      <xdr:rowOff>38100</xdr:rowOff>
    </xdr:to>
    <xdr:sp macro="" textlink="">
      <xdr:nvSpPr>
        <xdr:cNvPr id="19" name="Rectangle 18"/>
        <xdr:cNvSpPr/>
      </xdr:nvSpPr>
      <xdr:spPr>
        <a:xfrm>
          <a:off x="6772276" y="44396025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205</xdr:row>
      <xdr:rowOff>142875</xdr:rowOff>
    </xdr:from>
    <xdr:to>
      <xdr:col>31</xdr:col>
      <xdr:colOff>76201</xdr:colOff>
      <xdr:row>215</xdr:row>
      <xdr:rowOff>180975</xdr:rowOff>
    </xdr:to>
    <xdr:sp macro="" textlink="">
      <xdr:nvSpPr>
        <xdr:cNvPr id="21" name="Rectangle 20"/>
        <xdr:cNvSpPr/>
      </xdr:nvSpPr>
      <xdr:spPr>
        <a:xfrm>
          <a:off x="3571876" y="3802380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205</xdr:row>
      <xdr:rowOff>142875</xdr:rowOff>
    </xdr:from>
    <xdr:to>
      <xdr:col>47</xdr:col>
      <xdr:colOff>76201</xdr:colOff>
      <xdr:row>215</xdr:row>
      <xdr:rowOff>180975</xdr:rowOff>
    </xdr:to>
    <xdr:sp macro="" textlink="">
      <xdr:nvSpPr>
        <xdr:cNvPr id="22" name="Rectangle 21"/>
        <xdr:cNvSpPr/>
      </xdr:nvSpPr>
      <xdr:spPr>
        <a:xfrm>
          <a:off x="6772276" y="3802380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9524</xdr:colOff>
      <xdr:row>19</xdr:row>
      <xdr:rowOff>1</xdr:rowOff>
    </xdr:from>
    <xdr:to>
      <xdr:col>15</xdr:col>
      <xdr:colOff>161924</xdr:colOff>
      <xdr:row>28</xdr:row>
      <xdr:rowOff>161925</xdr:rowOff>
    </xdr:to>
    <xdr:pic>
      <xdr:nvPicPr>
        <xdr:cNvPr id="23" name="Picture 22" descr="E:\Foto Eka\Foto Eka lagi\natanie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09574" y="3752851"/>
          <a:ext cx="2657475" cy="1876424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85725</xdr:colOff>
      <xdr:row>59</xdr:row>
      <xdr:rowOff>47625</xdr:rowOff>
    </xdr:from>
    <xdr:to>
      <xdr:col>15</xdr:col>
      <xdr:colOff>133350</xdr:colOff>
      <xdr:row>69</xdr:row>
      <xdr:rowOff>47625</xdr:rowOff>
    </xdr:to>
    <xdr:pic>
      <xdr:nvPicPr>
        <xdr:cNvPr id="24" name="Picture 23" descr="E:\Foto Eka\Foto Eka lagi\nataniel2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85775" y="9744075"/>
          <a:ext cx="2552700" cy="19050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66674</xdr:colOff>
      <xdr:row>94</xdr:row>
      <xdr:rowOff>47625</xdr:rowOff>
    </xdr:from>
    <xdr:to>
      <xdr:col>15</xdr:col>
      <xdr:colOff>142874</xdr:colOff>
      <xdr:row>104</xdr:row>
      <xdr:rowOff>76200</xdr:rowOff>
    </xdr:to>
    <xdr:pic>
      <xdr:nvPicPr>
        <xdr:cNvPr id="25" name="Picture 24" descr="E:\Foto Eka\Foto Eka lagi\nataniel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66724" y="16449675"/>
          <a:ext cx="2581275" cy="193357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76200</xdr:colOff>
      <xdr:row>132</xdr:row>
      <xdr:rowOff>47625</xdr:rowOff>
    </xdr:from>
    <xdr:to>
      <xdr:col>15</xdr:col>
      <xdr:colOff>152400</xdr:colOff>
      <xdr:row>142</xdr:row>
      <xdr:rowOff>76201</xdr:rowOff>
    </xdr:to>
    <xdr:pic>
      <xdr:nvPicPr>
        <xdr:cNvPr id="26" name="Picture 25" descr="E:\Foto Eka\Foto Eka lagi\nataniel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76250" y="23726775"/>
          <a:ext cx="2581275" cy="193357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76200</xdr:colOff>
      <xdr:row>171</xdr:row>
      <xdr:rowOff>66675</xdr:rowOff>
    </xdr:from>
    <xdr:to>
      <xdr:col>15</xdr:col>
      <xdr:colOff>152400</xdr:colOff>
      <xdr:row>181</xdr:row>
      <xdr:rowOff>95251</xdr:rowOff>
    </xdr:to>
    <xdr:pic>
      <xdr:nvPicPr>
        <xdr:cNvPr id="27" name="Picture 26" descr="E:\Foto Eka\Foto Eka lagi\nataniel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76250" y="31213425"/>
          <a:ext cx="2581275" cy="193357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57149</xdr:colOff>
      <xdr:row>205</xdr:row>
      <xdr:rowOff>152400</xdr:rowOff>
    </xdr:from>
    <xdr:to>
      <xdr:col>15</xdr:col>
      <xdr:colOff>152399</xdr:colOff>
      <xdr:row>215</xdr:row>
      <xdr:rowOff>142875</xdr:rowOff>
    </xdr:to>
    <xdr:pic>
      <xdr:nvPicPr>
        <xdr:cNvPr id="28" name="Picture 27" descr="E:\Foto Eka\Foto Eka lagi\nataniel5"/>
        <xdr:cNvPicPr/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57199" y="37814250"/>
          <a:ext cx="2600325" cy="189547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76199</xdr:colOff>
      <xdr:row>240</xdr:row>
      <xdr:rowOff>1</xdr:rowOff>
    </xdr:from>
    <xdr:to>
      <xdr:col>15</xdr:col>
      <xdr:colOff>123825</xdr:colOff>
      <xdr:row>250</xdr:row>
      <xdr:rowOff>47626</xdr:rowOff>
    </xdr:to>
    <xdr:pic>
      <xdr:nvPicPr>
        <xdr:cNvPr id="30" name="Picture 29" descr="E:\Foto Eka\Foto Eka lagi\nataniel4"/>
        <xdr:cNvPicPr/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76249" y="44176951"/>
          <a:ext cx="2552701" cy="1952624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182671</xdr:colOff>
      <xdr:row>18</xdr:row>
      <xdr:rowOff>182671</xdr:rowOff>
    </xdr:from>
    <xdr:to>
      <xdr:col>31</xdr:col>
      <xdr:colOff>130479</xdr:colOff>
      <xdr:row>28</xdr:row>
      <xdr:rowOff>143528</xdr:rowOff>
    </xdr:to>
    <xdr:pic>
      <xdr:nvPicPr>
        <xdr:cNvPr id="29" name="Picture 28" descr="E:\BSPS EKA\foto baru\baru\nataniel.JPG"/>
        <xdr:cNvPicPr/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3418561" y="3823048"/>
          <a:ext cx="2687877" cy="1918048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33</xdr:col>
      <xdr:colOff>208767</xdr:colOff>
      <xdr:row>19</xdr:row>
      <xdr:rowOff>39144</xdr:rowOff>
    </xdr:from>
    <xdr:to>
      <xdr:col>47</xdr:col>
      <xdr:colOff>117431</xdr:colOff>
      <xdr:row>28</xdr:row>
      <xdr:rowOff>156576</xdr:rowOff>
    </xdr:to>
    <xdr:pic>
      <xdr:nvPicPr>
        <xdr:cNvPr id="31" name="Picture 30" descr="E:\BSPS EKA\FOTO 100% PAK TAUFIK\22.JPG"/>
        <xdr:cNvPicPr/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576164" y="3875240"/>
          <a:ext cx="2687877" cy="1878904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66676</xdr:colOff>
      <xdr:row>60</xdr:row>
      <xdr:rowOff>38100</xdr:rowOff>
    </xdr:from>
    <xdr:to>
      <xdr:col>31</xdr:col>
      <xdr:colOff>76201</xdr:colOff>
      <xdr:row>70</xdr:row>
      <xdr:rowOff>76200</xdr:rowOff>
    </xdr:to>
    <xdr:sp macro="" textlink="">
      <xdr:nvSpPr>
        <xdr:cNvPr id="26" name="Rectangle 25"/>
        <xdr:cNvSpPr/>
      </xdr:nvSpPr>
      <xdr:spPr>
        <a:xfrm>
          <a:off x="3571876" y="311848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60</xdr:row>
      <xdr:rowOff>38100</xdr:rowOff>
    </xdr:from>
    <xdr:to>
      <xdr:col>47</xdr:col>
      <xdr:colOff>76201</xdr:colOff>
      <xdr:row>70</xdr:row>
      <xdr:rowOff>76200</xdr:rowOff>
    </xdr:to>
    <xdr:sp macro="" textlink="">
      <xdr:nvSpPr>
        <xdr:cNvPr id="27" name="Rectangle 26"/>
        <xdr:cNvSpPr/>
      </xdr:nvSpPr>
      <xdr:spPr>
        <a:xfrm>
          <a:off x="6772276" y="311848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129</xdr:row>
      <xdr:rowOff>0</xdr:rowOff>
    </xdr:from>
    <xdr:to>
      <xdr:col>31</xdr:col>
      <xdr:colOff>76201</xdr:colOff>
      <xdr:row>139</xdr:row>
      <xdr:rowOff>38100</xdr:rowOff>
    </xdr:to>
    <xdr:sp macro="" textlink="">
      <xdr:nvSpPr>
        <xdr:cNvPr id="28" name="Rectangle 27"/>
        <xdr:cNvSpPr/>
      </xdr:nvSpPr>
      <xdr:spPr>
        <a:xfrm>
          <a:off x="3571876" y="441769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129</xdr:row>
      <xdr:rowOff>0</xdr:rowOff>
    </xdr:from>
    <xdr:to>
      <xdr:col>47</xdr:col>
      <xdr:colOff>76201</xdr:colOff>
      <xdr:row>139</xdr:row>
      <xdr:rowOff>38100</xdr:rowOff>
    </xdr:to>
    <xdr:sp macro="" textlink="">
      <xdr:nvSpPr>
        <xdr:cNvPr id="29" name="Rectangle 28"/>
        <xdr:cNvSpPr/>
      </xdr:nvSpPr>
      <xdr:spPr>
        <a:xfrm>
          <a:off x="6772276" y="441769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94</xdr:row>
      <xdr:rowOff>142875</xdr:rowOff>
    </xdr:from>
    <xdr:to>
      <xdr:col>31</xdr:col>
      <xdr:colOff>76201</xdr:colOff>
      <xdr:row>104</xdr:row>
      <xdr:rowOff>180975</xdr:rowOff>
    </xdr:to>
    <xdr:sp macro="" textlink="">
      <xdr:nvSpPr>
        <xdr:cNvPr id="30" name="Rectangle 29"/>
        <xdr:cNvSpPr/>
      </xdr:nvSpPr>
      <xdr:spPr>
        <a:xfrm>
          <a:off x="3571876" y="37804725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94</xdr:row>
      <xdr:rowOff>142875</xdr:rowOff>
    </xdr:from>
    <xdr:to>
      <xdr:col>47</xdr:col>
      <xdr:colOff>76201</xdr:colOff>
      <xdr:row>104</xdr:row>
      <xdr:rowOff>180975</xdr:rowOff>
    </xdr:to>
    <xdr:sp macro="" textlink="">
      <xdr:nvSpPr>
        <xdr:cNvPr id="31" name="Rectangle 30"/>
        <xdr:cNvSpPr/>
      </xdr:nvSpPr>
      <xdr:spPr>
        <a:xfrm>
          <a:off x="6772276" y="37804725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190500</xdr:colOff>
      <xdr:row>18</xdr:row>
      <xdr:rowOff>171450</xdr:rowOff>
    </xdr:from>
    <xdr:to>
      <xdr:col>15</xdr:col>
      <xdr:colOff>171450</xdr:colOff>
      <xdr:row>28</xdr:row>
      <xdr:rowOff>133350</xdr:rowOff>
    </xdr:to>
    <xdr:pic>
      <xdr:nvPicPr>
        <xdr:cNvPr id="39" name="Picture 38" descr="E:\Foto Eka\Foto Eka lagi\miswan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90525" y="3733800"/>
          <a:ext cx="2686050" cy="18669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60</xdr:row>
      <xdr:rowOff>76200</xdr:rowOff>
    </xdr:from>
    <xdr:to>
      <xdr:col>15</xdr:col>
      <xdr:colOff>180975</xdr:colOff>
      <xdr:row>70</xdr:row>
      <xdr:rowOff>38099</xdr:rowOff>
    </xdr:to>
    <xdr:pic>
      <xdr:nvPicPr>
        <xdr:cNvPr id="40" name="Picture 39" descr="E:\Foto Eka\Foto Eka lagi\miswan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00050" y="9963150"/>
          <a:ext cx="2686050" cy="18669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28575</xdr:colOff>
      <xdr:row>94</xdr:row>
      <xdr:rowOff>171450</xdr:rowOff>
    </xdr:from>
    <xdr:to>
      <xdr:col>15</xdr:col>
      <xdr:colOff>133350</xdr:colOff>
      <xdr:row>104</xdr:row>
      <xdr:rowOff>171449</xdr:rowOff>
    </xdr:to>
    <xdr:pic>
      <xdr:nvPicPr>
        <xdr:cNvPr id="41" name="Picture 40" descr="E:\Foto Eka\Foto Eka lagi\miswanto"/>
        <xdr:cNvPicPr/>
      </xdr:nvPicPr>
      <xdr:blipFill>
        <a:blip xmlns:r="http://schemas.openxmlformats.org/officeDocument/2006/relationships" r:embed="rId2" cstate="print"/>
        <a:srcRect b="76329"/>
        <a:stretch>
          <a:fillRect/>
        </a:stretch>
      </xdr:blipFill>
      <xdr:spPr bwMode="auto">
        <a:xfrm>
          <a:off x="428625" y="16573500"/>
          <a:ext cx="2609850" cy="19050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66675</xdr:colOff>
      <xdr:row>129</xdr:row>
      <xdr:rowOff>0</xdr:rowOff>
    </xdr:from>
    <xdr:to>
      <xdr:col>15</xdr:col>
      <xdr:colOff>104775</xdr:colOff>
      <xdr:row>138</xdr:row>
      <xdr:rowOff>171449</xdr:rowOff>
    </xdr:to>
    <xdr:pic>
      <xdr:nvPicPr>
        <xdr:cNvPr id="42" name="Picture 41" descr="E:\Foto Eka\Foto Eka lagi\miswan"/>
        <xdr:cNvPicPr/>
      </xdr:nvPicPr>
      <xdr:blipFill>
        <a:blip xmlns:r="http://schemas.openxmlformats.org/officeDocument/2006/relationships" r:embed="rId1" cstate="print"/>
        <a:srcRect l="27715" t="49189"/>
        <a:stretch>
          <a:fillRect/>
        </a:stretch>
      </xdr:blipFill>
      <xdr:spPr bwMode="auto">
        <a:xfrm>
          <a:off x="466725" y="22917150"/>
          <a:ext cx="2543175" cy="188595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183173</xdr:colOff>
      <xdr:row>19</xdr:row>
      <xdr:rowOff>24423</xdr:rowOff>
    </xdr:from>
    <xdr:to>
      <xdr:col>31</xdr:col>
      <xdr:colOff>97693</xdr:colOff>
      <xdr:row>28</xdr:row>
      <xdr:rowOff>134327</xdr:rowOff>
    </xdr:to>
    <xdr:pic>
      <xdr:nvPicPr>
        <xdr:cNvPr id="16" name="Picture 15" descr="E:\BSPS EKA\foto baru\baru\miswan.JP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419231" y="3858846"/>
          <a:ext cx="2649904" cy="1868366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34</xdr:col>
      <xdr:colOff>12212</xdr:colOff>
      <xdr:row>19</xdr:row>
      <xdr:rowOff>48845</xdr:rowOff>
    </xdr:from>
    <xdr:to>
      <xdr:col>47</xdr:col>
      <xdr:colOff>0</xdr:colOff>
      <xdr:row>28</xdr:row>
      <xdr:rowOff>122115</xdr:rowOff>
    </xdr:to>
    <xdr:pic>
      <xdr:nvPicPr>
        <xdr:cNvPr id="15" name="Picture 14" descr="E:\BSPS EKA\FOTO 100% PAK TAUFIK\5.JPG"/>
        <xdr:cNvPicPr/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569808" y="3883268"/>
          <a:ext cx="2527788" cy="1831732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66676</xdr:colOff>
      <xdr:row>60</xdr:row>
      <xdr:rowOff>38100</xdr:rowOff>
    </xdr:from>
    <xdr:to>
      <xdr:col>31</xdr:col>
      <xdr:colOff>76201</xdr:colOff>
      <xdr:row>70</xdr:row>
      <xdr:rowOff>76200</xdr:rowOff>
    </xdr:to>
    <xdr:sp macro="" textlink="">
      <xdr:nvSpPr>
        <xdr:cNvPr id="6" name="Rectangle 5"/>
        <xdr:cNvSpPr/>
      </xdr:nvSpPr>
      <xdr:spPr>
        <a:xfrm>
          <a:off x="3571876" y="9953625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60</xdr:row>
      <xdr:rowOff>38100</xdr:rowOff>
    </xdr:from>
    <xdr:to>
      <xdr:col>47</xdr:col>
      <xdr:colOff>76201</xdr:colOff>
      <xdr:row>70</xdr:row>
      <xdr:rowOff>76200</xdr:rowOff>
    </xdr:to>
    <xdr:sp macro="" textlink="">
      <xdr:nvSpPr>
        <xdr:cNvPr id="7" name="Rectangle 6"/>
        <xdr:cNvSpPr/>
      </xdr:nvSpPr>
      <xdr:spPr>
        <a:xfrm>
          <a:off x="6772276" y="9953625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94</xdr:row>
      <xdr:rowOff>38100</xdr:rowOff>
    </xdr:from>
    <xdr:to>
      <xdr:col>31</xdr:col>
      <xdr:colOff>76201</xdr:colOff>
      <xdr:row>104</xdr:row>
      <xdr:rowOff>76200</xdr:rowOff>
    </xdr:to>
    <xdr:sp macro="" textlink="">
      <xdr:nvSpPr>
        <xdr:cNvPr id="9" name="Rectangle 8"/>
        <xdr:cNvSpPr/>
      </xdr:nvSpPr>
      <xdr:spPr>
        <a:xfrm>
          <a:off x="3571876" y="16659225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94</xdr:row>
      <xdr:rowOff>38100</xdr:rowOff>
    </xdr:from>
    <xdr:to>
      <xdr:col>47</xdr:col>
      <xdr:colOff>76201</xdr:colOff>
      <xdr:row>104</xdr:row>
      <xdr:rowOff>76200</xdr:rowOff>
    </xdr:to>
    <xdr:sp macro="" textlink="">
      <xdr:nvSpPr>
        <xdr:cNvPr id="10" name="Rectangle 9"/>
        <xdr:cNvSpPr/>
      </xdr:nvSpPr>
      <xdr:spPr>
        <a:xfrm>
          <a:off x="6772276" y="16659225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9524</xdr:colOff>
      <xdr:row>18</xdr:row>
      <xdr:rowOff>142873</xdr:rowOff>
    </xdr:from>
    <xdr:to>
      <xdr:col>16</xdr:col>
      <xdr:colOff>43294</xdr:colOff>
      <xdr:row>29</xdr:row>
      <xdr:rowOff>72158</xdr:rowOff>
    </xdr:to>
    <xdr:pic>
      <xdr:nvPicPr>
        <xdr:cNvPr id="23" name="Picture 22" descr="E:\Foto Eka\Foto Eka lagi\yulina, rw 02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13615" y="3649805"/>
          <a:ext cx="2833543" cy="199303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47624</xdr:colOff>
      <xdr:row>94</xdr:row>
      <xdr:rowOff>38100</xdr:rowOff>
    </xdr:from>
    <xdr:to>
      <xdr:col>15</xdr:col>
      <xdr:colOff>60855</xdr:colOff>
      <xdr:row>95</xdr:row>
      <xdr:rowOff>155942</xdr:rowOff>
    </xdr:to>
    <xdr:pic>
      <xdr:nvPicPr>
        <xdr:cNvPr id="24" name="Picture 23" descr="E:\Foto Eka\Foto Eka lagi\yulina, rw 02"/>
        <xdr:cNvPicPr/>
      </xdr:nvPicPr>
      <xdr:blipFill>
        <a:blip xmlns:r="http://schemas.openxmlformats.org/officeDocument/2006/relationships" r:embed="rId1" cstate="print"/>
        <a:srcRect l="17112" t="16832" r="48955" b="20000"/>
        <a:stretch>
          <a:fillRect/>
        </a:stretch>
      </xdr:blipFill>
      <xdr:spPr bwMode="auto">
        <a:xfrm>
          <a:off x="447674" y="16440150"/>
          <a:ext cx="2600325" cy="192405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133349</xdr:colOff>
      <xdr:row>60</xdr:row>
      <xdr:rowOff>38100</xdr:rowOff>
    </xdr:from>
    <xdr:to>
      <xdr:col>15</xdr:col>
      <xdr:colOff>38376</xdr:colOff>
      <xdr:row>61</xdr:row>
      <xdr:rowOff>156704</xdr:rowOff>
    </xdr:to>
    <xdr:pic>
      <xdr:nvPicPr>
        <xdr:cNvPr id="25" name="Picture 24" descr="E:\Foto Eka\Foto Eka lagi\yulina, rw 02"/>
        <xdr:cNvPicPr/>
      </xdr:nvPicPr>
      <xdr:blipFill>
        <a:blip xmlns:r="http://schemas.openxmlformats.org/officeDocument/2006/relationships" r:embed="rId1" cstate="print"/>
        <a:srcRect l="15047" t="6061" r="7497" b="7879"/>
        <a:stretch>
          <a:fillRect/>
        </a:stretch>
      </xdr:blipFill>
      <xdr:spPr bwMode="auto">
        <a:xfrm>
          <a:off x="533399" y="9734550"/>
          <a:ext cx="2486025" cy="19431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190499</xdr:colOff>
      <xdr:row>18</xdr:row>
      <xdr:rowOff>161925</xdr:rowOff>
    </xdr:from>
    <xdr:to>
      <xdr:col>32</xdr:col>
      <xdr:colOff>43294</xdr:colOff>
      <xdr:row>29</xdr:row>
      <xdr:rowOff>86591</xdr:rowOff>
    </xdr:to>
    <xdr:pic>
      <xdr:nvPicPr>
        <xdr:cNvPr id="11" name="Picture 10" descr="E:\BSPS EKA\foto baru\1.JPG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509817" y="3668857"/>
          <a:ext cx="3056659" cy="1988416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33</xdr:col>
      <xdr:colOff>190501</xdr:colOff>
      <xdr:row>18</xdr:row>
      <xdr:rowOff>180975</xdr:rowOff>
    </xdr:from>
    <xdr:to>
      <xdr:col>47</xdr:col>
      <xdr:colOff>158750</xdr:colOff>
      <xdr:row>29</xdr:row>
      <xdr:rowOff>57727</xdr:rowOff>
    </xdr:to>
    <xdr:pic>
      <xdr:nvPicPr>
        <xdr:cNvPr id="12" name="Picture 11" descr="E:\BSPS EKA\FOTO 100%\3.JP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944592" y="3687907"/>
          <a:ext cx="3200976" cy="1940502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66676</xdr:colOff>
      <xdr:row>59</xdr:row>
      <xdr:rowOff>38100</xdr:rowOff>
    </xdr:from>
    <xdr:to>
      <xdr:col>31</xdr:col>
      <xdr:colOff>76201</xdr:colOff>
      <xdr:row>69</xdr:row>
      <xdr:rowOff>76200</xdr:rowOff>
    </xdr:to>
    <xdr:sp macro="" textlink="">
      <xdr:nvSpPr>
        <xdr:cNvPr id="4" name="Rectangle 3"/>
        <xdr:cNvSpPr/>
      </xdr:nvSpPr>
      <xdr:spPr>
        <a:xfrm>
          <a:off x="35718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59</xdr:row>
      <xdr:rowOff>38100</xdr:rowOff>
    </xdr:from>
    <xdr:to>
      <xdr:col>47</xdr:col>
      <xdr:colOff>76201</xdr:colOff>
      <xdr:row>69</xdr:row>
      <xdr:rowOff>76200</xdr:rowOff>
    </xdr:to>
    <xdr:sp macro="" textlink="">
      <xdr:nvSpPr>
        <xdr:cNvPr id="5" name="Rectangle 4"/>
        <xdr:cNvSpPr/>
      </xdr:nvSpPr>
      <xdr:spPr>
        <a:xfrm>
          <a:off x="67722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93</xdr:row>
      <xdr:rowOff>38100</xdr:rowOff>
    </xdr:from>
    <xdr:to>
      <xdr:col>31</xdr:col>
      <xdr:colOff>76201</xdr:colOff>
      <xdr:row>103</xdr:row>
      <xdr:rowOff>76200</xdr:rowOff>
    </xdr:to>
    <xdr:sp macro="" textlink="">
      <xdr:nvSpPr>
        <xdr:cNvPr id="6" name="Rectangle 5"/>
        <xdr:cNvSpPr/>
      </xdr:nvSpPr>
      <xdr:spPr>
        <a:xfrm>
          <a:off x="3571876" y="164401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93</xdr:row>
      <xdr:rowOff>38100</xdr:rowOff>
    </xdr:from>
    <xdr:to>
      <xdr:col>47</xdr:col>
      <xdr:colOff>76201</xdr:colOff>
      <xdr:row>103</xdr:row>
      <xdr:rowOff>76200</xdr:rowOff>
    </xdr:to>
    <xdr:sp macro="" textlink="">
      <xdr:nvSpPr>
        <xdr:cNvPr id="7" name="Rectangle 6"/>
        <xdr:cNvSpPr/>
      </xdr:nvSpPr>
      <xdr:spPr>
        <a:xfrm>
          <a:off x="6772276" y="164401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180975</xdr:colOff>
      <xdr:row>18</xdr:row>
      <xdr:rowOff>161925</xdr:rowOff>
    </xdr:from>
    <xdr:to>
      <xdr:col>15</xdr:col>
      <xdr:colOff>180975</xdr:colOff>
      <xdr:row>28</xdr:row>
      <xdr:rowOff>123825</xdr:rowOff>
    </xdr:to>
    <xdr:pic>
      <xdr:nvPicPr>
        <xdr:cNvPr id="11" name="Picture 10" descr="E:\Foto Eka\Foto Eka lagi\sutami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81000" y="3724275"/>
          <a:ext cx="2705100" cy="18669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9525</xdr:colOff>
      <xdr:row>59</xdr:row>
      <xdr:rowOff>66675</xdr:rowOff>
    </xdr:from>
    <xdr:to>
      <xdr:col>16</xdr:col>
      <xdr:colOff>9525</xdr:colOff>
      <xdr:row>69</xdr:row>
      <xdr:rowOff>28574</xdr:rowOff>
    </xdr:to>
    <xdr:pic>
      <xdr:nvPicPr>
        <xdr:cNvPr id="12" name="Picture 11" descr="E:\Foto Eka\Foto Eka lagi\sutami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09575" y="9763125"/>
          <a:ext cx="2705100" cy="18669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47625</xdr:colOff>
      <xdr:row>93</xdr:row>
      <xdr:rowOff>28575</xdr:rowOff>
    </xdr:from>
    <xdr:to>
      <xdr:col>15</xdr:col>
      <xdr:colOff>133350</xdr:colOff>
      <xdr:row>103</xdr:row>
      <xdr:rowOff>28575</xdr:rowOff>
    </xdr:to>
    <xdr:pic>
      <xdr:nvPicPr>
        <xdr:cNvPr id="13" name="Picture 12" descr="E:\Foto Eka\Foto Eka lagi\sutami"/>
        <xdr:cNvPicPr/>
      </xdr:nvPicPr>
      <xdr:blipFill>
        <a:blip xmlns:r="http://schemas.openxmlformats.org/officeDocument/2006/relationships" r:embed="rId1" cstate="print"/>
        <a:srcRect t="22826" r="44657" b="6513"/>
        <a:stretch>
          <a:fillRect/>
        </a:stretch>
      </xdr:blipFill>
      <xdr:spPr bwMode="auto">
        <a:xfrm>
          <a:off x="447675" y="16430625"/>
          <a:ext cx="2590800" cy="19050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18</xdr:col>
      <xdr:colOff>38100</xdr:colOff>
      <xdr:row>19</xdr:row>
      <xdr:rowOff>0</xdr:rowOff>
    </xdr:from>
    <xdr:to>
      <xdr:col>31</xdr:col>
      <xdr:colOff>190500</xdr:colOff>
      <xdr:row>28</xdr:row>
      <xdr:rowOff>142875</xdr:rowOff>
    </xdr:to>
    <xdr:pic>
      <xdr:nvPicPr>
        <xdr:cNvPr id="14" name="Picture 13" descr="E:\BSPS EKA\foto baru\6.JPG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543300" y="3752850"/>
          <a:ext cx="2752725" cy="185737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33</xdr:col>
      <xdr:colOff>142874</xdr:colOff>
      <xdr:row>19</xdr:row>
      <xdr:rowOff>0</xdr:rowOff>
    </xdr:from>
    <xdr:to>
      <xdr:col>47</xdr:col>
      <xdr:colOff>171449</xdr:colOff>
      <xdr:row>28</xdr:row>
      <xdr:rowOff>161925</xdr:rowOff>
    </xdr:to>
    <xdr:pic>
      <xdr:nvPicPr>
        <xdr:cNvPr id="15" name="Picture 14" descr="E:\BSPS EKA\FOTO 100%\11.JP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648449" y="3752850"/>
          <a:ext cx="2828925" cy="187642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66676</xdr:colOff>
      <xdr:row>59</xdr:row>
      <xdr:rowOff>38100</xdr:rowOff>
    </xdr:from>
    <xdr:to>
      <xdr:col>31</xdr:col>
      <xdr:colOff>76201</xdr:colOff>
      <xdr:row>69</xdr:row>
      <xdr:rowOff>76200</xdr:rowOff>
    </xdr:to>
    <xdr:sp macro="" textlink="">
      <xdr:nvSpPr>
        <xdr:cNvPr id="4" name="Rectangle 3"/>
        <xdr:cNvSpPr/>
      </xdr:nvSpPr>
      <xdr:spPr>
        <a:xfrm>
          <a:off x="35718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59</xdr:row>
      <xdr:rowOff>38100</xdr:rowOff>
    </xdr:from>
    <xdr:to>
      <xdr:col>47</xdr:col>
      <xdr:colOff>76201</xdr:colOff>
      <xdr:row>69</xdr:row>
      <xdr:rowOff>76200</xdr:rowOff>
    </xdr:to>
    <xdr:sp macro="" textlink="">
      <xdr:nvSpPr>
        <xdr:cNvPr id="5" name="Rectangle 4"/>
        <xdr:cNvSpPr/>
      </xdr:nvSpPr>
      <xdr:spPr>
        <a:xfrm>
          <a:off x="67722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93</xdr:row>
      <xdr:rowOff>38100</xdr:rowOff>
    </xdr:from>
    <xdr:to>
      <xdr:col>31</xdr:col>
      <xdr:colOff>76201</xdr:colOff>
      <xdr:row>103</xdr:row>
      <xdr:rowOff>76200</xdr:rowOff>
    </xdr:to>
    <xdr:sp macro="" textlink="">
      <xdr:nvSpPr>
        <xdr:cNvPr id="6" name="Rectangle 5"/>
        <xdr:cNvSpPr/>
      </xdr:nvSpPr>
      <xdr:spPr>
        <a:xfrm>
          <a:off x="3571876" y="164401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93</xdr:row>
      <xdr:rowOff>38100</xdr:rowOff>
    </xdr:from>
    <xdr:to>
      <xdr:col>47</xdr:col>
      <xdr:colOff>76201</xdr:colOff>
      <xdr:row>103</xdr:row>
      <xdr:rowOff>76200</xdr:rowOff>
    </xdr:to>
    <xdr:sp macro="" textlink="">
      <xdr:nvSpPr>
        <xdr:cNvPr id="7" name="Rectangle 6"/>
        <xdr:cNvSpPr/>
      </xdr:nvSpPr>
      <xdr:spPr>
        <a:xfrm>
          <a:off x="6772276" y="164401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190500</xdr:colOff>
      <xdr:row>19</xdr:row>
      <xdr:rowOff>9525</xdr:rowOff>
    </xdr:from>
    <xdr:to>
      <xdr:col>15</xdr:col>
      <xdr:colOff>142875</xdr:colOff>
      <xdr:row>28</xdr:row>
      <xdr:rowOff>171450</xdr:rowOff>
    </xdr:to>
    <xdr:pic>
      <xdr:nvPicPr>
        <xdr:cNvPr id="11" name="Picture 10" descr="E:\Foto Eka\Foto Eka lagi\rahman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90525" y="3762375"/>
          <a:ext cx="2657475" cy="187642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104775</xdr:colOff>
      <xdr:row>93</xdr:row>
      <xdr:rowOff>57150</xdr:rowOff>
    </xdr:from>
    <xdr:to>
      <xdr:col>15</xdr:col>
      <xdr:colOff>66675</xdr:colOff>
      <xdr:row>103</xdr:row>
      <xdr:rowOff>76200</xdr:rowOff>
    </xdr:to>
    <xdr:pic>
      <xdr:nvPicPr>
        <xdr:cNvPr id="13" name="Picture 12" descr="E:\Foto Eka\Foto Eka lagi\rahman"/>
        <xdr:cNvPicPr/>
      </xdr:nvPicPr>
      <xdr:blipFill>
        <a:blip xmlns:r="http://schemas.openxmlformats.org/officeDocument/2006/relationships" r:embed="rId2" cstate="print"/>
        <a:srcRect l="16131" t="22778" r="14792" b="32778"/>
        <a:stretch>
          <a:fillRect/>
        </a:stretch>
      </xdr:blipFill>
      <xdr:spPr bwMode="auto">
        <a:xfrm>
          <a:off x="504825" y="16459200"/>
          <a:ext cx="2466975" cy="192405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9525</xdr:colOff>
      <xdr:row>59</xdr:row>
      <xdr:rowOff>66675</xdr:rowOff>
    </xdr:from>
    <xdr:to>
      <xdr:col>15</xdr:col>
      <xdr:colOff>161925</xdr:colOff>
      <xdr:row>69</xdr:row>
      <xdr:rowOff>38100</xdr:rowOff>
    </xdr:to>
    <xdr:pic>
      <xdr:nvPicPr>
        <xdr:cNvPr id="14" name="Picture 13" descr="E:\Foto Eka\Foto Eka lagi\rahman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09575" y="9763125"/>
          <a:ext cx="2657475" cy="187642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18</xdr:col>
      <xdr:colOff>28575</xdr:colOff>
      <xdr:row>19</xdr:row>
      <xdr:rowOff>9525</xdr:rowOff>
    </xdr:from>
    <xdr:to>
      <xdr:col>31</xdr:col>
      <xdr:colOff>190500</xdr:colOff>
      <xdr:row>28</xdr:row>
      <xdr:rowOff>171450</xdr:rowOff>
    </xdr:to>
    <xdr:pic>
      <xdr:nvPicPr>
        <xdr:cNvPr id="12" name="Picture 11" descr="E:\BSPS EKA\foto baru\5.JP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533775" y="3762375"/>
          <a:ext cx="2762250" cy="187642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34</xdr:col>
      <xdr:colOff>28575</xdr:colOff>
      <xdr:row>19</xdr:row>
      <xdr:rowOff>38100</xdr:rowOff>
    </xdr:from>
    <xdr:to>
      <xdr:col>47</xdr:col>
      <xdr:colOff>114300</xdr:colOff>
      <xdr:row>28</xdr:row>
      <xdr:rowOff>152400</xdr:rowOff>
    </xdr:to>
    <xdr:pic>
      <xdr:nvPicPr>
        <xdr:cNvPr id="15" name="Picture 14" descr="E:\BSPS EKA\FOTO 100%\10.JPG"/>
        <xdr:cNvPicPr/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34175" y="3790950"/>
          <a:ext cx="2686050" cy="18288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66676</xdr:colOff>
      <xdr:row>59</xdr:row>
      <xdr:rowOff>38100</xdr:rowOff>
    </xdr:from>
    <xdr:to>
      <xdr:col>31</xdr:col>
      <xdr:colOff>76201</xdr:colOff>
      <xdr:row>69</xdr:row>
      <xdr:rowOff>76200</xdr:rowOff>
    </xdr:to>
    <xdr:sp macro="" textlink="">
      <xdr:nvSpPr>
        <xdr:cNvPr id="4" name="Rectangle 3"/>
        <xdr:cNvSpPr/>
      </xdr:nvSpPr>
      <xdr:spPr>
        <a:xfrm>
          <a:off x="35718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59</xdr:row>
      <xdr:rowOff>38100</xdr:rowOff>
    </xdr:from>
    <xdr:to>
      <xdr:col>47</xdr:col>
      <xdr:colOff>76201</xdr:colOff>
      <xdr:row>69</xdr:row>
      <xdr:rowOff>76200</xdr:rowOff>
    </xdr:to>
    <xdr:sp macro="" textlink="">
      <xdr:nvSpPr>
        <xdr:cNvPr id="5" name="Rectangle 4"/>
        <xdr:cNvSpPr/>
      </xdr:nvSpPr>
      <xdr:spPr>
        <a:xfrm>
          <a:off x="67722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93</xdr:row>
      <xdr:rowOff>38100</xdr:rowOff>
    </xdr:from>
    <xdr:to>
      <xdr:col>31</xdr:col>
      <xdr:colOff>76201</xdr:colOff>
      <xdr:row>103</xdr:row>
      <xdr:rowOff>76200</xdr:rowOff>
    </xdr:to>
    <xdr:sp macro="" textlink="">
      <xdr:nvSpPr>
        <xdr:cNvPr id="6" name="Rectangle 5"/>
        <xdr:cNvSpPr/>
      </xdr:nvSpPr>
      <xdr:spPr>
        <a:xfrm>
          <a:off x="3571876" y="164401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93</xdr:row>
      <xdr:rowOff>38100</xdr:rowOff>
    </xdr:from>
    <xdr:to>
      <xdr:col>47</xdr:col>
      <xdr:colOff>76201</xdr:colOff>
      <xdr:row>103</xdr:row>
      <xdr:rowOff>76200</xdr:rowOff>
    </xdr:to>
    <xdr:sp macro="" textlink="">
      <xdr:nvSpPr>
        <xdr:cNvPr id="7" name="Rectangle 6"/>
        <xdr:cNvSpPr/>
      </xdr:nvSpPr>
      <xdr:spPr>
        <a:xfrm>
          <a:off x="6772276" y="164401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9525</xdr:colOff>
      <xdr:row>18</xdr:row>
      <xdr:rowOff>152400</xdr:rowOff>
    </xdr:from>
    <xdr:to>
      <xdr:col>15</xdr:col>
      <xdr:colOff>152400</xdr:colOff>
      <xdr:row>28</xdr:row>
      <xdr:rowOff>152400</xdr:rowOff>
    </xdr:to>
    <xdr:pic>
      <xdr:nvPicPr>
        <xdr:cNvPr id="11" name="Picture 10" descr="E:\Foto Eka\Foto Eka lagi\sarah pohan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09575" y="3714750"/>
          <a:ext cx="2647950" cy="19050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38100</xdr:colOff>
      <xdr:row>59</xdr:row>
      <xdr:rowOff>47625</xdr:rowOff>
    </xdr:from>
    <xdr:to>
      <xdr:col>15</xdr:col>
      <xdr:colOff>180975</xdr:colOff>
      <xdr:row>69</xdr:row>
      <xdr:rowOff>47625</xdr:rowOff>
    </xdr:to>
    <xdr:pic>
      <xdr:nvPicPr>
        <xdr:cNvPr id="12" name="Picture 11" descr="E:\Foto Eka\Foto Eka lagi\sarah pohan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38150" y="9744075"/>
          <a:ext cx="2647950" cy="19050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114300</xdr:colOff>
      <xdr:row>93</xdr:row>
      <xdr:rowOff>28575</xdr:rowOff>
    </xdr:from>
    <xdr:to>
      <xdr:col>15</xdr:col>
      <xdr:colOff>104775</xdr:colOff>
      <xdr:row>103</xdr:row>
      <xdr:rowOff>66675</xdr:rowOff>
    </xdr:to>
    <xdr:pic>
      <xdr:nvPicPr>
        <xdr:cNvPr id="13" name="Picture 12" descr="E:\Foto Eka\Foto Eka lagi\sarah pohan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14350" y="16430625"/>
          <a:ext cx="2495550" cy="19431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18</xdr:col>
      <xdr:colOff>0</xdr:colOff>
      <xdr:row>18</xdr:row>
      <xdr:rowOff>190499</xdr:rowOff>
    </xdr:from>
    <xdr:to>
      <xdr:col>31</xdr:col>
      <xdr:colOff>161925</xdr:colOff>
      <xdr:row>28</xdr:row>
      <xdr:rowOff>161924</xdr:rowOff>
    </xdr:to>
    <xdr:pic>
      <xdr:nvPicPr>
        <xdr:cNvPr id="14" name="Picture 13" descr="E:\BSPS EKA\foto baru\7a.JP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505200" y="3752849"/>
          <a:ext cx="2762250" cy="187642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34</xdr:col>
      <xdr:colOff>38099</xdr:colOff>
      <xdr:row>19</xdr:row>
      <xdr:rowOff>9525</xdr:rowOff>
    </xdr:from>
    <xdr:to>
      <xdr:col>47</xdr:col>
      <xdr:colOff>190499</xdr:colOff>
      <xdr:row>28</xdr:row>
      <xdr:rowOff>161925</xdr:rowOff>
    </xdr:to>
    <xdr:pic>
      <xdr:nvPicPr>
        <xdr:cNvPr id="15" name="Picture 14" descr="E:\BSPS EKA\FOTO 100%\14.JPG"/>
        <xdr:cNvPicPr/>
      </xdr:nvPicPr>
      <xdr:blipFill>
        <a:blip xmlns:r="http://schemas.openxmlformats.org/officeDocument/2006/relationships" r:embed="rId4" cstate="print"/>
        <a:srcRect l="24928" t="16239"/>
        <a:stretch>
          <a:fillRect/>
        </a:stretch>
      </xdr:blipFill>
      <xdr:spPr bwMode="auto">
        <a:xfrm>
          <a:off x="6743699" y="3762375"/>
          <a:ext cx="2752725" cy="18669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66676</xdr:colOff>
      <xdr:row>60</xdr:row>
      <xdr:rowOff>38100</xdr:rowOff>
    </xdr:from>
    <xdr:to>
      <xdr:col>31</xdr:col>
      <xdr:colOff>76201</xdr:colOff>
      <xdr:row>70</xdr:row>
      <xdr:rowOff>76200</xdr:rowOff>
    </xdr:to>
    <xdr:sp macro="" textlink="">
      <xdr:nvSpPr>
        <xdr:cNvPr id="7" name="Rectangle 6"/>
        <xdr:cNvSpPr/>
      </xdr:nvSpPr>
      <xdr:spPr>
        <a:xfrm>
          <a:off x="3838576" y="10020300"/>
          <a:ext cx="2771775" cy="1847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60</xdr:row>
      <xdr:rowOff>38100</xdr:rowOff>
    </xdr:from>
    <xdr:to>
      <xdr:col>47</xdr:col>
      <xdr:colOff>76201</xdr:colOff>
      <xdr:row>70</xdr:row>
      <xdr:rowOff>76200</xdr:rowOff>
    </xdr:to>
    <xdr:sp macro="" textlink="">
      <xdr:nvSpPr>
        <xdr:cNvPr id="8" name="Rectangle 7"/>
        <xdr:cNvSpPr/>
      </xdr:nvSpPr>
      <xdr:spPr>
        <a:xfrm>
          <a:off x="7200901" y="10020300"/>
          <a:ext cx="2609850" cy="1847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60</xdr:row>
      <xdr:rowOff>38100</xdr:rowOff>
    </xdr:from>
    <xdr:to>
      <xdr:col>31</xdr:col>
      <xdr:colOff>76201</xdr:colOff>
      <xdr:row>70</xdr:row>
      <xdr:rowOff>76200</xdr:rowOff>
    </xdr:to>
    <xdr:sp macro="" textlink="">
      <xdr:nvSpPr>
        <xdr:cNvPr id="11" name="Rectangle 10"/>
        <xdr:cNvSpPr/>
      </xdr:nvSpPr>
      <xdr:spPr>
        <a:xfrm>
          <a:off x="3838576" y="10020300"/>
          <a:ext cx="2771775" cy="1847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60</xdr:row>
      <xdr:rowOff>38100</xdr:rowOff>
    </xdr:from>
    <xdr:to>
      <xdr:col>47</xdr:col>
      <xdr:colOff>76201</xdr:colOff>
      <xdr:row>70</xdr:row>
      <xdr:rowOff>76200</xdr:rowOff>
    </xdr:to>
    <xdr:sp macro="" textlink="">
      <xdr:nvSpPr>
        <xdr:cNvPr id="12" name="Rectangle 11"/>
        <xdr:cNvSpPr/>
      </xdr:nvSpPr>
      <xdr:spPr>
        <a:xfrm>
          <a:off x="7200901" y="10020300"/>
          <a:ext cx="2609850" cy="1847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94</xdr:row>
      <xdr:rowOff>0</xdr:rowOff>
    </xdr:from>
    <xdr:to>
      <xdr:col>31</xdr:col>
      <xdr:colOff>76201</xdr:colOff>
      <xdr:row>104</xdr:row>
      <xdr:rowOff>38100</xdr:rowOff>
    </xdr:to>
    <xdr:sp macro="" textlink="">
      <xdr:nvSpPr>
        <xdr:cNvPr id="14" name="Rectangle 13"/>
        <xdr:cNvSpPr/>
      </xdr:nvSpPr>
      <xdr:spPr>
        <a:xfrm>
          <a:off x="3838576" y="16125825"/>
          <a:ext cx="2771775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94</xdr:row>
      <xdr:rowOff>0</xdr:rowOff>
    </xdr:from>
    <xdr:to>
      <xdr:col>47</xdr:col>
      <xdr:colOff>76201</xdr:colOff>
      <xdr:row>104</xdr:row>
      <xdr:rowOff>38100</xdr:rowOff>
    </xdr:to>
    <xdr:sp macro="" textlink="">
      <xdr:nvSpPr>
        <xdr:cNvPr id="15" name="Rectangle 14"/>
        <xdr:cNvSpPr/>
      </xdr:nvSpPr>
      <xdr:spPr>
        <a:xfrm>
          <a:off x="7200901" y="16125825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9525</xdr:colOff>
      <xdr:row>19</xdr:row>
      <xdr:rowOff>161926</xdr:rowOff>
    </xdr:from>
    <xdr:to>
      <xdr:col>15</xdr:col>
      <xdr:colOff>114300</xdr:colOff>
      <xdr:row>29</xdr:row>
      <xdr:rowOff>104776</xdr:rowOff>
    </xdr:to>
    <xdr:pic>
      <xdr:nvPicPr>
        <xdr:cNvPr id="17" name="Picture 16" descr="E:\Foto Eka\Foto Eka lagi\rusli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09575" y="3962401"/>
          <a:ext cx="2724150" cy="17526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47625</xdr:colOff>
      <xdr:row>60</xdr:row>
      <xdr:rowOff>76200</xdr:rowOff>
    </xdr:from>
    <xdr:to>
      <xdr:col>15</xdr:col>
      <xdr:colOff>152400</xdr:colOff>
      <xdr:row>70</xdr:row>
      <xdr:rowOff>19050</xdr:rowOff>
    </xdr:to>
    <xdr:pic>
      <xdr:nvPicPr>
        <xdr:cNvPr id="19" name="Picture 18" descr="E:\Foto Eka\Foto Eka lagi\rusli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7675" y="9848850"/>
          <a:ext cx="2724150" cy="17526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85725</xdr:colOff>
      <xdr:row>94</xdr:row>
      <xdr:rowOff>0</xdr:rowOff>
    </xdr:from>
    <xdr:to>
      <xdr:col>15</xdr:col>
      <xdr:colOff>104775</xdr:colOff>
      <xdr:row>104</xdr:row>
      <xdr:rowOff>0</xdr:rowOff>
    </xdr:to>
    <xdr:pic>
      <xdr:nvPicPr>
        <xdr:cNvPr id="20" name="Picture 19" descr="E:\Foto Eka\Foto Eka lagi\rusli"/>
        <xdr:cNvPicPr/>
      </xdr:nvPicPr>
      <xdr:blipFill>
        <a:blip xmlns:r="http://schemas.openxmlformats.org/officeDocument/2006/relationships" r:embed="rId2" cstate="print"/>
        <a:srcRect t="55738"/>
        <a:stretch>
          <a:fillRect/>
        </a:stretch>
      </xdr:blipFill>
      <xdr:spPr bwMode="auto">
        <a:xfrm>
          <a:off x="485775" y="15878175"/>
          <a:ext cx="2638425" cy="19050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238125</xdr:colOff>
      <xdr:row>19</xdr:row>
      <xdr:rowOff>142876</xdr:rowOff>
    </xdr:from>
    <xdr:to>
      <xdr:col>31</xdr:col>
      <xdr:colOff>142875</xdr:colOff>
      <xdr:row>29</xdr:row>
      <xdr:rowOff>114300</xdr:rowOff>
    </xdr:to>
    <xdr:pic>
      <xdr:nvPicPr>
        <xdr:cNvPr id="18" name="Picture 17" descr="E:\BSPS EKA\foto baru\8.JP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657600" y="3943351"/>
          <a:ext cx="3019425" cy="1781174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34</xdr:col>
      <xdr:colOff>9525</xdr:colOff>
      <xdr:row>19</xdr:row>
      <xdr:rowOff>114300</xdr:rowOff>
    </xdr:from>
    <xdr:to>
      <xdr:col>47</xdr:col>
      <xdr:colOff>152400</xdr:colOff>
      <xdr:row>29</xdr:row>
      <xdr:rowOff>123825</xdr:rowOff>
    </xdr:to>
    <xdr:pic>
      <xdr:nvPicPr>
        <xdr:cNvPr id="16" name="Picture 15" descr="E:\BSPS EKA\FOTO 100%\15.JPG"/>
        <xdr:cNvPicPr/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7143750" y="3914775"/>
          <a:ext cx="2743200" cy="181927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66676</xdr:colOff>
      <xdr:row>60</xdr:row>
      <xdr:rowOff>38100</xdr:rowOff>
    </xdr:from>
    <xdr:to>
      <xdr:col>31</xdr:col>
      <xdr:colOff>76201</xdr:colOff>
      <xdr:row>70</xdr:row>
      <xdr:rowOff>76200</xdr:rowOff>
    </xdr:to>
    <xdr:sp macro="" textlink="">
      <xdr:nvSpPr>
        <xdr:cNvPr id="4" name="Rectangle 3"/>
        <xdr:cNvSpPr/>
      </xdr:nvSpPr>
      <xdr:spPr>
        <a:xfrm>
          <a:off x="35718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60</xdr:row>
      <xdr:rowOff>38100</xdr:rowOff>
    </xdr:from>
    <xdr:to>
      <xdr:col>47</xdr:col>
      <xdr:colOff>76201</xdr:colOff>
      <xdr:row>70</xdr:row>
      <xdr:rowOff>76200</xdr:rowOff>
    </xdr:to>
    <xdr:sp macro="" textlink="">
      <xdr:nvSpPr>
        <xdr:cNvPr id="5" name="Rectangle 4"/>
        <xdr:cNvSpPr/>
      </xdr:nvSpPr>
      <xdr:spPr>
        <a:xfrm>
          <a:off x="67722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94</xdr:row>
      <xdr:rowOff>38100</xdr:rowOff>
    </xdr:from>
    <xdr:to>
      <xdr:col>31</xdr:col>
      <xdr:colOff>76201</xdr:colOff>
      <xdr:row>104</xdr:row>
      <xdr:rowOff>76200</xdr:rowOff>
    </xdr:to>
    <xdr:sp macro="" textlink="">
      <xdr:nvSpPr>
        <xdr:cNvPr id="6" name="Rectangle 5"/>
        <xdr:cNvSpPr/>
      </xdr:nvSpPr>
      <xdr:spPr>
        <a:xfrm>
          <a:off x="3571876" y="164401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94</xdr:row>
      <xdr:rowOff>38100</xdr:rowOff>
    </xdr:from>
    <xdr:to>
      <xdr:col>47</xdr:col>
      <xdr:colOff>76201</xdr:colOff>
      <xdr:row>104</xdr:row>
      <xdr:rowOff>76200</xdr:rowOff>
    </xdr:to>
    <xdr:sp macro="" textlink="">
      <xdr:nvSpPr>
        <xdr:cNvPr id="7" name="Rectangle 6"/>
        <xdr:cNvSpPr/>
      </xdr:nvSpPr>
      <xdr:spPr>
        <a:xfrm>
          <a:off x="6772276" y="164401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190500</xdr:colOff>
      <xdr:row>19</xdr:row>
      <xdr:rowOff>0</xdr:rowOff>
    </xdr:from>
    <xdr:to>
      <xdr:col>15</xdr:col>
      <xdr:colOff>161925</xdr:colOff>
      <xdr:row>28</xdr:row>
      <xdr:rowOff>142875</xdr:rowOff>
    </xdr:to>
    <xdr:pic>
      <xdr:nvPicPr>
        <xdr:cNvPr id="11" name="Picture 10" descr="E:\Foto Eka\Foto Eka lagi\wartini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90525" y="3752850"/>
          <a:ext cx="2676525" cy="185737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76199</xdr:colOff>
      <xdr:row>60</xdr:row>
      <xdr:rowOff>57150</xdr:rowOff>
    </xdr:from>
    <xdr:to>
      <xdr:col>15</xdr:col>
      <xdr:colOff>95249</xdr:colOff>
      <xdr:row>70</xdr:row>
      <xdr:rowOff>76200</xdr:rowOff>
    </xdr:to>
    <xdr:pic>
      <xdr:nvPicPr>
        <xdr:cNvPr id="12" name="Picture 11" descr="E:\Foto Eka\Foto Eka lagi\wartini2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6249" y="9753600"/>
          <a:ext cx="2524125" cy="192405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95250</xdr:colOff>
      <xdr:row>94</xdr:row>
      <xdr:rowOff>57150</xdr:rowOff>
    </xdr:from>
    <xdr:to>
      <xdr:col>15</xdr:col>
      <xdr:colOff>114300</xdr:colOff>
      <xdr:row>104</xdr:row>
      <xdr:rowOff>76200</xdr:rowOff>
    </xdr:to>
    <xdr:pic>
      <xdr:nvPicPr>
        <xdr:cNvPr id="13" name="Picture 12" descr="E:\Foto Eka\Foto Eka lagi\wartini2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95300" y="16459200"/>
          <a:ext cx="2524125" cy="192405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18</xdr:col>
      <xdr:colOff>0</xdr:colOff>
      <xdr:row>19</xdr:row>
      <xdr:rowOff>19051</xdr:rowOff>
    </xdr:from>
    <xdr:to>
      <xdr:col>31</xdr:col>
      <xdr:colOff>152400</xdr:colOff>
      <xdr:row>28</xdr:row>
      <xdr:rowOff>152401</xdr:rowOff>
    </xdr:to>
    <xdr:pic>
      <xdr:nvPicPr>
        <xdr:cNvPr id="14" name="Picture 13" descr="E:\BSPS EKA\foto baru\9.JP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505200" y="3771901"/>
          <a:ext cx="2752725" cy="184785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34</xdr:col>
      <xdr:colOff>9526</xdr:colOff>
      <xdr:row>18</xdr:row>
      <xdr:rowOff>171450</xdr:rowOff>
    </xdr:from>
    <xdr:to>
      <xdr:col>47</xdr:col>
      <xdr:colOff>171451</xdr:colOff>
      <xdr:row>28</xdr:row>
      <xdr:rowOff>152400</xdr:rowOff>
    </xdr:to>
    <xdr:pic>
      <xdr:nvPicPr>
        <xdr:cNvPr id="16" name="Picture 15" descr="E:\BSPS EKA\FOTO 100%\18.JPG"/>
        <xdr:cNvPicPr/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6" y="3733800"/>
          <a:ext cx="2762250" cy="188595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66676</xdr:colOff>
      <xdr:row>59</xdr:row>
      <xdr:rowOff>38100</xdr:rowOff>
    </xdr:from>
    <xdr:to>
      <xdr:col>31</xdr:col>
      <xdr:colOff>76201</xdr:colOff>
      <xdr:row>69</xdr:row>
      <xdr:rowOff>76200</xdr:rowOff>
    </xdr:to>
    <xdr:sp macro="" textlink="">
      <xdr:nvSpPr>
        <xdr:cNvPr id="4" name="Rectangle 3"/>
        <xdr:cNvSpPr/>
      </xdr:nvSpPr>
      <xdr:spPr>
        <a:xfrm>
          <a:off x="3571876" y="9953625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59</xdr:row>
      <xdr:rowOff>38100</xdr:rowOff>
    </xdr:from>
    <xdr:to>
      <xdr:col>47</xdr:col>
      <xdr:colOff>76201</xdr:colOff>
      <xdr:row>69</xdr:row>
      <xdr:rowOff>76200</xdr:rowOff>
    </xdr:to>
    <xdr:sp macro="" textlink="">
      <xdr:nvSpPr>
        <xdr:cNvPr id="5" name="Rectangle 4"/>
        <xdr:cNvSpPr/>
      </xdr:nvSpPr>
      <xdr:spPr>
        <a:xfrm>
          <a:off x="6772276" y="9953625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28575</xdr:colOff>
      <xdr:row>18</xdr:row>
      <xdr:rowOff>161925</xdr:rowOff>
    </xdr:from>
    <xdr:to>
      <xdr:col>15</xdr:col>
      <xdr:colOff>152400</xdr:colOff>
      <xdr:row>28</xdr:row>
      <xdr:rowOff>133350</xdr:rowOff>
    </xdr:to>
    <xdr:pic>
      <xdr:nvPicPr>
        <xdr:cNvPr id="16" name="Picture 15" descr="E:\Foto Eka\Foto Eka lagi\margagarin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28625" y="3724275"/>
          <a:ext cx="2628900" cy="187642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95249</xdr:colOff>
      <xdr:row>59</xdr:row>
      <xdr:rowOff>38100</xdr:rowOff>
    </xdr:from>
    <xdr:to>
      <xdr:col>15</xdr:col>
      <xdr:colOff>95249</xdr:colOff>
      <xdr:row>69</xdr:row>
      <xdr:rowOff>76200</xdr:rowOff>
    </xdr:to>
    <xdr:pic>
      <xdr:nvPicPr>
        <xdr:cNvPr id="17" name="Picture 16" descr="E:\Foto Eka\Foto Eka lagi\margagarin2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95299" y="9734550"/>
          <a:ext cx="2505075" cy="19431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>
    <xdr:from>
      <xdr:col>18</xdr:col>
      <xdr:colOff>66676</xdr:colOff>
      <xdr:row>59</xdr:row>
      <xdr:rowOff>38100</xdr:rowOff>
    </xdr:from>
    <xdr:to>
      <xdr:col>31</xdr:col>
      <xdr:colOff>76201</xdr:colOff>
      <xdr:row>69</xdr:row>
      <xdr:rowOff>76200</xdr:rowOff>
    </xdr:to>
    <xdr:sp macro="" textlink="">
      <xdr:nvSpPr>
        <xdr:cNvPr id="22" name="Rectangle 21"/>
        <xdr:cNvSpPr/>
      </xdr:nvSpPr>
      <xdr:spPr>
        <a:xfrm>
          <a:off x="3571876" y="9953625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59</xdr:row>
      <xdr:rowOff>38100</xdr:rowOff>
    </xdr:from>
    <xdr:to>
      <xdr:col>47</xdr:col>
      <xdr:colOff>76201</xdr:colOff>
      <xdr:row>69</xdr:row>
      <xdr:rowOff>76200</xdr:rowOff>
    </xdr:to>
    <xdr:sp macro="" textlink="">
      <xdr:nvSpPr>
        <xdr:cNvPr id="23" name="Rectangle 22"/>
        <xdr:cNvSpPr/>
      </xdr:nvSpPr>
      <xdr:spPr>
        <a:xfrm>
          <a:off x="6772276" y="9953625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93</xdr:row>
      <xdr:rowOff>38100</xdr:rowOff>
    </xdr:from>
    <xdr:to>
      <xdr:col>31</xdr:col>
      <xdr:colOff>76201</xdr:colOff>
      <xdr:row>103</xdr:row>
      <xdr:rowOff>76200</xdr:rowOff>
    </xdr:to>
    <xdr:sp macro="" textlink="">
      <xdr:nvSpPr>
        <xdr:cNvPr id="25" name="Rectangle 24"/>
        <xdr:cNvSpPr/>
      </xdr:nvSpPr>
      <xdr:spPr>
        <a:xfrm>
          <a:off x="3571876" y="16659225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93</xdr:row>
      <xdr:rowOff>38100</xdr:rowOff>
    </xdr:from>
    <xdr:to>
      <xdr:col>47</xdr:col>
      <xdr:colOff>76201</xdr:colOff>
      <xdr:row>103</xdr:row>
      <xdr:rowOff>76200</xdr:rowOff>
    </xdr:to>
    <xdr:sp macro="" textlink="">
      <xdr:nvSpPr>
        <xdr:cNvPr id="26" name="Rectangle 25"/>
        <xdr:cNvSpPr/>
      </xdr:nvSpPr>
      <xdr:spPr>
        <a:xfrm>
          <a:off x="6772276" y="16659225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130</xdr:row>
      <xdr:rowOff>38100</xdr:rowOff>
    </xdr:from>
    <xdr:to>
      <xdr:col>31</xdr:col>
      <xdr:colOff>76201</xdr:colOff>
      <xdr:row>140</xdr:row>
      <xdr:rowOff>76200</xdr:rowOff>
    </xdr:to>
    <xdr:sp macro="" textlink="">
      <xdr:nvSpPr>
        <xdr:cNvPr id="28" name="Rectangle 27"/>
        <xdr:cNvSpPr/>
      </xdr:nvSpPr>
      <xdr:spPr>
        <a:xfrm>
          <a:off x="3571876" y="23936325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130</xdr:row>
      <xdr:rowOff>38100</xdr:rowOff>
    </xdr:from>
    <xdr:to>
      <xdr:col>47</xdr:col>
      <xdr:colOff>76201</xdr:colOff>
      <xdr:row>140</xdr:row>
      <xdr:rowOff>76200</xdr:rowOff>
    </xdr:to>
    <xdr:sp macro="" textlink="">
      <xdr:nvSpPr>
        <xdr:cNvPr id="29" name="Rectangle 28"/>
        <xdr:cNvSpPr/>
      </xdr:nvSpPr>
      <xdr:spPr>
        <a:xfrm>
          <a:off x="6772276" y="23936325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169</xdr:row>
      <xdr:rowOff>38100</xdr:rowOff>
    </xdr:from>
    <xdr:to>
      <xdr:col>31</xdr:col>
      <xdr:colOff>76201</xdr:colOff>
      <xdr:row>179</xdr:row>
      <xdr:rowOff>76200</xdr:rowOff>
    </xdr:to>
    <xdr:sp macro="" textlink="">
      <xdr:nvSpPr>
        <xdr:cNvPr id="31" name="Rectangle 30"/>
        <xdr:cNvSpPr/>
      </xdr:nvSpPr>
      <xdr:spPr>
        <a:xfrm>
          <a:off x="3571876" y="31403925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169</xdr:row>
      <xdr:rowOff>38100</xdr:rowOff>
    </xdr:from>
    <xdr:to>
      <xdr:col>47</xdr:col>
      <xdr:colOff>76201</xdr:colOff>
      <xdr:row>179</xdr:row>
      <xdr:rowOff>76200</xdr:rowOff>
    </xdr:to>
    <xdr:sp macro="" textlink="">
      <xdr:nvSpPr>
        <xdr:cNvPr id="32" name="Rectangle 31"/>
        <xdr:cNvSpPr/>
      </xdr:nvSpPr>
      <xdr:spPr>
        <a:xfrm>
          <a:off x="6772276" y="31403925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203</xdr:row>
      <xdr:rowOff>142875</xdr:rowOff>
    </xdr:from>
    <xdr:to>
      <xdr:col>31</xdr:col>
      <xdr:colOff>76201</xdr:colOff>
      <xdr:row>213</xdr:row>
      <xdr:rowOff>180975</xdr:rowOff>
    </xdr:to>
    <xdr:sp macro="" textlink="">
      <xdr:nvSpPr>
        <xdr:cNvPr id="37" name="Rectangle 36"/>
        <xdr:cNvSpPr/>
      </xdr:nvSpPr>
      <xdr:spPr>
        <a:xfrm>
          <a:off x="3571876" y="3802380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203</xdr:row>
      <xdr:rowOff>142875</xdr:rowOff>
    </xdr:from>
    <xdr:to>
      <xdr:col>47</xdr:col>
      <xdr:colOff>76201</xdr:colOff>
      <xdr:row>213</xdr:row>
      <xdr:rowOff>180975</xdr:rowOff>
    </xdr:to>
    <xdr:sp macro="" textlink="">
      <xdr:nvSpPr>
        <xdr:cNvPr id="38" name="Rectangle 37"/>
        <xdr:cNvSpPr/>
      </xdr:nvSpPr>
      <xdr:spPr>
        <a:xfrm>
          <a:off x="6772276" y="3802380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104775</xdr:colOff>
      <xdr:row>130</xdr:row>
      <xdr:rowOff>28575</xdr:rowOff>
    </xdr:from>
    <xdr:to>
      <xdr:col>15</xdr:col>
      <xdr:colOff>95250</xdr:colOff>
      <xdr:row>140</xdr:row>
      <xdr:rowOff>38100</xdr:rowOff>
    </xdr:to>
    <xdr:pic>
      <xdr:nvPicPr>
        <xdr:cNvPr id="39" name="Picture 38" descr="E:\Foto Eka\Foto Eka lagi\margagarin3"/>
        <xdr:cNvPicPr/>
      </xdr:nvPicPr>
      <xdr:blipFill>
        <a:blip xmlns:r="http://schemas.openxmlformats.org/officeDocument/2006/relationships" r:embed="rId3" cstate="print"/>
        <a:srcRect l="59267" b="6620"/>
        <a:stretch>
          <a:fillRect/>
        </a:stretch>
      </xdr:blipFill>
      <xdr:spPr bwMode="auto">
        <a:xfrm>
          <a:off x="504825" y="23707725"/>
          <a:ext cx="2495550" cy="191452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95250</xdr:colOff>
      <xdr:row>93</xdr:row>
      <xdr:rowOff>28575</xdr:rowOff>
    </xdr:from>
    <xdr:to>
      <xdr:col>15</xdr:col>
      <xdr:colOff>104775</xdr:colOff>
      <xdr:row>103</xdr:row>
      <xdr:rowOff>42810</xdr:rowOff>
    </xdr:to>
    <xdr:pic>
      <xdr:nvPicPr>
        <xdr:cNvPr id="40" name="Picture 39" descr="E:\Foto Eka\Foto Eka lagi\margagarin"/>
        <xdr:cNvPicPr/>
      </xdr:nvPicPr>
      <xdr:blipFill>
        <a:blip xmlns:r="http://schemas.openxmlformats.org/officeDocument/2006/relationships" r:embed="rId1" cstate="print"/>
        <a:srcRect r="49219" b="23047"/>
        <a:stretch>
          <a:fillRect/>
        </a:stretch>
      </xdr:blipFill>
      <xdr:spPr bwMode="auto">
        <a:xfrm>
          <a:off x="495300" y="16430625"/>
          <a:ext cx="2514600" cy="191923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28575</xdr:colOff>
      <xdr:row>169</xdr:row>
      <xdr:rowOff>38100</xdr:rowOff>
    </xdr:from>
    <xdr:to>
      <xdr:col>15</xdr:col>
      <xdr:colOff>152400</xdr:colOff>
      <xdr:row>179</xdr:row>
      <xdr:rowOff>9525</xdr:rowOff>
    </xdr:to>
    <xdr:pic>
      <xdr:nvPicPr>
        <xdr:cNvPr id="41" name="Picture 40" descr="E:\Foto Eka\Foto Eka lagi\margagarin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28625" y="31184850"/>
          <a:ext cx="2628900" cy="187642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66674</xdr:colOff>
      <xdr:row>203</xdr:row>
      <xdr:rowOff>171450</xdr:rowOff>
    </xdr:from>
    <xdr:to>
      <xdr:col>15</xdr:col>
      <xdr:colOff>123824</xdr:colOff>
      <xdr:row>213</xdr:row>
      <xdr:rowOff>161925</xdr:rowOff>
    </xdr:to>
    <xdr:pic>
      <xdr:nvPicPr>
        <xdr:cNvPr id="42" name="Picture 41" descr="E:\Foto Eka\Foto Eka lagi\margagarin2"/>
        <xdr:cNvPicPr/>
      </xdr:nvPicPr>
      <xdr:blipFill>
        <a:blip xmlns:r="http://schemas.openxmlformats.org/officeDocument/2006/relationships" r:embed="rId2" cstate="print"/>
        <a:srcRect b="55499"/>
        <a:stretch>
          <a:fillRect/>
        </a:stretch>
      </xdr:blipFill>
      <xdr:spPr bwMode="auto">
        <a:xfrm>
          <a:off x="466724" y="37833300"/>
          <a:ext cx="2562225" cy="189547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18</xdr:col>
      <xdr:colOff>9525</xdr:colOff>
      <xdr:row>18</xdr:row>
      <xdr:rowOff>180975</xdr:rowOff>
    </xdr:from>
    <xdr:to>
      <xdr:col>32</xdr:col>
      <xdr:colOff>0</xdr:colOff>
      <xdr:row>28</xdr:row>
      <xdr:rowOff>123825</xdr:rowOff>
    </xdr:to>
    <xdr:pic>
      <xdr:nvPicPr>
        <xdr:cNvPr id="24" name="Picture 23" descr="E:\BSPS EKA\foto baru\12.JPG"/>
        <xdr:cNvPicPr/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514725" y="3743325"/>
          <a:ext cx="2790825" cy="184785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34</xdr:col>
      <xdr:colOff>9525</xdr:colOff>
      <xdr:row>18</xdr:row>
      <xdr:rowOff>180975</xdr:rowOff>
    </xdr:from>
    <xdr:to>
      <xdr:col>47</xdr:col>
      <xdr:colOff>152400</xdr:colOff>
      <xdr:row>28</xdr:row>
      <xdr:rowOff>123825</xdr:rowOff>
    </xdr:to>
    <xdr:pic>
      <xdr:nvPicPr>
        <xdr:cNvPr id="27" name="Picture 26" descr="E:\BSPS EKA\FOTO 100%\19.JPG"/>
        <xdr:cNvPicPr/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715125" y="3743325"/>
          <a:ext cx="2743200" cy="184785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66676</xdr:colOff>
      <xdr:row>59</xdr:row>
      <xdr:rowOff>38100</xdr:rowOff>
    </xdr:from>
    <xdr:to>
      <xdr:col>31</xdr:col>
      <xdr:colOff>76201</xdr:colOff>
      <xdr:row>69</xdr:row>
      <xdr:rowOff>76200</xdr:rowOff>
    </xdr:to>
    <xdr:sp macro="" textlink="">
      <xdr:nvSpPr>
        <xdr:cNvPr id="4" name="Rectangle 3"/>
        <xdr:cNvSpPr/>
      </xdr:nvSpPr>
      <xdr:spPr>
        <a:xfrm>
          <a:off x="35718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59</xdr:row>
      <xdr:rowOff>38100</xdr:rowOff>
    </xdr:from>
    <xdr:to>
      <xdr:col>47</xdr:col>
      <xdr:colOff>76201</xdr:colOff>
      <xdr:row>69</xdr:row>
      <xdr:rowOff>76200</xdr:rowOff>
    </xdr:to>
    <xdr:sp macro="" textlink="">
      <xdr:nvSpPr>
        <xdr:cNvPr id="5" name="Rectangle 4"/>
        <xdr:cNvSpPr/>
      </xdr:nvSpPr>
      <xdr:spPr>
        <a:xfrm>
          <a:off x="67722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59</xdr:row>
      <xdr:rowOff>38100</xdr:rowOff>
    </xdr:from>
    <xdr:to>
      <xdr:col>31</xdr:col>
      <xdr:colOff>76201</xdr:colOff>
      <xdr:row>69</xdr:row>
      <xdr:rowOff>76200</xdr:rowOff>
    </xdr:to>
    <xdr:sp macro="" textlink="">
      <xdr:nvSpPr>
        <xdr:cNvPr id="10" name="Rectangle 9"/>
        <xdr:cNvSpPr/>
      </xdr:nvSpPr>
      <xdr:spPr>
        <a:xfrm>
          <a:off x="35718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59</xdr:row>
      <xdr:rowOff>38100</xdr:rowOff>
    </xdr:from>
    <xdr:to>
      <xdr:col>47</xdr:col>
      <xdr:colOff>76201</xdr:colOff>
      <xdr:row>69</xdr:row>
      <xdr:rowOff>76200</xdr:rowOff>
    </xdr:to>
    <xdr:sp macro="" textlink="">
      <xdr:nvSpPr>
        <xdr:cNvPr id="11" name="Rectangle 10"/>
        <xdr:cNvSpPr/>
      </xdr:nvSpPr>
      <xdr:spPr>
        <a:xfrm>
          <a:off x="67722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93</xdr:row>
      <xdr:rowOff>38100</xdr:rowOff>
    </xdr:from>
    <xdr:to>
      <xdr:col>31</xdr:col>
      <xdr:colOff>76201</xdr:colOff>
      <xdr:row>103</xdr:row>
      <xdr:rowOff>76200</xdr:rowOff>
    </xdr:to>
    <xdr:sp macro="" textlink="">
      <xdr:nvSpPr>
        <xdr:cNvPr id="12" name="Rectangle 11"/>
        <xdr:cNvSpPr/>
      </xdr:nvSpPr>
      <xdr:spPr>
        <a:xfrm>
          <a:off x="3571876" y="164401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93</xdr:row>
      <xdr:rowOff>38100</xdr:rowOff>
    </xdr:from>
    <xdr:to>
      <xdr:col>47</xdr:col>
      <xdr:colOff>76201</xdr:colOff>
      <xdr:row>103</xdr:row>
      <xdr:rowOff>76200</xdr:rowOff>
    </xdr:to>
    <xdr:sp macro="" textlink="">
      <xdr:nvSpPr>
        <xdr:cNvPr id="13" name="Rectangle 12"/>
        <xdr:cNvSpPr/>
      </xdr:nvSpPr>
      <xdr:spPr>
        <a:xfrm>
          <a:off x="6772276" y="164401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130</xdr:row>
      <xdr:rowOff>38100</xdr:rowOff>
    </xdr:from>
    <xdr:to>
      <xdr:col>31</xdr:col>
      <xdr:colOff>76201</xdr:colOff>
      <xdr:row>140</xdr:row>
      <xdr:rowOff>76200</xdr:rowOff>
    </xdr:to>
    <xdr:sp macro="" textlink="">
      <xdr:nvSpPr>
        <xdr:cNvPr id="14" name="Rectangle 13"/>
        <xdr:cNvSpPr/>
      </xdr:nvSpPr>
      <xdr:spPr>
        <a:xfrm>
          <a:off x="3571876" y="237172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130</xdr:row>
      <xdr:rowOff>38100</xdr:rowOff>
    </xdr:from>
    <xdr:to>
      <xdr:col>47</xdr:col>
      <xdr:colOff>76201</xdr:colOff>
      <xdr:row>140</xdr:row>
      <xdr:rowOff>76200</xdr:rowOff>
    </xdr:to>
    <xdr:sp macro="" textlink="">
      <xdr:nvSpPr>
        <xdr:cNvPr id="15" name="Rectangle 14"/>
        <xdr:cNvSpPr/>
      </xdr:nvSpPr>
      <xdr:spPr>
        <a:xfrm>
          <a:off x="6772276" y="237172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169</xdr:row>
      <xdr:rowOff>38100</xdr:rowOff>
    </xdr:from>
    <xdr:to>
      <xdr:col>31</xdr:col>
      <xdr:colOff>76201</xdr:colOff>
      <xdr:row>179</xdr:row>
      <xdr:rowOff>76200</xdr:rowOff>
    </xdr:to>
    <xdr:sp macro="" textlink="">
      <xdr:nvSpPr>
        <xdr:cNvPr id="16" name="Rectangle 15"/>
        <xdr:cNvSpPr/>
      </xdr:nvSpPr>
      <xdr:spPr>
        <a:xfrm>
          <a:off x="3571876" y="311848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169</xdr:row>
      <xdr:rowOff>38100</xdr:rowOff>
    </xdr:from>
    <xdr:to>
      <xdr:col>47</xdr:col>
      <xdr:colOff>76201</xdr:colOff>
      <xdr:row>179</xdr:row>
      <xdr:rowOff>76200</xdr:rowOff>
    </xdr:to>
    <xdr:sp macro="" textlink="">
      <xdr:nvSpPr>
        <xdr:cNvPr id="17" name="Rectangle 16"/>
        <xdr:cNvSpPr/>
      </xdr:nvSpPr>
      <xdr:spPr>
        <a:xfrm>
          <a:off x="6772276" y="311848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203</xdr:row>
      <xdr:rowOff>142875</xdr:rowOff>
    </xdr:from>
    <xdr:to>
      <xdr:col>31</xdr:col>
      <xdr:colOff>76201</xdr:colOff>
      <xdr:row>213</xdr:row>
      <xdr:rowOff>180975</xdr:rowOff>
    </xdr:to>
    <xdr:sp macro="" textlink="">
      <xdr:nvSpPr>
        <xdr:cNvPr id="18" name="Rectangle 17"/>
        <xdr:cNvSpPr/>
      </xdr:nvSpPr>
      <xdr:spPr>
        <a:xfrm>
          <a:off x="3571876" y="37804725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203</xdr:row>
      <xdr:rowOff>142875</xdr:rowOff>
    </xdr:from>
    <xdr:to>
      <xdr:col>47</xdr:col>
      <xdr:colOff>76201</xdr:colOff>
      <xdr:row>213</xdr:row>
      <xdr:rowOff>180975</xdr:rowOff>
    </xdr:to>
    <xdr:sp macro="" textlink="">
      <xdr:nvSpPr>
        <xdr:cNvPr id="19" name="Rectangle 18"/>
        <xdr:cNvSpPr/>
      </xdr:nvSpPr>
      <xdr:spPr>
        <a:xfrm>
          <a:off x="6772276" y="37804725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19050</xdr:colOff>
      <xdr:row>18</xdr:row>
      <xdr:rowOff>171450</xdr:rowOff>
    </xdr:from>
    <xdr:to>
      <xdr:col>15</xdr:col>
      <xdr:colOff>147690</xdr:colOff>
      <xdr:row>28</xdr:row>
      <xdr:rowOff>152399</xdr:rowOff>
    </xdr:to>
    <xdr:pic>
      <xdr:nvPicPr>
        <xdr:cNvPr id="24" name="Picture 23" descr="E:\Foto Eka\Foto Eka lagi\padila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19100" y="3733800"/>
          <a:ext cx="2633715" cy="1885949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133349</xdr:colOff>
      <xdr:row>59</xdr:row>
      <xdr:rowOff>38099</xdr:rowOff>
    </xdr:from>
    <xdr:to>
      <xdr:col>15</xdr:col>
      <xdr:colOff>114299</xdr:colOff>
      <xdr:row>69</xdr:row>
      <xdr:rowOff>85724</xdr:rowOff>
    </xdr:to>
    <xdr:pic>
      <xdr:nvPicPr>
        <xdr:cNvPr id="25" name="Picture 24" descr="E:\Foto Eka\Foto Eka lagi\padila3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33399" y="9734549"/>
          <a:ext cx="2486025" cy="195262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66675</xdr:colOff>
      <xdr:row>130</xdr:row>
      <xdr:rowOff>28575</xdr:rowOff>
    </xdr:from>
    <xdr:to>
      <xdr:col>15</xdr:col>
      <xdr:colOff>114300</xdr:colOff>
      <xdr:row>140</xdr:row>
      <xdr:rowOff>95250</xdr:rowOff>
    </xdr:to>
    <xdr:pic>
      <xdr:nvPicPr>
        <xdr:cNvPr id="26" name="Picture 25" descr="E:\Foto Eka\Foto Eka lagi\padila3"/>
        <xdr:cNvPicPr/>
      </xdr:nvPicPr>
      <xdr:blipFill>
        <a:blip xmlns:r="http://schemas.openxmlformats.org/officeDocument/2006/relationships" r:embed="rId2" cstate="print"/>
        <a:srcRect l="37416" b="27781"/>
        <a:stretch>
          <a:fillRect/>
        </a:stretch>
      </xdr:blipFill>
      <xdr:spPr bwMode="auto">
        <a:xfrm>
          <a:off x="466725" y="23707725"/>
          <a:ext cx="2552700" cy="197167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38100</xdr:colOff>
      <xdr:row>93</xdr:row>
      <xdr:rowOff>57150</xdr:rowOff>
    </xdr:from>
    <xdr:to>
      <xdr:col>15</xdr:col>
      <xdr:colOff>166740</xdr:colOff>
      <xdr:row>103</xdr:row>
      <xdr:rowOff>38099</xdr:rowOff>
    </xdr:to>
    <xdr:pic>
      <xdr:nvPicPr>
        <xdr:cNvPr id="27" name="Picture 26" descr="E:\Foto Eka\Foto Eka lagi\padila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38150" y="16459200"/>
          <a:ext cx="2633715" cy="1885949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38100</xdr:colOff>
      <xdr:row>169</xdr:row>
      <xdr:rowOff>57150</xdr:rowOff>
    </xdr:from>
    <xdr:to>
      <xdr:col>15</xdr:col>
      <xdr:colOff>166740</xdr:colOff>
      <xdr:row>179</xdr:row>
      <xdr:rowOff>38099</xdr:rowOff>
    </xdr:to>
    <xdr:pic>
      <xdr:nvPicPr>
        <xdr:cNvPr id="28" name="Picture 27" descr="E:\Foto Eka\Foto Eka lagi\padila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38150" y="31203900"/>
          <a:ext cx="2633715" cy="1885949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38100</xdr:colOff>
      <xdr:row>203</xdr:row>
      <xdr:rowOff>171450</xdr:rowOff>
    </xdr:from>
    <xdr:to>
      <xdr:col>15</xdr:col>
      <xdr:colOff>167723</xdr:colOff>
      <xdr:row>213</xdr:row>
      <xdr:rowOff>171450</xdr:rowOff>
    </xdr:to>
    <xdr:pic>
      <xdr:nvPicPr>
        <xdr:cNvPr id="29" name="Picture 28" descr="E:\Foto Eka\Foto Eka lagi\padila"/>
        <xdr:cNvPicPr/>
      </xdr:nvPicPr>
      <xdr:blipFill>
        <a:blip xmlns:r="http://schemas.openxmlformats.org/officeDocument/2006/relationships" r:embed="rId3" cstate="print"/>
        <a:srcRect b="64516"/>
        <a:stretch>
          <a:fillRect/>
        </a:stretch>
      </xdr:blipFill>
      <xdr:spPr bwMode="auto">
        <a:xfrm>
          <a:off x="438150" y="37833300"/>
          <a:ext cx="2634698" cy="19050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180975</xdr:colOff>
      <xdr:row>19</xdr:row>
      <xdr:rowOff>9525</xdr:rowOff>
    </xdr:from>
    <xdr:to>
      <xdr:col>31</xdr:col>
      <xdr:colOff>161925</xdr:colOff>
      <xdr:row>28</xdr:row>
      <xdr:rowOff>152400</xdr:rowOff>
    </xdr:to>
    <xdr:pic>
      <xdr:nvPicPr>
        <xdr:cNvPr id="30" name="Picture 29" descr="E:\BSPS EKA\foto baru\19.JPG"/>
        <xdr:cNvPicPr/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486150" y="3762375"/>
          <a:ext cx="2781300" cy="185737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34</xdr:col>
      <xdr:colOff>9526</xdr:colOff>
      <xdr:row>19</xdr:row>
      <xdr:rowOff>9526</xdr:rowOff>
    </xdr:from>
    <xdr:to>
      <xdr:col>47</xdr:col>
      <xdr:colOff>152401</xdr:colOff>
      <xdr:row>28</xdr:row>
      <xdr:rowOff>180976</xdr:rowOff>
    </xdr:to>
    <xdr:pic>
      <xdr:nvPicPr>
        <xdr:cNvPr id="23" name="Picture 22" descr="E:\BSPS EKA\FOTO 100%\49.JPG"/>
        <xdr:cNvPicPr/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715126" y="3762376"/>
          <a:ext cx="2743200" cy="188595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66676</xdr:colOff>
      <xdr:row>61</xdr:row>
      <xdr:rowOff>38100</xdr:rowOff>
    </xdr:from>
    <xdr:to>
      <xdr:col>31</xdr:col>
      <xdr:colOff>76201</xdr:colOff>
      <xdr:row>71</xdr:row>
      <xdr:rowOff>76200</xdr:rowOff>
    </xdr:to>
    <xdr:sp macro="" textlink="">
      <xdr:nvSpPr>
        <xdr:cNvPr id="4" name="Rectangle 3"/>
        <xdr:cNvSpPr/>
      </xdr:nvSpPr>
      <xdr:spPr>
        <a:xfrm>
          <a:off x="35718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61</xdr:row>
      <xdr:rowOff>38100</xdr:rowOff>
    </xdr:from>
    <xdr:to>
      <xdr:col>47</xdr:col>
      <xdr:colOff>76201</xdr:colOff>
      <xdr:row>71</xdr:row>
      <xdr:rowOff>76200</xdr:rowOff>
    </xdr:to>
    <xdr:sp macro="" textlink="">
      <xdr:nvSpPr>
        <xdr:cNvPr id="5" name="Rectangle 4"/>
        <xdr:cNvSpPr/>
      </xdr:nvSpPr>
      <xdr:spPr>
        <a:xfrm>
          <a:off x="67722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61</xdr:row>
      <xdr:rowOff>38100</xdr:rowOff>
    </xdr:from>
    <xdr:to>
      <xdr:col>31</xdr:col>
      <xdr:colOff>76201</xdr:colOff>
      <xdr:row>71</xdr:row>
      <xdr:rowOff>76200</xdr:rowOff>
    </xdr:to>
    <xdr:sp macro="" textlink="">
      <xdr:nvSpPr>
        <xdr:cNvPr id="8" name="Rectangle 7"/>
        <xdr:cNvSpPr/>
      </xdr:nvSpPr>
      <xdr:spPr>
        <a:xfrm>
          <a:off x="35718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61</xdr:row>
      <xdr:rowOff>38100</xdr:rowOff>
    </xdr:from>
    <xdr:to>
      <xdr:col>47</xdr:col>
      <xdr:colOff>76201</xdr:colOff>
      <xdr:row>71</xdr:row>
      <xdr:rowOff>76200</xdr:rowOff>
    </xdr:to>
    <xdr:sp macro="" textlink="">
      <xdr:nvSpPr>
        <xdr:cNvPr id="9" name="Rectangle 8"/>
        <xdr:cNvSpPr/>
      </xdr:nvSpPr>
      <xdr:spPr>
        <a:xfrm>
          <a:off x="67722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96</xdr:row>
      <xdr:rowOff>38100</xdr:rowOff>
    </xdr:from>
    <xdr:to>
      <xdr:col>31</xdr:col>
      <xdr:colOff>76201</xdr:colOff>
      <xdr:row>106</xdr:row>
      <xdr:rowOff>76200</xdr:rowOff>
    </xdr:to>
    <xdr:sp macro="" textlink="">
      <xdr:nvSpPr>
        <xdr:cNvPr id="10" name="Rectangle 9"/>
        <xdr:cNvSpPr/>
      </xdr:nvSpPr>
      <xdr:spPr>
        <a:xfrm>
          <a:off x="3571876" y="164401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96</xdr:row>
      <xdr:rowOff>38100</xdr:rowOff>
    </xdr:from>
    <xdr:to>
      <xdr:col>47</xdr:col>
      <xdr:colOff>76201</xdr:colOff>
      <xdr:row>106</xdr:row>
      <xdr:rowOff>76200</xdr:rowOff>
    </xdr:to>
    <xdr:sp macro="" textlink="">
      <xdr:nvSpPr>
        <xdr:cNvPr id="11" name="Rectangle 10"/>
        <xdr:cNvSpPr/>
      </xdr:nvSpPr>
      <xdr:spPr>
        <a:xfrm>
          <a:off x="6772276" y="164401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134</xdr:row>
      <xdr:rowOff>38100</xdr:rowOff>
    </xdr:from>
    <xdr:to>
      <xdr:col>31</xdr:col>
      <xdr:colOff>76201</xdr:colOff>
      <xdr:row>144</xdr:row>
      <xdr:rowOff>76200</xdr:rowOff>
    </xdr:to>
    <xdr:sp macro="" textlink="">
      <xdr:nvSpPr>
        <xdr:cNvPr id="12" name="Rectangle 11"/>
        <xdr:cNvSpPr/>
      </xdr:nvSpPr>
      <xdr:spPr>
        <a:xfrm>
          <a:off x="3571876" y="237172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134</xdr:row>
      <xdr:rowOff>38100</xdr:rowOff>
    </xdr:from>
    <xdr:to>
      <xdr:col>47</xdr:col>
      <xdr:colOff>76201</xdr:colOff>
      <xdr:row>144</xdr:row>
      <xdr:rowOff>76200</xdr:rowOff>
    </xdr:to>
    <xdr:sp macro="" textlink="">
      <xdr:nvSpPr>
        <xdr:cNvPr id="13" name="Rectangle 12"/>
        <xdr:cNvSpPr/>
      </xdr:nvSpPr>
      <xdr:spPr>
        <a:xfrm>
          <a:off x="6772276" y="237172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174</xdr:row>
      <xdr:rowOff>38100</xdr:rowOff>
    </xdr:from>
    <xdr:to>
      <xdr:col>31</xdr:col>
      <xdr:colOff>76201</xdr:colOff>
      <xdr:row>184</xdr:row>
      <xdr:rowOff>76200</xdr:rowOff>
    </xdr:to>
    <xdr:sp macro="" textlink="">
      <xdr:nvSpPr>
        <xdr:cNvPr id="14" name="Rectangle 13"/>
        <xdr:cNvSpPr/>
      </xdr:nvSpPr>
      <xdr:spPr>
        <a:xfrm>
          <a:off x="3571876" y="311848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174</xdr:row>
      <xdr:rowOff>38100</xdr:rowOff>
    </xdr:from>
    <xdr:to>
      <xdr:col>47</xdr:col>
      <xdr:colOff>76201</xdr:colOff>
      <xdr:row>184</xdr:row>
      <xdr:rowOff>76200</xdr:rowOff>
    </xdr:to>
    <xdr:sp macro="" textlink="">
      <xdr:nvSpPr>
        <xdr:cNvPr id="15" name="Rectangle 14"/>
        <xdr:cNvSpPr/>
      </xdr:nvSpPr>
      <xdr:spPr>
        <a:xfrm>
          <a:off x="6772276" y="311848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9525</xdr:colOff>
      <xdr:row>18</xdr:row>
      <xdr:rowOff>142875</xdr:rowOff>
    </xdr:from>
    <xdr:to>
      <xdr:col>15</xdr:col>
      <xdr:colOff>133350</xdr:colOff>
      <xdr:row>28</xdr:row>
      <xdr:rowOff>123825</xdr:rowOff>
    </xdr:to>
    <xdr:pic>
      <xdr:nvPicPr>
        <xdr:cNvPr id="24" name="Picture 23" descr="E:\Foto Eka\Foto Eka lagi\alfian harahap"/>
        <xdr:cNvPicPr/>
      </xdr:nvPicPr>
      <xdr:blipFill>
        <a:blip xmlns:r="http://schemas.openxmlformats.org/officeDocument/2006/relationships" r:embed="rId1" cstate="print"/>
        <a:srcRect l="12223" b="12563"/>
        <a:stretch>
          <a:fillRect/>
        </a:stretch>
      </xdr:blipFill>
      <xdr:spPr bwMode="auto">
        <a:xfrm>
          <a:off x="409575" y="3705225"/>
          <a:ext cx="2628900" cy="188595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85724</xdr:colOff>
      <xdr:row>61</xdr:row>
      <xdr:rowOff>38099</xdr:rowOff>
    </xdr:from>
    <xdr:to>
      <xdr:col>15</xdr:col>
      <xdr:colOff>104774</xdr:colOff>
      <xdr:row>71</xdr:row>
      <xdr:rowOff>66674</xdr:rowOff>
    </xdr:to>
    <xdr:pic>
      <xdr:nvPicPr>
        <xdr:cNvPr id="25" name="Picture 24" descr="E:\Foto Eka\Foto Eka lagi\alfian harahap2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85774" y="9734549"/>
          <a:ext cx="2524125" cy="193357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38100</xdr:colOff>
      <xdr:row>96</xdr:row>
      <xdr:rowOff>66675</xdr:rowOff>
    </xdr:from>
    <xdr:to>
      <xdr:col>15</xdr:col>
      <xdr:colOff>161925</xdr:colOff>
      <xdr:row>106</xdr:row>
      <xdr:rowOff>47625</xdr:rowOff>
    </xdr:to>
    <xdr:pic>
      <xdr:nvPicPr>
        <xdr:cNvPr id="26" name="Picture 25" descr="E:\Foto Eka\Foto Eka lagi\alfian harahap"/>
        <xdr:cNvPicPr/>
      </xdr:nvPicPr>
      <xdr:blipFill>
        <a:blip xmlns:r="http://schemas.openxmlformats.org/officeDocument/2006/relationships" r:embed="rId1" cstate="print"/>
        <a:srcRect l="12223" b="12563"/>
        <a:stretch>
          <a:fillRect/>
        </a:stretch>
      </xdr:blipFill>
      <xdr:spPr bwMode="auto">
        <a:xfrm>
          <a:off x="438150" y="16468725"/>
          <a:ext cx="2628900" cy="188595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85725</xdr:colOff>
      <xdr:row>134</xdr:row>
      <xdr:rowOff>66675</xdr:rowOff>
    </xdr:from>
    <xdr:to>
      <xdr:col>15</xdr:col>
      <xdr:colOff>104775</xdr:colOff>
      <xdr:row>144</xdr:row>
      <xdr:rowOff>95250</xdr:rowOff>
    </xdr:to>
    <xdr:pic>
      <xdr:nvPicPr>
        <xdr:cNvPr id="27" name="Picture 26" descr="E:\Foto Eka\Foto Eka lagi\alfian harahap2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85775" y="23745825"/>
          <a:ext cx="2524125" cy="193357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95250</xdr:colOff>
      <xdr:row>174</xdr:row>
      <xdr:rowOff>38100</xdr:rowOff>
    </xdr:from>
    <xdr:to>
      <xdr:col>15</xdr:col>
      <xdr:colOff>114300</xdr:colOff>
      <xdr:row>184</xdr:row>
      <xdr:rowOff>66675</xdr:rowOff>
    </xdr:to>
    <xdr:pic>
      <xdr:nvPicPr>
        <xdr:cNvPr id="28" name="Picture 27" descr="E:\Foto Eka\Foto Eka lagi\alfian harahap2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95300" y="31184850"/>
          <a:ext cx="2524125" cy="193357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18</xdr:col>
      <xdr:colOff>0</xdr:colOff>
      <xdr:row>18</xdr:row>
      <xdr:rowOff>152401</xdr:rowOff>
    </xdr:from>
    <xdr:to>
      <xdr:col>32</xdr:col>
      <xdr:colOff>0</xdr:colOff>
      <xdr:row>28</xdr:row>
      <xdr:rowOff>133351</xdr:rowOff>
    </xdr:to>
    <xdr:pic>
      <xdr:nvPicPr>
        <xdr:cNvPr id="21" name="Picture 20" descr="E:\BSPS EKA\foto baru\20.JP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505200" y="3714751"/>
          <a:ext cx="2800350" cy="188595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33</xdr:col>
      <xdr:colOff>180975</xdr:colOff>
      <xdr:row>18</xdr:row>
      <xdr:rowOff>142875</xdr:rowOff>
    </xdr:from>
    <xdr:to>
      <xdr:col>47</xdr:col>
      <xdr:colOff>161925</xdr:colOff>
      <xdr:row>28</xdr:row>
      <xdr:rowOff>114300</xdr:rowOff>
    </xdr:to>
    <xdr:pic>
      <xdr:nvPicPr>
        <xdr:cNvPr id="20" name="Picture 19" descr="E:\BSPS EKA\FOTO 100%\51.JPG"/>
        <xdr:cNvPicPr/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686550" y="3705225"/>
          <a:ext cx="2781300" cy="187642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66676</xdr:colOff>
      <xdr:row>59</xdr:row>
      <xdr:rowOff>38100</xdr:rowOff>
    </xdr:from>
    <xdr:to>
      <xdr:col>31</xdr:col>
      <xdr:colOff>76201</xdr:colOff>
      <xdr:row>69</xdr:row>
      <xdr:rowOff>76200</xdr:rowOff>
    </xdr:to>
    <xdr:sp macro="" textlink="">
      <xdr:nvSpPr>
        <xdr:cNvPr id="4" name="Rectangle 3"/>
        <xdr:cNvSpPr/>
      </xdr:nvSpPr>
      <xdr:spPr>
        <a:xfrm>
          <a:off x="35718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59</xdr:row>
      <xdr:rowOff>38100</xdr:rowOff>
    </xdr:from>
    <xdr:to>
      <xdr:col>47</xdr:col>
      <xdr:colOff>76201</xdr:colOff>
      <xdr:row>69</xdr:row>
      <xdr:rowOff>76200</xdr:rowOff>
    </xdr:to>
    <xdr:sp macro="" textlink="">
      <xdr:nvSpPr>
        <xdr:cNvPr id="5" name="Rectangle 4"/>
        <xdr:cNvSpPr/>
      </xdr:nvSpPr>
      <xdr:spPr>
        <a:xfrm>
          <a:off x="67722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59</xdr:row>
      <xdr:rowOff>38100</xdr:rowOff>
    </xdr:from>
    <xdr:to>
      <xdr:col>31</xdr:col>
      <xdr:colOff>76201</xdr:colOff>
      <xdr:row>69</xdr:row>
      <xdr:rowOff>76200</xdr:rowOff>
    </xdr:to>
    <xdr:sp macro="" textlink="">
      <xdr:nvSpPr>
        <xdr:cNvPr id="8" name="Rectangle 7"/>
        <xdr:cNvSpPr/>
      </xdr:nvSpPr>
      <xdr:spPr>
        <a:xfrm>
          <a:off x="35718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59</xdr:row>
      <xdr:rowOff>38100</xdr:rowOff>
    </xdr:from>
    <xdr:to>
      <xdr:col>47</xdr:col>
      <xdr:colOff>76201</xdr:colOff>
      <xdr:row>69</xdr:row>
      <xdr:rowOff>76200</xdr:rowOff>
    </xdr:to>
    <xdr:sp macro="" textlink="">
      <xdr:nvSpPr>
        <xdr:cNvPr id="9" name="Rectangle 8"/>
        <xdr:cNvSpPr/>
      </xdr:nvSpPr>
      <xdr:spPr>
        <a:xfrm>
          <a:off x="67722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93</xdr:row>
      <xdr:rowOff>38100</xdr:rowOff>
    </xdr:from>
    <xdr:to>
      <xdr:col>31</xdr:col>
      <xdr:colOff>76201</xdr:colOff>
      <xdr:row>103</xdr:row>
      <xdr:rowOff>76200</xdr:rowOff>
    </xdr:to>
    <xdr:sp macro="" textlink="">
      <xdr:nvSpPr>
        <xdr:cNvPr id="10" name="Rectangle 9"/>
        <xdr:cNvSpPr/>
      </xdr:nvSpPr>
      <xdr:spPr>
        <a:xfrm>
          <a:off x="3571876" y="164401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93</xdr:row>
      <xdr:rowOff>38100</xdr:rowOff>
    </xdr:from>
    <xdr:to>
      <xdr:col>47</xdr:col>
      <xdr:colOff>76201</xdr:colOff>
      <xdr:row>103</xdr:row>
      <xdr:rowOff>76200</xdr:rowOff>
    </xdr:to>
    <xdr:sp macro="" textlink="">
      <xdr:nvSpPr>
        <xdr:cNvPr id="11" name="Rectangle 10"/>
        <xdr:cNvSpPr/>
      </xdr:nvSpPr>
      <xdr:spPr>
        <a:xfrm>
          <a:off x="6772276" y="164401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132</xdr:row>
      <xdr:rowOff>38100</xdr:rowOff>
    </xdr:from>
    <xdr:to>
      <xdr:col>31</xdr:col>
      <xdr:colOff>76201</xdr:colOff>
      <xdr:row>142</xdr:row>
      <xdr:rowOff>76200</xdr:rowOff>
    </xdr:to>
    <xdr:sp macro="" textlink="">
      <xdr:nvSpPr>
        <xdr:cNvPr id="14" name="Rectangle 13"/>
        <xdr:cNvSpPr/>
      </xdr:nvSpPr>
      <xdr:spPr>
        <a:xfrm>
          <a:off x="3571876" y="311848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132</xdr:row>
      <xdr:rowOff>38100</xdr:rowOff>
    </xdr:from>
    <xdr:to>
      <xdr:col>47</xdr:col>
      <xdr:colOff>76201</xdr:colOff>
      <xdr:row>142</xdr:row>
      <xdr:rowOff>76200</xdr:rowOff>
    </xdr:to>
    <xdr:sp macro="" textlink="">
      <xdr:nvSpPr>
        <xdr:cNvPr id="15" name="Rectangle 14"/>
        <xdr:cNvSpPr/>
      </xdr:nvSpPr>
      <xdr:spPr>
        <a:xfrm>
          <a:off x="6772276" y="311848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166</xdr:row>
      <xdr:rowOff>142875</xdr:rowOff>
    </xdr:from>
    <xdr:to>
      <xdr:col>31</xdr:col>
      <xdr:colOff>76201</xdr:colOff>
      <xdr:row>176</xdr:row>
      <xdr:rowOff>180975</xdr:rowOff>
    </xdr:to>
    <xdr:sp macro="" textlink="">
      <xdr:nvSpPr>
        <xdr:cNvPr id="16" name="Rectangle 15"/>
        <xdr:cNvSpPr/>
      </xdr:nvSpPr>
      <xdr:spPr>
        <a:xfrm>
          <a:off x="3571876" y="37804725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166</xdr:row>
      <xdr:rowOff>142875</xdr:rowOff>
    </xdr:from>
    <xdr:to>
      <xdr:col>47</xdr:col>
      <xdr:colOff>76201</xdr:colOff>
      <xdr:row>176</xdr:row>
      <xdr:rowOff>180975</xdr:rowOff>
    </xdr:to>
    <xdr:sp macro="" textlink="">
      <xdr:nvSpPr>
        <xdr:cNvPr id="17" name="Rectangle 16"/>
        <xdr:cNvSpPr/>
      </xdr:nvSpPr>
      <xdr:spPr>
        <a:xfrm>
          <a:off x="6772276" y="37804725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161925</xdr:colOff>
      <xdr:row>18</xdr:row>
      <xdr:rowOff>133350</xdr:rowOff>
    </xdr:from>
    <xdr:to>
      <xdr:col>15</xdr:col>
      <xdr:colOff>194870</xdr:colOff>
      <xdr:row>28</xdr:row>
      <xdr:rowOff>161925</xdr:rowOff>
    </xdr:to>
    <xdr:pic>
      <xdr:nvPicPr>
        <xdr:cNvPr id="24" name="Picture 23" descr="E:\Foto Eka\Foto Eka lagi\jonson pasaribu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61950" y="3695700"/>
          <a:ext cx="2738045" cy="193357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57150</xdr:colOff>
      <xdr:row>59</xdr:row>
      <xdr:rowOff>28575</xdr:rowOff>
    </xdr:from>
    <xdr:to>
      <xdr:col>15</xdr:col>
      <xdr:colOff>133350</xdr:colOff>
      <xdr:row>69</xdr:row>
      <xdr:rowOff>56547</xdr:rowOff>
    </xdr:to>
    <xdr:pic>
      <xdr:nvPicPr>
        <xdr:cNvPr id="25" name="Picture 24" descr="E:\Foto Eka\Foto Eka lagi\jonson pasaribu2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57200" y="9725025"/>
          <a:ext cx="2581275" cy="1932972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66675</xdr:colOff>
      <xdr:row>93</xdr:row>
      <xdr:rowOff>38101</xdr:rowOff>
    </xdr:from>
    <xdr:to>
      <xdr:col>15</xdr:col>
      <xdr:colOff>95250</xdr:colOff>
      <xdr:row>103</xdr:row>
      <xdr:rowOff>66675</xdr:rowOff>
    </xdr:to>
    <xdr:pic>
      <xdr:nvPicPr>
        <xdr:cNvPr id="26" name="Picture 25" descr="E:\Foto Eka\Foto Eka lagi\jonson pasaribu"/>
        <xdr:cNvPicPr/>
      </xdr:nvPicPr>
      <xdr:blipFill>
        <a:blip xmlns:r="http://schemas.openxmlformats.org/officeDocument/2006/relationships" r:embed="rId3" cstate="print"/>
        <a:srcRect r="49427"/>
        <a:stretch>
          <a:fillRect/>
        </a:stretch>
      </xdr:blipFill>
      <xdr:spPr bwMode="auto">
        <a:xfrm>
          <a:off x="466725" y="16440151"/>
          <a:ext cx="2533650" cy="1933574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76200</xdr:colOff>
      <xdr:row>166</xdr:row>
      <xdr:rowOff>152401</xdr:rowOff>
    </xdr:from>
    <xdr:to>
      <xdr:col>15</xdr:col>
      <xdr:colOff>110081</xdr:colOff>
      <xdr:row>176</xdr:row>
      <xdr:rowOff>152401</xdr:rowOff>
    </xdr:to>
    <xdr:pic>
      <xdr:nvPicPr>
        <xdr:cNvPr id="27" name="Picture 26" descr="E:\Foto Eka\Foto Eka lagi\jonson pasaribu3"/>
        <xdr:cNvPicPr/>
      </xdr:nvPicPr>
      <xdr:blipFill>
        <a:blip xmlns:r="http://schemas.openxmlformats.org/officeDocument/2006/relationships" r:embed="rId4" cstate="print"/>
        <a:srcRect b="54673"/>
        <a:stretch>
          <a:fillRect/>
        </a:stretch>
      </xdr:blipFill>
      <xdr:spPr bwMode="auto">
        <a:xfrm>
          <a:off x="476250" y="37814251"/>
          <a:ext cx="2538956" cy="19050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66675</xdr:colOff>
      <xdr:row>132</xdr:row>
      <xdr:rowOff>19050</xdr:rowOff>
    </xdr:from>
    <xdr:to>
      <xdr:col>15</xdr:col>
      <xdr:colOff>142875</xdr:colOff>
      <xdr:row>142</xdr:row>
      <xdr:rowOff>47022</xdr:rowOff>
    </xdr:to>
    <xdr:pic>
      <xdr:nvPicPr>
        <xdr:cNvPr id="28" name="Picture 27" descr="E:\Foto Eka\Foto Eka lagi\jonson pasaribu2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66725" y="31165800"/>
          <a:ext cx="2581275" cy="1932972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161925</xdr:colOff>
      <xdr:row>18</xdr:row>
      <xdr:rowOff>152400</xdr:rowOff>
    </xdr:from>
    <xdr:to>
      <xdr:col>32</xdr:col>
      <xdr:colOff>47625</xdr:colOff>
      <xdr:row>28</xdr:row>
      <xdr:rowOff>171450</xdr:rowOff>
    </xdr:to>
    <xdr:pic>
      <xdr:nvPicPr>
        <xdr:cNvPr id="21" name="Picture 20" descr="E:\BSPS EKA\foto baru\10a.JPG"/>
        <xdr:cNvPicPr/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467100" y="3714750"/>
          <a:ext cx="2886075" cy="192405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34</xdr:col>
      <xdr:colOff>19050</xdr:colOff>
      <xdr:row>18</xdr:row>
      <xdr:rowOff>161925</xdr:rowOff>
    </xdr:from>
    <xdr:to>
      <xdr:col>47</xdr:col>
      <xdr:colOff>200024</xdr:colOff>
      <xdr:row>28</xdr:row>
      <xdr:rowOff>152400</xdr:rowOff>
    </xdr:to>
    <xdr:pic>
      <xdr:nvPicPr>
        <xdr:cNvPr id="20" name="Picture 19" descr="E:\BSPS EKA\FOTO 100%\23.JPG"/>
        <xdr:cNvPicPr/>
      </xdr:nvPicPr>
      <xdr:blipFill>
        <a:blip xmlns:r="http://schemas.openxmlformats.org/officeDocument/2006/relationships" r:embed="rId6" cstate="print"/>
        <a:srcRect r="20663"/>
        <a:stretch>
          <a:fillRect/>
        </a:stretch>
      </xdr:blipFill>
      <xdr:spPr bwMode="auto">
        <a:xfrm>
          <a:off x="6724650" y="3724275"/>
          <a:ext cx="2781299" cy="189547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66676</xdr:colOff>
      <xdr:row>59</xdr:row>
      <xdr:rowOff>38100</xdr:rowOff>
    </xdr:from>
    <xdr:to>
      <xdr:col>31</xdr:col>
      <xdr:colOff>76201</xdr:colOff>
      <xdr:row>69</xdr:row>
      <xdr:rowOff>76200</xdr:rowOff>
    </xdr:to>
    <xdr:sp macro="" textlink="">
      <xdr:nvSpPr>
        <xdr:cNvPr id="4" name="Rectangle 3"/>
        <xdr:cNvSpPr/>
      </xdr:nvSpPr>
      <xdr:spPr>
        <a:xfrm>
          <a:off x="35718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59</xdr:row>
      <xdr:rowOff>38100</xdr:rowOff>
    </xdr:from>
    <xdr:to>
      <xdr:col>47</xdr:col>
      <xdr:colOff>76201</xdr:colOff>
      <xdr:row>69</xdr:row>
      <xdr:rowOff>76200</xdr:rowOff>
    </xdr:to>
    <xdr:sp macro="" textlink="">
      <xdr:nvSpPr>
        <xdr:cNvPr id="5" name="Rectangle 4"/>
        <xdr:cNvSpPr/>
      </xdr:nvSpPr>
      <xdr:spPr>
        <a:xfrm>
          <a:off x="67722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59</xdr:row>
      <xdr:rowOff>38100</xdr:rowOff>
    </xdr:from>
    <xdr:to>
      <xdr:col>31</xdr:col>
      <xdr:colOff>76201</xdr:colOff>
      <xdr:row>69</xdr:row>
      <xdr:rowOff>76200</xdr:rowOff>
    </xdr:to>
    <xdr:sp macro="" textlink="">
      <xdr:nvSpPr>
        <xdr:cNvPr id="8" name="Rectangle 7"/>
        <xdr:cNvSpPr/>
      </xdr:nvSpPr>
      <xdr:spPr>
        <a:xfrm>
          <a:off x="35718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59</xdr:row>
      <xdr:rowOff>38100</xdr:rowOff>
    </xdr:from>
    <xdr:to>
      <xdr:col>47</xdr:col>
      <xdr:colOff>76201</xdr:colOff>
      <xdr:row>69</xdr:row>
      <xdr:rowOff>76200</xdr:rowOff>
    </xdr:to>
    <xdr:sp macro="" textlink="">
      <xdr:nvSpPr>
        <xdr:cNvPr id="9" name="Rectangle 8"/>
        <xdr:cNvSpPr/>
      </xdr:nvSpPr>
      <xdr:spPr>
        <a:xfrm>
          <a:off x="67722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93</xdr:row>
      <xdr:rowOff>38100</xdr:rowOff>
    </xdr:from>
    <xdr:to>
      <xdr:col>31</xdr:col>
      <xdr:colOff>76201</xdr:colOff>
      <xdr:row>103</xdr:row>
      <xdr:rowOff>76200</xdr:rowOff>
    </xdr:to>
    <xdr:sp macro="" textlink="">
      <xdr:nvSpPr>
        <xdr:cNvPr id="10" name="Rectangle 9"/>
        <xdr:cNvSpPr/>
      </xdr:nvSpPr>
      <xdr:spPr>
        <a:xfrm>
          <a:off x="3571876" y="164401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93</xdr:row>
      <xdr:rowOff>38100</xdr:rowOff>
    </xdr:from>
    <xdr:to>
      <xdr:col>47</xdr:col>
      <xdr:colOff>76201</xdr:colOff>
      <xdr:row>103</xdr:row>
      <xdr:rowOff>76200</xdr:rowOff>
    </xdr:to>
    <xdr:sp macro="" textlink="">
      <xdr:nvSpPr>
        <xdr:cNvPr id="11" name="Rectangle 10"/>
        <xdr:cNvSpPr/>
      </xdr:nvSpPr>
      <xdr:spPr>
        <a:xfrm>
          <a:off x="6772276" y="164401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130</xdr:row>
      <xdr:rowOff>38100</xdr:rowOff>
    </xdr:from>
    <xdr:to>
      <xdr:col>31</xdr:col>
      <xdr:colOff>76201</xdr:colOff>
      <xdr:row>140</xdr:row>
      <xdr:rowOff>76200</xdr:rowOff>
    </xdr:to>
    <xdr:sp macro="" textlink="">
      <xdr:nvSpPr>
        <xdr:cNvPr id="12" name="Rectangle 11"/>
        <xdr:cNvSpPr/>
      </xdr:nvSpPr>
      <xdr:spPr>
        <a:xfrm>
          <a:off x="3571876" y="237172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130</xdr:row>
      <xdr:rowOff>38100</xdr:rowOff>
    </xdr:from>
    <xdr:to>
      <xdr:col>47</xdr:col>
      <xdr:colOff>76201</xdr:colOff>
      <xdr:row>140</xdr:row>
      <xdr:rowOff>76200</xdr:rowOff>
    </xdr:to>
    <xdr:sp macro="" textlink="">
      <xdr:nvSpPr>
        <xdr:cNvPr id="13" name="Rectangle 12"/>
        <xdr:cNvSpPr/>
      </xdr:nvSpPr>
      <xdr:spPr>
        <a:xfrm>
          <a:off x="6772276" y="237172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169</xdr:row>
      <xdr:rowOff>38100</xdr:rowOff>
    </xdr:from>
    <xdr:to>
      <xdr:col>31</xdr:col>
      <xdr:colOff>76201</xdr:colOff>
      <xdr:row>179</xdr:row>
      <xdr:rowOff>76200</xdr:rowOff>
    </xdr:to>
    <xdr:sp macro="" textlink="">
      <xdr:nvSpPr>
        <xdr:cNvPr id="14" name="Rectangle 13"/>
        <xdr:cNvSpPr/>
      </xdr:nvSpPr>
      <xdr:spPr>
        <a:xfrm>
          <a:off x="3571876" y="311848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169</xdr:row>
      <xdr:rowOff>38100</xdr:rowOff>
    </xdr:from>
    <xdr:to>
      <xdr:col>47</xdr:col>
      <xdr:colOff>76201</xdr:colOff>
      <xdr:row>179</xdr:row>
      <xdr:rowOff>76200</xdr:rowOff>
    </xdr:to>
    <xdr:sp macro="" textlink="">
      <xdr:nvSpPr>
        <xdr:cNvPr id="15" name="Rectangle 14"/>
        <xdr:cNvSpPr/>
      </xdr:nvSpPr>
      <xdr:spPr>
        <a:xfrm>
          <a:off x="6772276" y="311848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190500</xdr:colOff>
      <xdr:row>18</xdr:row>
      <xdr:rowOff>142876</xdr:rowOff>
    </xdr:from>
    <xdr:to>
      <xdr:col>15</xdr:col>
      <xdr:colOff>145659</xdr:colOff>
      <xdr:row>28</xdr:row>
      <xdr:rowOff>142876</xdr:rowOff>
    </xdr:to>
    <xdr:pic>
      <xdr:nvPicPr>
        <xdr:cNvPr id="21" name="Picture 20" descr="E:\Foto Eka\Foto Eka lagi\yudi"/>
        <xdr:cNvPicPr/>
      </xdr:nvPicPr>
      <xdr:blipFill>
        <a:blip xmlns:r="http://schemas.openxmlformats.org/officeDocument/2006/relationships" r:embed="rId1" cstate="print"/>
        <a:srcRect l="16627" b="12755"/>
        <a:stretch>
          <a:fillRect/>
        </a:stretch>
      </xdr:blipFill>
      <xdr:spPr bwMode="auto">
        <a:xfrm>
          <a:off x="390525" y="3705226"/>
          <a:ext cx="2660259" cy="19050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47625</xdr:colOff>
      <xdr:row>59</xdr:row>
      <xdr:rowOff>38100</xdr:rowOff>
    </xdr:from>
    <xdr:to>
      <xdr:col>15</xdr:col>
      <xdr:colOff>133350</xdr:colOff>
      <xdr:row>69</xdr:row>
      <xdr:rowOff>76201</xdr:rowOff>
    </xdr:to>
    <xdr:pic>
      <xdr:nvPicPr>
        <xdr:cNvPr id="22" name="Picture 21" descr="E:\Foto Eka\Foto Eka lagi\yudi2"/>
        <xdr:cNvPicPr/>
      </xdr:nvPicPr>
      <xdr:blipFill>
        <a:blip xmlns:r="http://schemas.openxmlformats.org/officeDocument/2006/relationships" r:embed="rId2" cstate="print"/>
        <a:srcRect l="12964" b="11021"/>
        <a:stretch>
          <a:fillRect/>
        </a:stretch>
      </xdr:blipFill>
      <xdr:spPr bwMode="auto">
        <a:xfrm>
          <a:off x="447675" y="9734550"/>
          <a:ext cx="2590800" cy="19431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47625</xdr:colOff>
      <xdr:row>93</xdr:row>
      <xdr:rowOff>28575</xdr:rowOff>
    </xdr:from>
    <xdr:to>
      <xdr:col>15</xdr:col>
      <xdr:colOff>152400</xdr:colOff>
      <xdr:row>103</xdr:row>
      <xdr:rowOff>95249</xdr:rowOff>
    </xdr:to>
    <xdr:pic>
      <xdr:nvPicPr>
        <xdr:cNvPr id="23" name="Picture 22" descr="E:\Foto Eka\Foto Eka lagi\yudi3"/>
        <xdr:cNvPicPr/>
      </xdr:nvPicPr>
      <xdr:blipFill>
        <a:blip xmlns:r="http://schemas.openxmlformats.org/officeDocument/2006/relationships" r:embed="rId3" cstate="print"/>
        <a:srcRect l="10394" r="32889"/>
        <a:stretch>
          <a:fillRect/>
        </a:stretch>
      </xdr:blipFill>
      <xdr:spPr bwMode="auto">
        <a:xfrm>
          <a:off x="447675" y="16430625"/>
          <a:ext cx="2609850" cy="197167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95250</xdr:colOff>
      <xdr:row>130</xdr:row>
      <xdr:rowOff>38100</xdr:rowOff>
    </xdr:from>
    <xdr:to>
      <xdr:col>15</xdr:col>
      <xdr:colOff>142875</xdr:colOff>
      <xdr:row>140</xdr:row>
      <xdr:rowOff>95250</xdr:rowOff>
    </xdr:to>
    <xdr:pic>
      <xdr:nvPicPr>
        <xdr:cNvPr id="24" name="Picture 23" descr="E:\Foto Eka\Foto Eka lagi\yudi"/>
        <xdr:cNvPicPr/>
      </xdr:nvPicPr>
      <xdr:blipFill>
        <a:blip xmlns:r="http://schemas.openxmlformats.org/officeDocument/2006/relationships" r:embed="rId4" cstate="print"/>
        <a:srcRect l="69690" b="12755"/>
        <a:stretch>
          <a:fillRect/>
        </a:stretch>
      </xdr:blipFill>
      <xdr:spPr bwMode="auto">
        <a:xfrm>
          <a:off x="495300" y="23717250"/>
          <a:ext cx="2552700" cy="196215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28575</xdr:colOff>
      <xdr:row>169</xdr:row>
      <xdr:rowOff>57150</xdr:rowOff>
    </xdr:from>
    <xdr:to>
      <xdr:col>15</xdr:col>
      <xdr:colOff>183759</xdr:colOff>
      <xdr:row>179</xdr:row>
      <xdr:rowOff>57150</xdr:rowOff>
    </xdr:to>
    <xdr:pic>
      <xdr:nvPicPr>
        <xdr:cNvPr id="25" name="Picture 24" descr="E:\Foto Eka\Foto Eka lagi\yudi"/>
        <xdr:cNvPicPr/>
      </xdr:nvPicPr>
      <xdr:blipFill>
        <a:blip xmlns:r="http://schemas.openxmlformats.org/officeDocument/2006/relationships" r:embed="rId1" cstate="print"/>
        <a:srcRect l="16627" b="12755"/>
        <a:stretch>
          <a:fillRect/>
        </a:stretch>
      </xdr:blipFill>
      <xdr:spPr bwMode="auto">
        <a:xfrm>
          <a:off x="428625" y="31203900"/>
          <a:ext cx="2660259" cy="19050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>
    <xdr:from>
      <xdr:col>18</xdr:col>
      <xdr:colOff>66676</xdr:colOff>
      <xdr:row>203</xdr:row>
      <xdr:rowOff>142875</xdr:rowOff>
    </xdr:from>
    <xdr:to>
      <xdr:col>31</xdr:col>
      <xdr:colOff>76201</xdr:colOff>
      <xdr:row>213</xdr:row>
      <xdr:rowOff>180975</xdr:rowOff>
    </xdr:to>
    <xdr:sp macro="" textlink="">
      <xdr:nvSpPr>
        <xdr:cNvPr id="26" name="Rectangle 25"/>
        <xdr:cNvSpPr/>
      </xdr:nvSpPr>
      <xdr:spPr>
        <a:xfrm>
          <a:off x="3571876" y="30718125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203</xdr:row>
      <xdr:rowOff>142875</xdr:rowOff>
    </xdr:from>
    <xdr:to>
      <xdr:col>47</xdr:col>
      <xdr:colOff>76201</xdr:colOff>
      <xdr:row>213</xdr:row>
      <xdr:rowOff>180975</xdr:rowOff>
    </xdr:to>
    <xdr:sp macro="" textlink="">
      <xdr:nvSpPr>
        <xdr:cNvPr id="27" name="Rectangle 26"/>
        <xdr:cNvSpPr/>
      </xdr:nvSpPr>
      <xdr:spPr>
        <a:xfrm>
          <a:off x="6772276" y="30718125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104775</xdr:colOff>
      <xdr:row>203</xdr:row>
      <xdr:rowOff>152401</xdr:rowOff>
    </xdr:from>
    <xdr:to>
      <xdr:col>15</xdr:col>
      <xdr:colOff>95250</xdr:colOff>
      <xdr:row>213</xdr:row>
      <xdr:rowOff>171451</xdr:rowOff>
    </xdr:to>
    <xdr:pic>
      <xdr:nvPicPr>
        <xdr:cNvPr id="29" name="Picture 28" descr="E:\Foto Eka\Foto Eka lagi\yudi2"/>
        <xdr:cNvPicPr/>
      </xdr:nvPicPr>
      <xdr:blipFill>
        <a:blip xmlns:r="http://schemas.openxmlformats.org/officeDocument/2006/relationships" r:embed="rId5" cstate="print"/>
        <a:srcRect l="12964" b="60616"/>
        <a:stretch>
          <a:fillRect/>
        </a:stretch>
      </xdr:blipFill>
      <xdr:spPr bwMode="auto">
        <a:xfrm>
          <a:off x="504825" y="37814251"/>
          <a:ext cx="2495550" cy="192405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18</xdr:col>
      <xdr:colOff>59532</xdr:colOff>
      <xdr:row>18</xdr:row>
      <xdr:rowOff>153081</xdr:rowOff>
    </xdr:from>
    <xdr:to>
      <xdr:col>31</xdr:col>
      <xdr:colOff>187098</xdr:colOff>
      <xdr:row>28</xdr:row>
      <xdr:rowOff>161585</xdr:rowOff>
    </xdr:to>
    <xdr:pic>
      <xdr:nvPicPr>
        <xdr:cNvPr id="28" name="Picture 27" descr="E:\BSPS EKA\foto baru\27.JPG"/>
        <xdr:cNvPicPr/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3631407" y="3665425"/>
          <a:ext cx="2780959" cy="1879486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34</xdr:col>
      <xdr:colOff>17009</xdr:colOff>
      <xdr:row>18</xdr:row>
      <xdr:rowOff>170089</xdr:rowOff>
    </xdr:from>
    <xdr:to>
      <xdr:col>47</xdr:col>
      <xdr:colOff>187098</xdr:colOff>
      <xdr:row>28</xdr:row>
      <xdr:rowOff>175532</xdr:rowOff>
    </xdr:to>
    <xdr:pic>
      <xdr:nvPicPr>
        <xdr:cNvPr id="30" name="Picture 29" descr="E:\BSPS EKA\FOTO 100%\68.JPG"/>
        <xdr:cNvPicPr/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854598" y="3682433"/>
          <a:ext cx="2823482" cy="187642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66676</xdr:colOff>
      <xdr:row>56</xdr:row>
      <xdr:rowOff>38100</xdr:rowOff>
    </xdr:from>
    <xdr:to>
      <xdr:col>31</xdr:col>
      <xdr:colOff>76201</xdr:colOff>
      <xdr:row>66</xdr:row>
      <xdr:rowOff>76200</xdr:rowOff>
    </xdr:to>
    <xdr:sp macro="" textlink="">
      <xdr:nvSpPr>
        <xdr:cNvPr id="4" name="Rectangle 3"/>
        <xdr:cNvSpPr/>
      </xdr:nvSpPr>
      <xdr:spPr>
        <a:xfrm>
          <a:off x="35718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56</xdr:row>
      <xdr:rowOff>38100</xdr:rowOff>
    </xdr:from>
    <xdr:to>
      <xdr:col>47</xdr:col>
      <xdr:colOff>76201</xdr:colOff>
      <xdr:row>66</xdr:row>
      <xdr:rowOff>76200</xdr:rowOff>
    </xdr:to>
    <xdr:sp macro="" textlink="">
      <xdr:nvSpPr>
        <xdr:cNvPr id="5" name="Rectangle 4"/>
        <xdr:cNvSpPr/>
      </xdr:nvSpPr>
      <xdr:spPr>
        <a:xfrm>
          <a:off x="67722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56</xdr:row>
      <xdr:rowOff>38100</xdr:rowOff>
    </xdr:from>
    <xdr:to>
      <xdr:col>31</xdr:col>
      <xdr:colOff>76201</xdr:colOff>
      <xdr:row>66</xdr:row>
      <xdr:rowOff>76200</xdr:rowOff>
    </xdr:to>
    <xdr:sp macro="" textlink="">
      <xdr:nvSpPr>
        <xdr:cNvPr id="8" name="Rectangle 7"/>
        <xdr:cNvSpPr/>
      </xdr:nvSpPr>
      <xdr:spPr>
        <a:xfrm>
          <a:off x="35718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56</xdr:row>
      <xdr:rowOff>38100</xdr:rowOff>
    </xdr:from>
    <xdr:to>
      <xdr:col>47</xdr:col>
      <xdr:colOff>76201</xdr:colOff>
      <xdr:row>66</xdr:row>
      <xdr:rowOff>76200</xdr:rowOff>
    </xdr:to>
    <xdr:sp macro="" textlink="">
      <xdr:nvSpPr>
        <xdr:cNvPr id="9" name="Rectangle 8"/>
        <xdr:cNvSpPr/>
      </xdr:nvSpPr>
      <xdr:spPr>
        <a:xfrm>
          <a:off x="67722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91</xdr:row>
      <xdr:rowOff>38100</xdr:rowOff>
    </xdr:from>
    <xdr:to>
      <xdr:col>31</xdr:col>
      <xdr:colOff>76201</xdr:colOff>
      <xdr:row>101</xdr:row>
      <xdr:rowOff>76200</xdr:rowOff>
    </xdr:to>
    <xdr:sp macro="" textlink="">
      <xdr:nvSpPr>
        <xdr:cNvPr id="10" name="Rectangle 9"/>
        <xdr:cNvSpPr/>
      </xdr:nvSpPr>
      <xdr:spPr>
        <a:xfrm>
          <a:off x="3571876" y="164401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91</xdr:row>
      <xdr:rowOff>38100</xdr:rowOff>
    </xdr:from>
    <xdr:to>
      <xdr:col>47</xdr:col>
      <xdr:colOff>76201</xdr:colOff>
      <xdr:row>101</xdr:row>
      <xdr:rowOff>76200</xdr:rowOff>
    </xdr:to>
    <xdr:sp macro="" textlink="">
      <xdr:nvSpPr>
        <xdr:cNvPr id="11" name="Rectangle 10"/>
        <xdr:cNvSpPr/>
      </xdr:nvSpPr>
      <xdr:spPr>
        <a:xfrm>
          <a:off x="6772276" y="164401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129</xdr:row>
      <xdr:rowOff>38100</xdr:rowOff>
    </xdr:from>
    <xdr:to>
      <xdr:col>31</xdr:col>
      <xdr:colOff>76201</xdr:colOff>
      <xdr:row>139</xdr:row>
      <xdr:rowOff>76200</xdr:rowOff>
    </xdr:to>
    <xdr:sp macro="" textlink="">
      <xdr:nvSpPr>
        <xdr:cNvPr id="12" name="Rectangle 11"/>
        <xdr:cNvSpPr/>
      </xdr:nvSpPr>
      <xdr:spPr>
        <a:xfrm>
          <a:off x="3571876" y="237172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129</xdr:row>
      <xdr:rowOff>38100</xdr:rowOff>
    </xdr:from>
    <xdr:to>
      <xdr:col>47</xdr:col>
      <xdr:colOff>76201</xdr:colOff>
      <xdr:row>139</xdr:row>
      <xdr:rowOff>76200</xdr:rowOff>
    </xdr:to>
    <xdr:sp macro="" textlink="">
      <xdr:nvSpPr>
        <xdr:cNvPr id="13" name="Rectangle 12"/>
        <xdr:cNvSpPr/>
      </xdr:nvSpPr>
      <xdr:spPr>
        <a:xfrm>
          <a:off x="6772276" y="237172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169</xdr:row>
      <xdr:rowOff>38100</xdr:rowOff>
    </xdr:from>
    <xdr:to>
      <xdr:col>31</xdr:col>
      <xdr:colOff>76201</xdr:colOff>
      <xdr:row>179</xdr:row>
      <xdr:rowOff>76200</xdr:rowOff>
    </xdr:to>
    <xdr:sp macro="" textlink="">
      <xdr:nvSpPr>
        <xdr:cNvPr id="14" name="Rectangle 13"/>
        <xdr:cNvSpPr/>
      </xdr:nvSpPr>
      <xdr:spPr>
        <a:xfrm>
          <a:off x="3571876" y="311848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169</xdr:row>
      <xdr:rowOff>38100</xdr:rowOff>
    </xdr:from>
    <xdr:to>
      <xdr:col>47</xdr:col>
      <xdr:colOff>76201</xdr:colOff>
      <xdr:row>179</xdr:row>
      <xdr:rowOff>76200</xdr:rowOff>
    </xdr:to>
    <xdr:sp macro="" textlink="">
      <xdr:nvSpPr>
        <xdr:cNvPr id="15" name="Rectangle 14"/>
        <xdr:cNvSpPr/>
      </xdr:nvSpPr>
      <xdr:spPr>
        <a:xfrm>
          <a:off x="6772276" y="311848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171450</xdr:colOff>
      <xdr:row>18</xdr:row>
      <xdr:rowOff>161925</xdr:rowOff>
    </xdr:from>
    <xdr:to>
      <xdr:col>16</xdr:col>
      <xdr:colOff>42545</xdr:colOff>
      <xdr:row>29</xdr:row>
      <xdr:rowOff>28575</xdr:rowOff>
    </xdr:to>
    <xdr:pic>
      <xdr:nvPicPr>
        <xdr:cNvPr id="21" name="Picture 20" descr="E:\Foto Eka\Foto Eka lagi\suryanto"/>
        <xdr:cNvPicPr/>
      </xdr:nvPicPr>
      <xdr:blipFill>
        <a:blip xmlns:r="http://schemas.openxmlformats.org/officeDocument/2006/relationships" r:embed="rId1" cstate="print"/>
        <a:srcRect r="-138" b="-1043"/>
        <a:stretch>
          <a:fillRect/>
        </a:stretch>
      </xdr:blipFill>
      <xdr:spPr bwMode="auto">
        <a:xfrm>
          <a:off x="371475" y="3724275"/>
          <a:ext cx="2776220" cy="196215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104775</xdr:colOff>
      <xdr:row>56</xdr:row>
      <xdr:rowOff>28575</xdr:rowOff>
    </xdr:from>
    <xdr:to>
      <xdr:col>15</xdr:col>
      <xdr:colOff>85725</xdr:colOff>
      <xdr:row>66</xdr:row>
      <xdr:rowOff>104775</xdr:rowOff>
    </xdr:to>
    <xdr:pic>
      <xdr:nvPicPr>
        <xdr:cNvPr id="22" name="Picture 21" descr="E:\Foto Eka\Foto Eka lagi\suryanto2"/>
        <xdr:cNvPicPr/>
      </xdr:nvPicPr>
      <xdr:blipFill>
        <a:blip xmlns:r="http://schemas.openxmlformats.org/officeDocument/2006/relationships" r:embed="rId2" cstate="print"/>
        <a:srcRect l="17743" r="17284" b="31429"/>
        <a:stretch>
          <a:fillRect/>
        </a:stretch>
      </xdr:blipFill>
      <xdr:spPr bwMode="auto">
        <a:xfrm>
          <a:off x="504825" y="9725025"/>
          <a:ext cx="2486025" cy="19812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142875</xdr:colOff>
      <xdr:row>91</xdr:row>
      <xdr:rowOff>28575</xdr:rowOff>
    </xdr:from>
    <xdr:to>
      <xdr:col>15</xdr:col>
      <xdr:colOff>95250</xdr:colOff>
      <xdr:row>101</xdr:row>
      <xdr:rowOff>104775</xdr:rowOff>
    </xdr:to>
    <xdr:pic>
      <xdr:nvPicPr>
        <xdr:cNvPr id="23" name="Picture 22" descr="E:\Foto Eka\Foto Eka lagi\suryanto"/>
        <xdr:cNvPicPr/>
      </xdr:nvPicPr>
      <xdr:blipFill>
        <a:blip xmlns:r="http://schemas.openxmlformats.org/officeDocument/2006/relationships" r:embed="rId3" cstate="print"/>
        <a:srcRect l="17233" r="57250" b="27536"/>
        <a:stretch>
          <a:fillRect/>
        </a:stretch>
      </xdr:blipFill>
      <xdr:spPr bwMode="auto">
        <a:xfrm>
          <a:off x="542925" y="16430625"/>
          <a:ext cx="2457450" cy="19812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85725</xdr:colOff>
      <xdr:row>129</xdr:row>
      <xdr:rowOff>38100</xdr:rowOff>
    </xdr:from>
    <xdr:to>
      <xdr:col>15</xdr:col>
      <xdr:colOff>152400</xdr:colOff>
      <xdr:row>139</xdr:row>
      <xdr:rowOff>76200</xdr:rowOff>
    </xdr:to>
    <xdr:pic>
      <xdr:nvPicPr>
        <xdr:cNvPr id="24" name="Picture 23" descr="E:\Foto Eka\Foto Eka lagi\suryanto3"/>
        <xdr:cNvPicPr/>
      </xdr:nvPicPr>
      <xdr:blipFill>
        <a:blip xmlns:r="http://schemas.openxmlformats.org/officeDocument/2006/relationships" r:embed="rId4" cstate="print"/>
        <a:srcRect l="51352" r="26637" b="34812"/>
        <a:stretch>
          <a:fillRect/>
        </a:stretch>
      </xdr:blipFill>
      <xdr:spPr bwMode="auto">
        <a:xfrm>
          <a:off x="485775" y="23717250"/>
          <a:ext cx="2571750" cy="19431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123825</xdr:colOff>
      <xdr:row>169</xdr:row>
      <xdr:rowOff>28575</xdr:rowOff>
    </xdr:from>
    <xdr:to>
      <xdr:col>15</xdr:col>
      <xdr:colOff>104775</xdr:colOff>
      <xdr:row>179</xdr:row>
      <xdr:rowOff>104775</xdr:rowOff>
    </xdr:to>
    <xdr:pic>
      <xdr:nvPicPr>
        <xdr:cNvPr id="25" name="Picture 24" descr="E:\Foto Eka\Foto Eka lagi\suryanto2"/>
        <xdr:cNvPicPr/>
      </xdr:nvPicPr>
      <xdr:blipFill>
        <a:blip xmlns:r="http://schemas.openxmlformats.org/officeDocument/2006/relationships" r:embed="rId2" cstate="print"/>
        <a:srcRect l="17743" r="17284" b="31429"/>
        <a:stretch>
          <a:fillRect/>
        </a:stretch>
      </xdr:blipFill>
      <xdr:spPr bwMode="auto">
        <a:xfrm>
          <a:off x="523875" y="31175325"/>
          <a:ext cx="2486025" cy="19812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171450</xdr:colOff>
      <xdr:row>18</xdr:row>
      <xdr:rowOff>171449</xdr:rowOff>
    </xdr:from>
    <xdr:to>
      <xdr:col>31</xdr:col>
      <xdr:colOff>152400</xdr:colOff>
      <xdr:row>29</xdr:row>
      <xdr:rowOff>28574</xdr:rowOff>
    </xdr:to>
    <xdr:pic>
      <xdr:nvPicPr>
        <xdr:cNvPr id="26" name="Picture 25" descr="E:\BSPS EKA\foto baru\31.JPG"/>
        <xdr:cNvPicPr/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476625" y="3733799"/>
          <a:ext cx="2781300" cy="195262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34</xdr:col>
      <xdr:colOff>19050</xdr:colOff>
      <xdr:row>19</xdr:row>
      <xdr:rowOff>9526</xdr:rowOff>
    </xdr:from>
    <xdr:to>
      <xdr:col>47</xdr:col>
      <xdr:colOff>123825</xdr:colOff>
      <xdr:row>29</xdr:row>
      <xdr:rowOff>9526</xdr:rowOff>
    </xdr:to>
    <xdr:pic>
      <xdr:nvPicPr>
        <xdr:cNvPr id="20" name="Picture 19" descr="E:\BSPS EKA\FOTO 100%\55.JPG"/>
        <xdr:cNvPicPr/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724650" y="3762376"/>
          <a:ext cx="2705100" cy="19050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66676</xdr:colOff>
      <xdr:row>59</xdr:row>
      <xdr:rowOff>38100</xdr:rowOff>
    </xdr:from>
    <xdr:to>
      <xdr:col>31</xdr:col>
      <xdr:colOff>76201</xdr:colOff>
      <xdr:row>69</xdr:row>
      <xdr:rowOff>76200</xdr:rowOff>
    </xdr:to>
    <xdr:sp macro="" textlink="">
      <xdr:nvSpPr>
        <xdr:cNvPr id="4" name="Rectangle 3"/>
        <xdr:cNvSpPr/>
      </xdr:nvSpPr>
      <xdr:spPr>
        <a:xfrm>
          <a:off x="35718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59</xdr:row>
      <xdr:rowOff>38100</xdr:rowOff>
    </xdr:from>
    <xdr:to>
      <xdr:col>47</xdr:col>
      <xdr:colOff>76201</xdr:colOff>
      <xdr:row>69</xdr:row>
      <xdr:rowOff>76200</xdr:rowOff>
    </xdr:to>
    <xdr:sp macro="" textlink="">
      <xdr:nvSpPr>
        <xdr:cNvPr id="5" name="Rectangle 4"/>
        <xdr:cNvSpPr/>
      </xdr:nvSpPr>
      <xdr:spPr>
        <a:xfrm>
          <a:off x="67722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59</xdr:row>
      <xdr:rowOff>38100</xdr:rowOff>
    </xdr:from>
    <xdr:to>
      <xdr:col>31</xdr:col>
      <xdr:colOff>76201</xdr:colOff>
      <xdr:row>69</xdr:row>
      <xdr:rowOff>76200</xdr:rowOff>
    </xdr:to>
    <xdr:sp macro="" textlink="">
      <xdr:nvSpPr>
        <xdr:cNvPr id="8" name="Rectangle 7"/>
        <xdr:cNvSpPr/>
      </xdr:nvSpPr>
      <xdr:spPr>
        <a:xfrm>
          <a:off x="35718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59</xdr:row>
      <xdr:rowOff>38100</xdr:rowOff>
    </xdr:from>
    <xdr:to>
      <xdr:col>47</xdr:col>
      <xdr:colOff>76201</xdr:colOff>
      <xdr:row>69</xdr:row>
      <xdr:rowOff>76200</xdr:rowOff>
    </xdr:to>
    <xdr:sp macro="" textlink="">
      <xdr:nvSpPr>
        <xdr:cNvPr id="9" name="Rectangle 8"/>
        <xdr:cNvSpPr/>
      </xdr:nvSpPr>
      <xdr:spPr>
        <a:xfrm>
          <a:off x="67722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93</xdr:row>
      <xdr:rowOff>38100</xdr:rowOff>
    </xdr:from>
    <xdr:to>
      <xdr:col>31</xdr:col>
      <xdr:colOff>76201</xdr:colOff>
      <xdr:row>103</xdr:row>
      <xdr:rowOff>76200</xdr:rowOff>
    </xdr:to>
    <xdr:sp macro="" textlink="">
      <xdr:nvSpPr>
        <xdr:cNvPr id="10" name="Rectangle 9"/>
        <xdr:cNvSpPr/>
      </xdr:nvSpPr>
      <xdr:spPr>
        <a:xfrm>
          <a:off x="3571876" y="164401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93</xdr:row>
      <xdr:rowOff>38100</xdr:rowOff>
    </xdr:from>
    <xdr:to>
      <xdr:col>47</xdr:col>
      <xdr:colOff>76201</xdr:colOff>
      <xdr:row>103</xdr:row>
      <xdr:rowOff>76200</xdr:rowOff>
    </xdr:to>
    <xdr:sp macro="" textlink="">
      <xdr:nvSpPr>
        <xdr:cNvPr id="11" name="Rectangle 10"/>
        <xdr:cNvSpPr/>
      </xdr:nvSpPr>
      <xdr:spPr>
        <a:xfrm>
          <a:off x="6772276" y="164401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130</xdr:row>
      <xdr:rowOff>38100</xdr:rowOff>
    </xdr:from>
    <xdr:to>
      <xdr:col>31</xdr:col>
      <xdr:colOff>76201</xdr:colOff>
      <xdr:row>140</xdr:row>
      <xdr:rowOff>76200</xdr:rowOff>
    </xdr:to>
    <xdr:sp macro="" textlink="">
      <xdr:nvSpPr>
        <xdr:cNvPr id="12" name="Rectangle 11"/>
        <xdr:cNvSpPr/>
      </xdr:nvSpPr>
      <xdr:spPr>
        <a:xfrm>
          <a:off x="3571876" y="237172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130</xdr:row>
      <xdr:rowOff>38100</xdr:rowOff>
    </xdr:from>
    <xdr:to>
      <xdr:col>47</xdr:col>
      <xdr:colOff>76201</xdr:colOff>
      <xdr:row>140</xdr:row>
      <xdr:rowOff>76200</xdr:rowOff>
    </xdr:to>
    <xdr:sp macro="" textlink="">
      <xdr:nvSpPr>
        <xdr:cNvPr id="13" name="Rectangle 12"/>
        <xdr:cNvSpPr/>
      </xdr:nvSpPr>
      <xdr:spPr>
        <a:xfrm>
          <a:off x="6772276" y="237172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169</xdr:row>
      <xdr:rowOff>38100</xdr:rowOff>
    </xdr:from>
    <xdr:to>
      <xdr:col>31</xdr:col>
      <xdr:colOff>76201</xdr:colOff>
      <xdr:row>179</xdr:row>
      <xdr:rowOff>76200</xdr:rowOff>
    </xdr:to>
    <xdr:sp macro="" textlink="">
      <xdr:nvSpPr>
        <xdr:cNvPr id="14" name="Rectangle 13"/>
        <xdr:cNvSpPr/>
      </xdr:nvSpPr>
      <xdr:spPr>
        <a:xfrm>
          <a:off x="3571876" y="311848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169</xdr:row>
      <xdr:rowOff>38100</xdr:rowOff>
    </xdr:from>
    <xdr:to>
      <xdr:col>47</xdr:col>
      <xdr:colOff>76201</xdr:colOff>
      <xdr:row>179</xdr:row>
      <xdr:rowOff>76200</xdr:rowOff>
    </xdr:to>
    <xdr:sp macro="" textlink="">
      <xdr:nvSpPr>
        <xdr:cNvPr id="15" name="Rectangle 14"/>
        <xdr:cNvSpPr/>
      </xdr:nvSpPr>
      <xdr:spPr>
        <a:xfrm>
          <a:off x="6772276" y="311848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203</xdr:row>
      <xdr:rowOff>142875</xdr:rowOff>
    </xdr:from>
    <xdr:to>
      <xdr:col>31</xdr:col>
      <xdr:colOff>76201</xdr:colOff>
      <xdr:row>213</xdr:row>
      <xdr:rowOff>180975</xdr:rowOff>
    </xdr:to>
    <xdr:sp macro="" textlink="">
      <xdr:nvSpPr>
        <xdr:cNvPr id="21" name="Rectangle 20"/>
        <xdr:cNvSpPr/>
      </xdr:nvSpPr>
      <xdr:spPr>
        <a:xfrm>
          <a:off x="3571876" y="37804725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203</xdr:row>
      <xdr:rowOff>142875</xdr:rowOff>
    </xdr:from>
    <xdr:to>
      <xdr:col>47</xdr:col>
      <xdr:colOff>76201</xdr:colOff>
      <xdr:row>213</xdr:row>
      <xdr:rowOff>180975</xdr:rowOff>
    </xdr:to>
    <xdr:sp macro="" textlink="">
      <xdr:nvSpPr>
        <xdr:cNvPr id="22" name="Rectangle 21"/>
        <xdr:cNvSpPr/>
      </xdr:nvSpPr>
      <xdr:spPr>
        <a:xfrm>
          <a:off x="6772276" y="37804725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152400</xdr:colOff>
      <xdr:row>18</xdr:row>
      <xdr:rowOff>152401</xdr:rowOff>
    </xdr:from>
    <xdr:to>
      <xdr:col>16</xdr:col>
      <xdr:colOff>57150</xdr:colOff>
      <xdr:row>28</xdr:row>
      <xdr:rowOff>161926</xdr:rowOff>
    </xdr:to>
    <xdr:pic>
      <xdr:nvPicPr>
        <xdr:cNvPr id="24" name="Picture 23" descr="E:\Foto Eka\Foto Eka lagi\thoyib"/>
        <xdr:cNvPicPr/>
      </xdr:nvPicPr>
      <xdr:blipFill>
        <a:blip xmlns:r="http://schemas.openxmlformats.org/officeDocument/2006/relationships" r:embed="rId1" cstate="print"/>
        <a:srcRect l="26403" t="16300" b="11894"/>
        <a:stretch>
          <a:fillRect/>
        </a:stretch>
      </xdr:blipFill>
      <xdr:spPr bwMode="auto">
        <a:xfrm>
          <a:off x="352425" y="3714751"/>
          <a:ext cx="2809875" cy="192405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85724</xdr:colOff>
      <xdr:row>59</xdr:row>
      <xdr:rowOff>38100</xdr:rowOff>
    </xdr:from>
    <xdr:to>
      <xdr:col>15</xdr:col>
      <xdr:colOff>104774</xdr:colOff>
      <xdr:row>69</xdr:row>
      <xdr:rowOff>57150</xdr:rowOff>
    </xdr:to>
    <xdr:pic>
      <xdr:nvPicPr>
        <xdr:cNvPr id="25" name="Picture 24" descr="E:\Foto Eka\Foto Eka lagi\thoyib2"/>
        <xdr:cNvPicPr/>
      </xdr:nvPicPr>
      <xdr:blipFill>
        <a:blip xmlns:r="http://schemas.openxmlformats.org/officeDocument/2006/relationships" r:embed="rId2" cstate="print"/>
        <a:srcRect t="13969" b="9091"/>
        <a:stretch>
          <a:fillRect/>
        </a:stretch>
      </xdr:blipFill>
      <xdr:spPr bwMode="auto">
        <a:xfrm>
          <a:off x="485774" y="9734550"/>
          <a:ext cx="2524125" cy="192405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104775</xdr:colOff>
      <xdr:row>93</xdr:row>
      <xdr:rowOff>47625</xdr:rowOff>
    </xdr:from>
    <xdr:to>
      <xdr:col>15</xdr:col>
      <xdr:colOff>71120</xdr:colOff>
      <xdr:row>103</xdr:row>
      <xdr:rowOff>57150</xdr:rowOff>
    </xdr:to>
    <xdr:pic>
      <xdr:nvPicPr>
        <xdr:cNvPr id="26" name="Picture 25" descr="E:\Foto Eka\Foto Eka lagi\thoyib"/>
        <xdr:cNvPicPr/>
      </xdr:nvPicPr>
      <xdr:blipFill>
        <a:blip xmlns:r="http://schemas.openxmlformats.org/officeDocument/2006/relationships" r:embed="rId3" cstate="print"/>
        <a:srcRect l="26403" t="16300" b="11894"/>
        <a:stretch>
          <a:fillRect/>
        </a:stretch>
      </xdr:blipFill>
      <xdr:spPr bwMode="auto">
        <a:xfrm>
          <a:off x="504825" y="16449675"/>
          <a:ext cx="2471420" cy="191452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85725</xdr:colOff>
      <xdr:row>130</xdr:row>
      <xdr:rowOff>28575</xdr:rowOff>
    </xdr:from>
    <xdr:to>
      <xdr:col>15</xdr:col>
      <xdr:colOff>104775</xdr:colOff>
      <xdr:row>140</xdr:row>
      <xdr:rowOff>76200</xdr:rowOff>
    </xdr:to>
    <xdr:pic>
      <xdr:nvPicPr>
        <xdr:cNvPr id="27" name="Picture 26" descr="E:\Foto Eka\Foto Eka lagi\thoyib"/>
        <xdr:cNvPicPr/>
      </xdr:nvPicPr>
      <xdr:blipFill>
        <a:blip xmlns:r="http://schemas.openxmlformats.org/officeDocument/2006/relationships" r:embed="rId3" cstate="print"/>
        <a:srcRect l="40354" t="16300" r="5932" b="29923"/>
        <a:stretch>
          <a:fillRect/>
        </a:stretch>
      </xdr:blipFill>
      <xdr:spPr bwMode="auto">
        <a:xfrm>
          <a:off x="485775" y="23707725"/>
          <a:ext cx="2524125" cy="195262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76200</xdr:colOff>
      <xdr:row>169</xdr:row>
      <xdr:rowOff>76200</xdr:rowOff>
    </xdr:from>
    <xdr:to>
      <xdr:col>15</xdr:col>
      <xdr:colOff>95250</xdr:colOff>
      <xdr:row>179</xdr:row>
      <xdr:rowOff>123825</xdr:rowOff>
    </xdr:to>
    <xdr:pic>
      <xdr:nvPicPr>
        <xdr:cNvPr id="28" name="Picture 27" descr="E:\Foto Eka\Foto Eka lagi\thoyib"/>
        <xdr:cNvPicPr/>
      </xdr:nvPicPr>
      <xdr:blipFill>
        <a:blip xmlns:r="http://schemas.openxmlformats.org/officeDocument/2006/relationships" r:embed="rId3" cstate="print"/>
        <a:srcRect l="40354" t="16300" r="5932" b="29923"/>
        <a:stretch>
          <a:fillRect/>
        </a:stretch>
      </xdr:blipFill>
      <xdr:spPr bwMode="auto">
        <a:xfrm>
          <a:off x="476250" y="31222950"/>
          <a:ext cx="2524125" cy="195262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85725</xdr:colOff>
      <xdr:row>203</xdr:row>
      <xdr:rowOff>142875</xdr:rowOff>
    </xdr:from>
    <xdr:to>
      <xdr:col>15</xdr:col>
      <xdr:colOff>95250</xdr:colOff>
      <xdr:row>214</xdr:row>
      <xdr:rowOff>0</xdr:rowOff>
    </xdr:to>
    <xdr:pic>
      <xdr:nvPicPr>
        <xdr:cNvPr id="29" name="Picture 28" descr="E:\Foto Eka\Foto Eka lagi\liza asmarani3"/>
        <xdr:cNvPicPr/>
      </xdr:nvPicPr>
      <xdr:blipFill>
        <a:blip xmlns:r="http://schemas.openxmlformats.org/officeDocument/2006/relationships" r:embed="rId4" cstate="print"/>
        <a:srcRect l="22324" t="25142" r="11463" b="62627"/>
        <a:stretch>
          <a:fillRect/>
        </a:stretch>
      </xdr:blipFill>
      <xdr:spPr bwMode="auto">
        <a:xfrm>
          <a:off x="485775" y="37804725"/>
          <a:ext cx="2514600" cy="195262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180976</xdr:colOff>
      <xdr:row>18</xdr:row>
      <xdr:rowOff>171450</xdr:rowOff>
    </xdr:from>
    <xdr:to>
      <xdr:col>32</xdr:col>
      <xdr:colOff>1</xdr:colOff>
      <xdr:row>28</xdr:row>
      <xdr:rowOff>180975</xdr:rowOff>
    </xdr:to>
    <xdr:pic>
      <xdr:nvPicPr>
        <xdr:cNvPr id="30" name="Picture 29" descr="E:\BSPS EKA\foto baru\32a.JPG"/>
        <xdr:cNvPicPr/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486151" y="3733800"/>
          <a:ext cx="2819400" cy="192405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33</xdr:col>
      <xdr:colOff>200024</xdr:colOff>
      <xdr:row>18</xdr:row>
      <xdr:rowOff>161924</xdr:rowOff>
    </xdr:from>
    <xdr:to>
      <xdr:col>48</xdr:col>
      <xdr:colOff>9524</xdr:colOff>
      <xdr:row>28</xdr:row>
      <xdr:rowOff>161924</xdr:rowOff>
    </xdr:to>
    <xdr:pic>
      <xdr:nvPicPr>
        <xdr:cNvPr id="23" name="Picture 22" descr="E:\BSPS EKA\FOTO 100%\56.JPG"/>
        <xdr:cNvPicPr/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705599" y="3724274"/>
          <a:ext cx="2809875" cy="191452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66676</xdr:colOff>
      <xdr:row>59</xdr:row>
      <xdr:rowOff>38100</xdr:rowOff>
    </xdr:from>
    <xdr:to>
      <xdr:col>31</xdr:col>
      <xdr:colOff>76201</xdr:colOff>
      <xdr:row>69</xdr:row>
      <xdr:rowOff>76200</xdr:rowOff>
    </xdr:to>
    <xdr:sp macro="" textlink="">
      <xdr:nvSpPr>
        <xdr:cNvPr id="4" name="Rectangle 3"/>
        <xdr:cNvSpPr/>
      </xdr:nvSpPr>
      <xdr:spPr>
        <a:xfrm>
          <a:off x="35718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59</xdr:row>
      <xdr:rowOff>38100</xdr:rowOff>
    </xdr:from>
    <xdr:to>
      <xdr:col>47</xdr:col>
      <xdr:colOff>76201</xdr:colOff>
      <xdr:row>69</xdr:row>
      <xdr:rowOff>76200</xdr:rowOff>
    </xdr:to>
    <xdr:sp macro="" textlink="">
      <xdr:nvSpPr>
        <xdr:cNvPr id="5" name="Rectangle 4"/>
        <xdr:cNvSpPr/>
      </xdr:nvSpPr>
      <xdr:spPr>
        <a:xfrm>
          <a:off x="67722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59</xdr:row>
      <xdr:rowOff>38100</xdr:rowOff>
    </xdr:from>
    <xdr:to>
      <xdr:col>31</xdr:col>
      <xdr:colOff>76201</xdr:colOff>
      <xdr:row>69</xdr:row>
      <xdr:rowOff>76200</xdr:rowOff>
    </xdr:to>
    <xdr:sp macro="" textlink="">
      <xdr:nvSpPr>
        <xdr:cNvPr id="8" name="Rectangle 7"/>
        <xdr:cNvSpPr/>
      </xdr:nvSpPr>
      <xdr:spPr>
        <a:xfrm>
          <a:off x="35718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59</xdr:row>
      <xdr:rowOff>38100</xdr:rowOff>
    </xdr:from>
    <xdr:to>
      <xdr:col>47</xdr:col>
      <xdr:colOff>76201</xdr:colOff>
      <xdr:row>69</xdr:row>
      <xdr:rowOff>76200</xdr:rowOff>
    </xdr:to>
    <xdr:sp macro="" textlink="">
      <xdr:nvSpPr>
        <xdr:cNvPr id="9" name="Rectangle 8"/>
        <xdr:cNvSpPr/>
      </xdr:nvSpPr>
      <xdr:spPr>
        <a:xfrm>
          <a:off x="67722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93</xdr:row>
      <xdr:rowOff>38100</xdr:rowOff>
    </xdr:from>
    <xdr:to>
      <xdr:col>31</xdr:col>
      <xdr:colOff>76201</xdr:colOff>
      <xdr:row>103</xdr:row>
      <xdr:rowOff>76200</xdr:rowOff>
    </xdr:to>
    <xdr:sp macro="" textlink="">
      <xdr:nvSpPr>
        <xdr:cNvPr id="10" name="Rectangle 9"/>
        <xdr:cNvSpPr/>
      </xdr:nvSpPr>
      <xdr:spPr>
        <a:xfrm>
          <a:off x="3571876" y="164401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93</xdr:row>
      <xdr:rowOff>38100</xdr:rowOff>
    </xdr:from>
    <xdr:to>
      <xdr:col>47</xdr:col>
      <xdr:colOff>76201</xdr:colOff>
      <xdr:row>103</xdr:row>
      <xdr:rowOff>76200</xdr:rowOff>
    </xdr:to>
    <xdr:sp macro="" textlink="">
      <xdr:nvSpPr>
        <xdr:cNvPr id="11" name="Rectangle 10"/>
        <xdr:cNvSpPr/>
      </xdr:nvSpPr>
      <xdr:spPr>
        <a:xfrm>
          <a:off x="6772276" y="164401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130</xdr:row>
      <xdr:rowOff>38100</xdr:rowOff>
    </xdr:from>
    <xdr:to>
      <xdr:col>31</xdr:col>
      <xdr:colOff>76201</xdr:colOff>
      <xdr:row>140</xdr:row>
      <xdr:rowOff>76200</xdr:rowOff>
    </xdr:to>
    <xdr:sp macro="" textlink="">
      <xdr:nvSpPr>
        <xdr:cNvPr id="12" name="Rectangle 11"/>
        <xdr:cNvSpPr/>
      </xdr:nvSpPr>
      <xdr:spPr>
        <a:xfrm>
          <a:off x="3571876" y="237172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130</xdr:row>
      <xdr:rowOff>38100</xdr:rowOff>
    </xdr:from>
    <xdr:to>
      <xdr:col>47</xdr:col>
      <xdr:colOff>76201</xdr:colOff>
      <xdr:row>140</xdr:row>
      <xdr:rowOff>76200</xdr:rowOff>
    </xdr:to>
    <xdr:sp macro="" textlink="">
      <xdr:nvSpPr>
        <xdr:cNvPr id="13" name="Rectangle 12"/>
        <xdr:cNvSpPr/>
      </xdr:nvSpPr>
      <xdr:spPr>
        <a:xfrm>
          <a:off x="6772276" y="237172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169</xdr:row>
      <xdr:rowOff>38100</xdr:rowOff>
    </xdr:from>
    <xdr:to>
      <xdr:col>31</xdr:col>
      <xdr:colOff>76201</xdr:colOff>
      <xdr:row>179</xdr:row>
      <xdr:rowOff>76200</xdr:rowOff>
    </xdr:to>
    <xdr:sp macro="" textlink="">
      <xdr:nvSpPr>
        <xdr:cNvPr id="14" name="Rectangle 13"/>
        <xdr:cNvSpPr/>
      </xdr:nvSpPr>
      <xdr:spPr>
        <a:xfrm>
          <a:off x="3571876" y="311848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169</xdr:row>
      <xdr:rowOff>38100</xdr:rowOff>
    </xdr:from>
    <xdr:to>
      <xdr:col>47</xdr:col>
      <xdr:colOff>76201</xdr:colOff>
      <xdr:row>179</xdr:row>
      <xdr:rowOff>76200</xdr:rowOff>
    </xdr:to>
    <xdr:sp macro="" textlink="">
      <xdr:nvSpPr>
        <xdr:cNvPr id="15" name="Rectangle 14"/>
        <xdr:cNvSpPr/>
      </xdr:nvSpPr>
      <xdr:spPr>
        <a:xfrm>
          <a:off x="6772276" y="311848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76200</xdr:colOff>
      <xdr:row>59</xdr:row>
      <xdr:rowOff>28575</xdr:rowOff>
    </xdr:from>
    <xdr:to>
      <xdr:col>15</xdr:col>
      <xdr:colOff>142875</xdr:colOff>
      <xdr:row>69</xdr:row>
      <xdr:rowOff>66675</xdr:rowOff>
    </xdr:to>
    <xdr:pic>
      <xdr:nvPicPr>
        <xdr:cNvPr id="22" name="Picture 21" descr="E:\Foto Eka\Foto Eka lagi\liza asmarani2"/>
        <xdr:cNvPicPr/>
      </xdr:nvPicPr>
      <xdr:blipFill>
        <a:blip xmlns:r="http://schemas.openxmlformats.org/officeDocument/2006/relationships" r:embed="rId1" cstate="print"/>
        <a:srcRect b="12174"/>
        <a:stretch>
          <a:fillRect/>
        </a:stretch>
      </xdr:blipFill>
      <xdr:spPr bwMode="auto">
        <a:xfrm>
          <a:off x="476250" y="9725025"/>
          <a:ext cx="2571750" cy="19431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85725</xdr:colOff>
      <xdr:row>93</xdr:row>
      <xdr:rowOff>28576</xdr:rowOff>
    </xdr:from>
    <xdr:to>
      <xdr:col>15</xdr:col>
      <xdr:colOff>104775</xdr:colOff>
      <xdr:row>103</xdr:row>
      <xdr:rowOff>76200</xdr:rowOff>
    </xdr:to>
    <xdr:pic>
      <xdr:nvPicPr>
        <xdr:cNvPr id="23" name="Picture 22" descr="E:\Foto Eka\Foto Eka lagi\liza asmarani3"/>
        <xdr:cNvPicPr/>
      </xdr:nvPicPr>
      <xdr:blipFill>
        <a:blip xmlns:r="http://schemas.openxmlformats.org/officeDocument/2006/relationships" r:embed="rId2" cstate="print"/>
        <a:srcRect l="12333" r="31000"/>
        <a:stretch>
          <a:fillRect/>
        </a:stretch>
      </xdr:blipFill>
      <xdr:spPr bwMode="auto">
        <a:xfrm>
          <a:off x="485775" y="16430626"/>
          <a:ext cx="2524125" cy="1952624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104775</xdr:colOff>
      <xdr:row>130</xdr:row>
      <xdr:rowOff>38100</xdr:rowOff>
    </xdr:from>
    <xdr:to>
      <xdr:col>15</xdr:col>
      <xdr:colOff>76200</xdr:colOff>
      <xdr:row>140</xdr:row>
      <xdr:rowOff>76200</xdr:rowOff>
    </xdr:to>
    <xdr:pic>
      <xdr:nvPicPr>
        <xdr:cNvPr id="24" name="Picture 23" descr="E:\Foto Eka\Foto Eka lagi\liza asmarani"/>
        <xdr:cNvPicPr/>
      </xdr:nvPicPr>
      <xdr:blipFill>
        <a:blip xmlns:r="http://schemas.openxmlformats.org/officeDocument/2006/relationships" r:embed="rId3" cstate="print"/>
        <a:srcRect l="53714" b="12389"/>
        <a:stretch>
          <a:fillRect/>
        </a:stretch>
      </xdr:blipFill>
      <xdr:spPr bwMode="auto">
        <a:xfrm>
          <a:off x="504825" y="23717250"/>
          <a:ext cx="2476500" cy="19431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66675</xdr:colOff>
      <xdr:row>169</xdr:row>
      <xdr:rowOff>66675</xdr:rowOff>
    </xdr:from>
    <xdr:to>
      <xdr:col>15</xdr:col>
      <xdr:colOff>133350</xdr:colOff>
      <xdr:row>179</xdr:row>
      <xdr:rowOff>104775</xdr:rowOff>
    </xdr:to>
    <xdr:pic>
      <xdr:nvPicPr>
        <xdr:cNvPr id="25" name="Picture 24" descr="E:\Foto Eka\Foto Eka lagi\liza asmarani2"/>
        <xdr:cNvPicPr/>
      </xdr:nvPicPr>
      <xdr:blipFill>
        <a:blip xmlns:r="http://schemas.openxmlformats.org/officeDocument/2006/relationships" r:embed="rId1" cstate="print"/>
        <a:srcRect b="12174"/>
        <a:stretch>
          <a:fillRect/>
        </a:stretch>
      </xdr:blipFill>
      <xdr:spPr bwMode="auto">
        <a:xfrm>
          <a:off x="466725" y="31213425"/>
          <a:ext cx="2571750" cy="19431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>
    <xdr:from>
      <xdr:col>18</xdr:col>
      <xdr:colOff>66676</xdr:colOff>
      <xdr:row>203</xdr:row>
      <xdr:rowOff>142875</xdr:rowOff>
    </xdr:from>
    <xdr:to>
      <xdr:col>31</xdr:col>
      <xdr:colOff>76201</xdr:colOff>
      <xdr:row>213</xdr:row>
      <xdr:rowOff>180975</xdr:rowOff>
    </xdr:to>
    <xdr:sp macro="" textlink="">
      <xdr:nvSpPr>
        <xdr:cNvPr id="26" name="Rectangle 25"/>
        <xdr:cNvSpPr/>
      </xdr:nvSpPr>
      <xdr:spPr>
        <a:xfrm>
          <a:off x="3571876" y="37804725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203</xdr:row>
      <xdr:rowOff>142875</xdr:rowOff>
    </xdr:from>
    <xdr:to>
      <xdr:col>47</xdr:col>
      <xdr:colOff>76201</xdr:colOff>
      <xdr:row>213</xdr:row>
      <xdr:rowOff>180975</xdr:rowOff>
    </xdr:to>
    <xdr:sp macro="" textlink="">
      <xdr:nvSpPr>
        <xdr:cNvPr id="27" name="Rectangle 26"/>
        <xdr:cNvSpPr/>
      </xdr:nvSpPr>
      <xdr:spPr>
        <a:xfrm>
          <a:off x="6772276" y="37804725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57150</xdr:colOff>
      <xdr:row>203</xdr:row>
      <xdr:rowOff>171451</xdr:rowOff>
    </xdr:from>
    <xdr:to>
      <xdr:col>15</xdr:col>
      <xdr:colOff>156210</xdr:colOff>
      <xdr:row>214</xdr:row>
      <xdr:rowOff>1</xdr:rowOff>
    </xdr:to>
    <xdr:pic>
      <xdr:nvPicPr>
        <xdr:cNvPr id="29" name="Picture 28" descr="E:\Foto Eka\Foto Eka lagi\liza asmarani3"/>
        <xdr:cNvPicPr/>
      </xdr:nvPicPr>
      <xdr:blipFill>
        <a:blip xmlns:r="http://schemas.openxmlformats.org/officeDocument/2006/relationships" r:embed="rId4" cstate="print"/>
        <a:srcRect l="15289" t="13082" b="45547"/>
        <a:stretch>
          <a:fillRect/>
        </a:stretch>
      </xdr:blipFill>
      <xdr:spPr bwMode="auto">
        <a:xfrm>
          <a:off x="457200" y="35737801"/>
          <a:ext cx="2604135" cy="192405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18</xdr:row>
      <xdr:rowOff>171450</xdr:rowOff>
    </xdr:from>
    <xdr:to>
      <xdr:col>16</xdr:col>
      <xdr:colOff>28575</xdr:colOff>
      <xdr:row>29</xdr:row>
      <xdr:rowOff>0</xdr:rowOff>
    </xdr:to>
    <xdr:pic>
      <xdr:nvPicPr>
        <xdr:cNvPr id="28" name="Picture 27" descr="E:\Foto Eka\Foto Eka lagi\sri wahyudi"/>
        <xdr:cNvPicPr/>
      </xdr:nvPicPr>
      <xdr:blipFill>
        <a:blip xmlns:r="http://schemas.openxmlformats.org/officeDocument/2006/relationships" r:embed="rId5" cstate="print"/>
        <a:srcRect b="13488"/>
        <a:stretch>
          <a:fillRect/>
        </a:stretch>
      </xdr:blipFill>
      <xdr:spPr bwMode="auto">
        <a:xfrm>
          <a:off x="400050" y="3733800"/>
          <a:ext cx="2733675" cy="192405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171449</xdr:colOff>
      <xdr:row>19</xdr:row>
      <xdr:rowOff>0</xdr:rowOff>
    </xdr:from>
    <xdr:to>
      <xdr:col>31</xdr:col>
      <xdr:colOff>142874</xdr:colOff>
      <xdr:row>29</xdr:row>
      <xdr:rowOff>38100</xdr:rowOff>
    </xdr:to>
    <xdr:pic>
      <xdr:nvPicPr>
        <xdr:cNvPr id="30" name="Picture 29" descr="E:\BSPS EKA\foto baru\30.JPG"/>
        <xdr:cNvPicPr/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3476624" y="3752850"/>
          <a:ext cx="2771775" cy="1943100"/>
        </a:xfrm>
        <a:prstGeom prst="rect">
          <a:avLst/>
        </a:prstGeom>
        <a:noFill/>
        <a:ln w="31750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34</xdr:col>
      <xdr:colOff>19050</xdr:colOff>
      <xdr:row>18</xdr:row>
      <xdr:rowOff>190499</xdr:rowOff>
    </xdr:from>
    <xdr:to>
      <xdr:col>47</xdr:col>
      <xdr:colOff>161925</xdr:colOff>
      <xdr:row>29</xdr:row>
      <xdr:rowOff>0</xdr:rowOff>
    </xdr:to>
    <xdr:pic>
      <xdr:nvPicPr>
        <xdr:cNvPr id="31" name="Picture 30" descr="E:\BSPS EKA\FOTO 100%\42.JPG"/>
        <xdr:cNvPicPr/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724650" y="3752849"/>
          <a:ext cx="2743200" cy="1905001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66676</xdr:colOff>
      <xdr:row>60</xdr:row>
      <xdr:rowOff>38100</xdr:rowOff>
    </xdr:from>
    <xdr:to>
      <xdr:col>31</xdr:col>
      <xdr:colOff>76201</xdr:colOff>
      <xdr:row>70</xdr:row>
      <xdr:rowOff>76200</xdr:rowOff>
    </xdr:to>
    <xdr:sp macro="" textlink="">
      <xdr:nvSpPr>
        <xdr:cNvPr id="4" name="Rectangle 3"/>
        <xdr:cNvSpPr/>
      </xdr:nvSpPr>
      <xdr:spPr>
        <a:xfrm>
          <a:off x="35718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60</xdr:row>
      <xdr:rowOff>38100</xdr:rowOff>
    </xdr:from>
    <xdr:to>
      <xdr:col>47</xdr:col>
      <xdr:colOff>76201</xdr:colOff>
      <xdr:row>70</xdr:row>
      <xdr:rowOff>76200</xdr:rowOff>
    </xdr:to>
    <xdr:sp macro="" textlink="">
      <xdr:nvSpPr>
        <xdr:cNvPr id="5" name="Rectangle 4"/>
        <xdr:cNvSpPr/>
      </xdr:nvSpPr>
      <xdr:spPr>
        <a:xfrm>
          <a:off x="67722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60</xdr:row>
      <xdr:rowOff>38100</xdr:rowOff>
    </xdr:from>
    <xdr:to>
      <xdr:col>31</xdr:col>
      <xdr:colOff>76201</xdr:colOff>
      <xdr:row>70</xdr:row>
      <xdr:rowOff>76200</xdr:rowOff>
    </xdr:to>
    <xdr:sp macro="" textlink="">
      <xdr:nvSpPr>
        <xdr:cNvPr id="8" name="Rectangle 7"/>
        <xdr:cNvSpPr/>
      </xdr:nvSpPr>
      <xdr:spPr>
        <a:xfrm>
          <a:off x="35718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60</xdr:row>
      <xdr:rowOff>38100</xdr:rowOff>
    </xdr:from>
    <xdr:to>
      <xdr:col>47</xdr:col>
      <xdr:colOff>76201</xdr:colOff>
      <xdr:row>70</xdr:row>
      <xdr:rowOff>76200</xdr:rowOff>
    </xdr:to>
    <xdr:sp macro="" textlink="">
      <xdr:nvSpPr>
        <xdr:cNvPr id="9" name="Rectangle 8"/>
        <xdr:cNvSpPr/>
      </xdr:nvSpPr>
      <xdr:spPr>
        <a:xfrm>
          <a:off x="67722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95</xdr:row>
      <xdr:rowOff>38100</xdr:rowOff>
    </xdr:from>
    <xdr:to>
      <xdr:col>31</xdr:col>
      <xdr:colOff>76201</xdr:colOff>
      <xdr:row>105</xdr:row>
      <xdr:rowOff>76200</xdr:rowOff>
    </xdr:to>
    <xdr:sp macro="" textlink="">
      <xdr:nvSpPr>
        <xdr:cNvPr id="10" name="Rectangle 9"/>
        <xdr:cNvSpPr/>
      </xdr:nvSpPr>
      <xdr:spPr>
        <a:xfrm>
          <a:off x="3571876" y="164401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95</xdr:row>
      <xdr:rowOff>38100</xdr:rowOff>
    </xdr:from>
    <xdr:to>
      <xdr:col>47</xdr:col>
      <xdr:colOff>76201</xdr:colOff>
      <xdr:row>105</xdr:row>
      <xdr:rowOff>76200</xdr:rowOff>
    </xdr:to>
    <xdr:sp macro="" textlink="">
      <xdr:nvSpPr>
        <xdr:cNvPr id="11" name="Rectangle 10"/>
        <xdr:cNvSpPr/>
      </xdr:nvSpPr>
      <xdr:spPr>
        <a:xfrm>
          <a:off x="6772276" y="164401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144</xdr:row>
      <xdr:rowOff>142875</xdr:rowOff>
    </xdr:from>
    <xdr:to>
      <xdr:col>31</xdr:col>
      <xdr:colOff>76201</xdr:colOff>
      <xdr:row>154</xdr:row>
      <xdr:rowOff>180975</xdr:rowOff>
    </xdr:to>
    <xdr:sp macro="" textlink="">
      <xdr:nvSpPr>
        <xdr:cNvPr id="21" name="Rectangle 20"/>
        <xdr:cNvSpPr/>
      </xdr:nvSpPr>
      <xdr:spPr>
        <a:xfrm>
          <a:off x="3571876" y="35709225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144</xdr:row>
      <xdr:rowOff>142875</xdr:rowOff>
    </xdr:from>
    <xdr:to>
      <xdr:col>47</xdr:col>
      <xdr:colOff>76201</xdr:colOff>
      <xdr:row>154</xdr:row>
      <xdr:rowOff>180975</xdr:rowOff>
    </xdr:to>
    <xdr:sp macro="" textlink="">
      <xdr:nvSpPr>
        <xdr:cNvPr id="22" name="Rectangle 21"/>
        <xdr:cNvSpPr/>
      </xdr:nvSpPr>
      <xdr:spPr>
        <a:xfrm>
          <a:off x="6772276" y="35709225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57150</xdr:colOff>
      <xdr:row>144</xdr:row>
      <xdr:rowOff>171451</xdr:rowOff>
    </xdr:from>
    <xdr:to>
      <xdr:col>42</xdr:col>
      <xdr:colOff>175260</xdr:colOff>
      <xdr:row>155</xdr:row>
      <xdr:rowOff>1</xdr:rowOff>
    </xdr:to>
    <xdr:pic>
      <xdr:nvPicPr>
        <xdr:cNvPr id="23" name="Picture 22" descr="E:\Foto Eka\Foto Eka lagi\liza asmarani3"/>
        <xdr:cNvPicPr/>
      </xdr:nvPicPr>
      <xdr:blipFill>
        <a:blip xmlns:r="http://schemas.openxmlformats.org/officeDocument/2006/relationships" r:embed="rId1" cstate="print"/>
        <a:srcRect l="15289" t="13082" b="45547"/>
        <a:stretch>
          <a:fillRect/>
        </a:stretch>
      </xdr:blipFill>
      <xdr:spPr bwMode="auto">
        <a:xfrm>
          <a:off x="457200" y="35737801"/>
          <a:ext cx="2604135" cy="192405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>
    <xdr:from>
      <xdr:col>18</xdr:col>
      <xdr:colOff>66676</xdr:colOff>
      <xdr:row>95</xdr:row>
      <xdr:rowOff>38100</xdr:rowOff>
    </xdr:from>
    <xdr:to>
      <xdr:col>31</xdr:col>
      <xdr:colOff>76201</xdr:colOff>
      <xdr:row>105</xdr:row>
      <xdr:rowOff>76200</xdr:rowOff>
    </xdr:to>
    <xdr:sp macro="" textlink="">
      <xdr:nvSpPr>
        <xdr:cNvPr id="36" name="Rectangle 35"/>
        <xdr:cNvSpPr/>
      </xdr:nvSpPr>
      <xdr:spPr>
        <a:xfrm>
          <a:off x="3571876" y="164401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95</xdr:row>
      <xdr:rowOff>38100</xdr:rowOff>
    </xdr:from>
    <xdr:to>
      <xdr:col>47</xdr:col>
      <xdr:colOff>76201</xdr:colOff>
      <xdr:row>105</xdr:row>
      <xdr:rowOff>76200</xdr:rowOff>
    </xdr:to>
    <xdr:sp macro="" textlink="">
      <xdr:nvSpPr>
        <xdr:cNvPr id="37" name="Rectangle 36"/>
        <xdr:cNvSpPr/>
      </xdr:nvSpPr>
      <xdr:spPr>
        <a:xfrm>
          <a:off x="6772276" y="164401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190500</xdr:colOff>
      <xdr:row>18</xdr:row>
      <xdr:rowOff>152400</xdr:rowOff>
    </xdr:from>
    <xdr:to>
      <xdr:col>15</xdr:col>
      <xdr:colOff>161925</xdr:colOff>
      <xdr:row>28</xdr:row>
      <xdr:rowOff>133350</xdr:rowOff>
    </xdr:to>
    <xdr:pic>
      <xdr:nvPicPr>
        <xdr:cNvPr id="44" name="Picture 43" descr="D:\EKA PUNYA\LPD TIM 4\DCIM\108_FUJI\DSCF8780.JPG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90525" y="3714750"/>
          <a:ext cx="2676525" cy="188595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95250</xdr:colOff>
      <xdr:row>60</xdr:row>
      <xdr:rowOff>57150</xdr:rowOff>
    </xdr:from>
    <xdr:to>
      <xdr:col>15</xdr:col>
      <xdr:colOff>104774</xdr:colOff>
      <xdr:row>70</xdr:row>
      <xdr:rowOff>76200</xdr:rowOff>
    </xdr:to>
    <xdr:pic>
      <xdr:nvPicPr>
        <xdr:cNvPr id="45" name="Picture 44" descr="D:\EKA PUNYA\LPD TIM 4\DCIM\108_FUJI\DSCF8779.JP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95300" y="9753600"/>
          <a:ext cx="2514599" cy="192405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57150</xdr:colOff>
      <xdr:row>95</xdr:row>
      <xdr:rowOff>57150</xdr:rowOff>
    </xdr:from>
    <xdr:to>
      <xdr:col>16</xdr:col>
      <xdr:colOff>28575</xdr:colOff>
      <xdr:row>105</xdr:row>
      <xdr:rowOff>38100</xdr:rowOff>
    </xdr:to>
    <xdr:pic>
      <xdr:nvPicPr>
        <xdr:cNvPr id="46" name="Picture 45" descr="D:\EKA PUNYA\LPD TIM 4\DCIM\108_FUJI\DSCF8780.JPG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57200" y="16459200"/>
          <a:ext cx="2676525" cy="188595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18</xdr:col>
      <xdr:colOff>9525</xdr:colOff>
      <xdr:row>18</xdr:row>
      <xdr:rowOff>171450</xdr:rowOff>
    </xdr:from>
    <xdr:to>
      <xdr:col>31</xdr:col>
      <xdr:colOff>161925</xdr:colOff>
      <xdr:row>28</xdr:row>
      <xdr:rowOff>142875</xdr:rowOff>
    </xdr:to>
    <xdr:pic>
      <xdr:nvPicPr>
        <xdr:cNvPr id="30" name="Picture 29" descr="E:\BSPS EKA\foto baru\21a.JPG"/>
        <xdr:cNvPicPr/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514725" y="3733800"/>
          <a:ext cx="2752725" cy="187642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34</xdr:col>
      <xdr:colOff>19050</xdr:colOff>
      <xdr:row>18</xdr:row>
      <xdr:rowOff>180975</xdr:rowOff>
    </xdr:from>
    <xdr:to>
      <xdr:col>47</xdr:col>
      <xdr:colOff>142875</xdr:colOff>
      <xdr:row>28</xdr:row>
      <xdr:rowOff>161925</xdr:rowOff>
    </xdr:to>
    <xdr:pic>
      <xdr:nvPicPr>
        <xdr:cNvPr id="24" name="Picture 23" descr="E:\BSPS EKA\FOTO 100%\52.JPG"/>
        <xdr:cNvPicPr/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724650" y="3743325"/>
          <a:ext cx="2724150" cy="188595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66676</xdr:colOff>
      <xdr:row>59</xdr:row>
      <xdr:rowOff>38100</xdr:rowOff>
    </xdr:from>
    <xdr:to>
      <xdr:col>31</xdr:col>
      <xdr:colOff>76201</xdr:colOff>
      <xdr:row>69</xdr:row>
      <xdr:rowOff>76200</xdr:rowOff>
    </xdr:to>
    <xdr:sp macro="" textlink="">
      <xdr:nvSpPr>
        <xdr:cNvPr id="4" name="Rectangle 3"/>
        <xdr:cNvSpPr/>
      </xdr:nvSpPr>
      <xdr:spPr>
        <a:xfrm>
          <a:off x="35718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59</xdr:row>
      <xdr:rowOff>38100</xdr:rowOff>
    </xdr:from>
    <xdr:to>
      <xdr:col>47</xdr:col>
      <xdr:colOff>76201</xdr:colOff>
      <xdr:row>69</xdr:row>
      <xdr:rowOff>76200</xdr:rowOff>
    </xdr:to>
    <xdr:sp macro="" textlink="">
      <xdr:nvSpPr>
        <xdr:cNvPr id="5" name="Rectangle 4"/>
        <xdr:cNvSpPr/>
      </xdr:nvSpPr>
      <xdr:spPr>
        <a:xfrm>
          <a:off x="67722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59</xdr:row>
      <xdr:rowOff>38100</xdr:rowOff>
    </xdr:from>
    <xdr:to>
      <xdr:col>31</xdr:col>
      <xdr:colOff>76201</xdr:colOff>
      <xdr:row>69</xdr:row>
      <xdr:rowOff>76200</xdr:rowOff>
    </xdr:to>
    <xdr:sp macro="" textlink="">
      <xdr:nvSpPr>
        <xdr:cNvPr id="8" name="Rectangle 7"/>
        <xdr:cNvSpPr/>
      </xdr:nvSpPr>
      <xdr:spPr>
        <a:xfrm>
          <a:off x="35718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59</xdr:row>
      <xdr:rowOff>38100</xdr:rowOff>
    </xdr:from>
    <xdr:to>
      <xdr:col>47</xdr:col>
      <xdr:colOff>76201</xdr:colOff>
      <xdr:row>69</xdr:row>
      <xdr:rowOff>76200</xdr:rowOff>
    </xdr:to>
    <xdr:sp macro="" textlink="">
      <xdr:nvSpPr>
        <xdr:cNvPr id="9" name="Rectangle 8"/>
        <xdr:cNvSpPr/>
      </xdr:nvSpPr>
      <xdr:spPr>
        <a:xfrm>
          <a:off x="67722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93</xdr:row>
      <xdr:rowOff>38100</xdr:rowOff>
    </xdr:from>
    <xdr:to>
      <xdr:col>31</xdr:col>
      <xdr:colOff>76201</xdr:colOff>
      <xdr:row>103</xdr:row>
      <xdr:rowOff>76200</xdr:rowOff>
    </xdr:to>
    <xdr:sp macro="" textlink="">
      <xdr:nvSpPr>
        <xdr:cNvPr id="10" name="Rectangle 9"/>
        <xdr:cNvSpPr/>
      </xdr:nvSpPr>
      <xdr:spPr>
        <a:xfrm>
          <a:off x="3571876" y="164401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93</xdr:row>
      <xdr:rowOff>38100</xdr:rowOff>
    </xdr:from>
    <xdr:to>
      <xdr:col>47</xdr:col>
      <xdr:colOff>76201</xdr:colOff>
      <xdr:row>103</xdr:row>
      <xdr:rowOff>76200</xdr:rowOff>
    </xdr:to>
    <xdr:sp macro="" textlink="">
      <xdr:nvSpPr>
        <xdr:cNvPr id="11" name="Rectangle 10"/>
        <xdr:cNvSpPr/>
      </xdr:nvSpPr>
      <xdr:spPr>
        <a:xfrm>
          <a:off x="6772276" y="164401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132</xdr:row>
      <xdr:rowOff>38100</xdr:rowOff>
    </xdr:from>
    <xdr:to>
      <xdr:col>31</xdr:col>
      <xdr:colOff>76201</xdr:colOff>
      <xdr:row>142</xdr:row>
      <xdr:rowOff>76200</xdr:rowOff>
    </xdr:to>
    <xdr:sp macro="" textlink="">
      <xdr:nvSpPr>
        <xdr:cNvPr id="14" name="Rectangle 13"/>
        <xdr:cNvSpPr/>
      </xdr:nvSpPr>
      <xdr:spPr>
        <a:xfrm>
          <a:off x="3571876" y="311848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132</xdr:row>
      <xdr:rowOff>38100</xdr:rowOff>
    </xdr:from>
    <xdr:to>
      <xdr:col>47</xdr:col>
      <xdr:colOff>76201</xdr:colOff>
      <xdr:row>142</xdr:row>
      <xdr:rowOff>76200</xdr:rowOff>
    </xdr:to>
    <xdr:sp macro="" textlink="">
      <xdr:nvSpPr>
        <xdr:cNvPr id="15" name="Rectangle 14"/>
        <xdr:cNvSpPr/>
      </xdr:nvSpPr>
      <xdr:spPr>
        <a:xfrm>
          <a:off x="6772276" y="311848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166</xdr:row>
      <xdr:rowOff>142875</xdr:rowOff>
    </xdr:from>
    <xdr:to>
      <xdr:col>31</xdr:col>
      <xdr:colOff>76201</xdr:colOff>
      <xdr:row>176</xdr:row>
      <xdr:rowOff>180975</xdr:rowOff>
    </xdr:to>
    <xdr:sp macro="" textlink="">
      <xdr:nvSpPr>
        <xdr:cNvPr id="16" name="Rectangle 15"/>
        <xdr:cNvSpPr/>
      </xdr:nvSpPr>
      <xdr:spPr>
        <a:xfrm>
          <a:off x="3571876" y="37804725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166</xdr:row>
      <xdr:rowOff>142875</xdr:rowOff>
    </xdr:from>
    <xdr:to>
      <xdr:col>47</xdr:col>
      <xdr:colOff>76201</xdr:colOff>
      <xdr:row>176</xdr:row>
      <xdr:rowOff>180975</xdr:rowOff>
    </xdr:to>
    <xdr:sp macro="" textlink="">
      <xdr:nvSpPr>
        <xdr:cNvPr id="17" name="Rectangle 16"/>
        <xdr:cNvSpPr/>
      </xdr:nvSpPr>
      <xdr:spPr>
        <a:xfrm>
          <a:off x="6772276" y="37804725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19051</xdr:colOff>
      <xdr:row>18</xdr:row>
      <xdr:rowOff>161926</xdr:rowOff>
    </xdr:from>
    <xdr:to>
      <xdr:col>15</xdr:col>
      <xdr:colOff>180976</xdr:colOff>
      <xdr:row>28</xdr:row>
      <xdr:rowOff>180976</xdr:rowOff>
    </xdr:to>
    <xdr:pic>
      <xdr:nvPicPr>
        <xdr:cNvPr id="24" name="Picture 23" descr="E:\Foto Eka\Foto Eka lagi\demiar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19101" y="3724276"/>
          <a:ext cx="2667000" cy="192405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66675</xdr:colOff>
      <xdr:row>59</xdr:row>
      <xdr:rowOff>38100</xdr:rowOff>
    </xdr:from>
    <xdr:to>
      <xdr:col>15</xdr:col>
      <xdr:colOff>114300</xdr:colOff>
      <xdr:row>69</xdr:row>
      <xdr:rowOff>66675</xdr:rowOff>
    </xdr:to>
    <xdr:pic>
      <xdr:nvPicPr>
        <xdr:cNvPr id="25" name="Picture 24" descr="E:\Foto Eka\Foto Eka lagi\desmiar2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66725" y="9734550"/>
          <a:ext cx="2552700" cy="193357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66675</xdr:colOff>
      <xdr:row>93</xdr:row>
      <xdr:rowOff>28575</xdr:rowOff>
    </xdr:from>
    <xdr:to>
      <xdr:col>15</xdr:col>
      <xdr:colOff>114300</xdr:colOff>
      <xdr:row>103</xdr:row>
      <xdr:rowOff>85724</xdr:rowOff>
    </xdr:to>
    <xdr:pic>
      <xdr:nvPicPr>
        <xdr:cNvPr id="26" name="Picture 25" descr="E:\Foto Eka\Foto Eka lagi\demiar"/>
        <xdr:cNvPicPr/>
      </xdr:nvPicPr>
      <xdr:blipFill>
        <a:blip xmlns:r="http://schemas.openxmlformats.org/officeDocument/2006/relationships" r:embed="rId3" cstate="print"/>
        <a:srcRect l="7429" r="48643"/>
        <a:stretch>
          <a:fillRect/>
        </a:stretch>
      </xdr:blipFill>
      <xdr:spPr bwMode="auto">
        <a:xfrm>
          <a:off x="466725" y="16430625"/>
          <a:ext cx="2552700" cy="1962149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28575</xdr:colOff>
      <xdr:row>132</xdr:row>
      <xdr:rowOff>57150</xdr:rowOff>
    </xdr:from>
    <xdr:to>
      <xdr:col>15</xdr:col>
      <xdr:colOff>190500</xdr:colOff>
      <xdr:row>142</xdr:row>
      <xdr:rowOff>76200</xdr:rowOff>
    </xdr:to>
    <xdr:pic>
      <xdr:nvPicPr>
        <xdr:cNvPr id="27" name="Picture 26" descr="E:\Foto Eka\Foto Eka lagi\demiar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28625" y="24307800"/>
          <a:ext cx="2667000" cy="192405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114300</xdr:colOff>
      <xdr:row>166</xdr:row>
      <xdr:rowOff>161925</xdr:rowOff>
    </xdr:from>
    <xdr:to>
      <xdr:col>15</xdr:col>
      <xdr:colOff>114300</xdr:colOff>
      <xdr:row>176</xdr:row>
      <xdr:rowOff>171450</xdr:rowOff>
    </xdr:to>
    <xdr:pic>
      <xdr:nvPicPr>
        <xdr:cNvPr id="28" name="Picture 27" descr="E:\Foto Eka\Foto Eka lagi\desmiar2"/>
        <xdr:cNvPicPr/>
      </xdr:nvPicPr>
      <xdr:blipFill>
        <a:blip xmlns:r="http://schemas.openxmlformats.org/officeDocument/2006/relationships" r:embed="rId4" cstate="print"/>
        <a:srcRect r="21122" b="74600"/>
        <a:stretch>
          <a:fillRect/>
        </a:stretch>
      </xdr:blipFill>
      <xdr:spPr bwMode="auto">
        <a:xfrm>
          <a:off x="514350" y="30927675"/>
          <a:ext cx="2505075" cy="191452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190500</xdr:colOff>
      <xdr:row>18</xdr:row>
      <xdr:rowOff>161925</xdr:rowOff>
    </xdr:from>
    <xdr:to>
      <xdr:col>31</xdr:col>
      <xdr:colOff>171450</xdr:colOff>
      <xdr:row>29</xdr:row>
      <xdr:rowOff>19050</xdr:rowOff>
    </xdr:to>
    <xdr:pic>
      <xdr:nvPicPr>
        <xdr:cNvPr id="21" name="Picture 20" descr="E:\BSPS EKA\foto baru\11.JPG"/>
        <xdr:cNvPicPr/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495675" y="3724275"/>
          <a:ext cx="2781300" cy="195262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33</xdr:col>
      <xdr:colOff>190500</xdr:colOff>
      <xdr:row>19</xdr:row>
      <xdr:rowOff>0</xdr:rowOff>
    </xdr:from>
    <xdr:to>
      <xdr:col>47</xdr:col>
      <xdr:colOff>171450</xdr:colOff>
      <xdr:row>28</xdr:row>
      <xdr:rowOff>171450</xdr:rowOff>
    </xdr:to>
    <xdr:pic>
      <xdr:nvPicPr>
        <xdr:cNvPr id="20" name="Picture 19" descr="E:\BSPS EKA\FOTO 100%\21.JPG"/>
        <xdr:cNvPicPr/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96075" y="3752850"/>
          <a:ext cx="2781300" cy="188595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66676</xdr:colOff>
      <xdr:row>61</xdr:row>
      <xdr:rowOff>38100</xdr:rowOff>
    </xdr:from>
    <xdr:to>
      <xdr:col>31</xdr:col>
      <xdr:colOff>76201</xdr:colOff>
      <xdr:row>71</xdr:row>
      <xdr:rowOff>76200</xdr:rowOff>
    </xdr:to>
    <xdr:sp macro="" textlink="">
      <xdr:nvSpPr>
        <xdr:cNvPr id="4" name="Rectangle 3"/>
        <xdr:cNvSpPr/>
      </xdr:nvSpPr>
      <xdr:spPr>
        <a:xfrm>
          <a:off x="35718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61</xdr:row>
      <xdr:rowOff>38100</xdr:rowOff>
    </xdr:from>
    <xdr:to>
      <xdr:col>47</xdr:col>
      <xdr:colOff>76201</xdr:colOff>
      <xdr:row>71</xdr:row>
      <xdr:rowOff>76200</xdr:rowOff>
    </xdr:to>
    <xdr:sp macro="" textlink="">
      <xdr:nvSpPr>
        <xdr:cNvPr id="5" name="Rectangle 4"/>
        <xdr:cNvSpPr/>
      </xdr:nvSpPr>
      <xdr:spPr>
        <a:xfrm>
          <a:off x="67722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61</xdr:row>
      <xdr:rowOff>38100</xdr:rowOff>
    </xdr:from>
    <xdr:to>
      <xdr:col>31</xdr:col>
      <xdr:colOff>76201</xdr:colOff>
      <xdr:row>71</xdr:row>
      <xdr:rowOff>76200</xdr:rowOff>
    </xdr:to>
    <xdr:sp macro="" textlink="">
      <xdr:nvSpPr>
        <xdr:cNvPr id="8" name="Rectangle 7"/>
        <xdr:cNvSpPr/>
      </xdr:nvSpPr>
      <xdr:spPr>
        <a:xfrm>
          <a:off x="35718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61</xdr:row>
      <xdr:rowOff>38100</xdr:rowOff>
    </xdr:from>
    <xdr:to>
      <xdr:col>47</xdr:col>
      <xdr:colOff>76201</xdr:colOff>
      <xdr:row>71</xdr:row>
      <xdr:rowOff>76200</xdr:rowOff>
    </xdr:to>
    <xdr:sp macro="" textlink="">
      <xdr:nvSpPr>
        <xdr:cNvPr id="9" name="Rectangle 8"/>
        <xdr:cNvSpPr/>
      </xdr:nvSpPr>
      <xdr:spPr>
        <a:xfrm>
          <a:off x="67722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96</xdr:row>
      <xdr:rowOff>38100</xdr:rowOff>
    </xdr:from>
    <xdr:to>
      <xdr:col>31</xdr:col>
      <xdr:colOff>76201</xdr:colOff>
      <xdr:row>106</xdr:row>
      <xdr:rowOff>76200</xdr:rowOff>
    </xdr:to>
    <xdr:sp macro="" textlink="">
      <xdr:nvSpPr>
        <xdr:cNvPr id="10" name="Rectangle 9"/>
        <xdr:cNvSpPr/>
      </xdr:nvSpPr>
      <xdr:spPr>
        <a:xfrm>
          <a:off x="3571876" y="164401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96</xdr:row>
      <xdr:rowOff>38100</xdr:rowOff>
    </xdr:from>
    <xdr:to>
      <xdr:col>47</xdr:col>
      <xdr:colOff>76201</xdr:colOff>
      <xdr:row>106</xdr:row>
      <xdr:rowOff>76200</xdr:rowOff>
    </xdr:to>
    <xdr:sp macro="" textlink="">
      <xdr:nvSpPr>
        <xdr:cNvPr id="11" name="Rectangle 10"/>
        <xdr:cNvSpPr/>
      </xdr:nvSpPr>
      <xdr:spPr>
        <a:xfrm>
          <a:off x="6772276" y="164401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134</xdr:row>
      <xdr:rowOff>38100</xdr:rowOff>
    </xdr:from>
    <xdr:to>
      <xdr:col>31</xdr:col>
      <xdr:colOff>76201</xdr:colOff>
      <xdr:row>144</xdr:row>
      <xdr:rowOff>76200</xdr:rowOff>
    </xdr:to>
    <xdr:sp macro="" textlink="">
      <xdr:nvSpPr>
        <xdr:cNvPr id="12" name="Rectangle 11"/>
        <xdr:cNvSpPr/>
      </xdr:nvSpPr>
      <xdr:spPr>
        <a:xfrm>
          <a:off x="3571876" y="237172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134</xdr:row>
      <xdr:rowOff>38100</xdr:rowOff>
    </xdr:from>
    <xdr:to>
      <xdr:col>47</xdr:col>
      <xdr:colOff>76201</xdr:colOff>
      <xdr:row>144</xdr:row>
      <xdr:rowOff>76200</xdr:rowOff>
    </xdr:to>
    <xdr:sp macro="" textlink="">
      <xdr:nvSpPr>
        <xdr:cNvPr id="13" name="Rectangle 12"/>
        <xdr:cNvSpPr/>
      </xdr:nvSpPr>
      <xdr:spPr>
        <a:xfrm>
          <a:off x="6772276" y="237172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174</xdr:row>
      <xdr:rowOff>38100</xdr:rowOff>
    </xdr:from>
    <xdr:to>
      <xdr:col>31</xdr:col>
      <xdr:colOff>76201</xdr:colOff>
      <xdr:row>184</xdr:row>
      <xdr:rowOff>76200</xdr:rowOff>
    </xdr:to>
    <xdr:sp macro="" textlink="">
      <xdr:nvSpPr>
        <xdr:cNvPr id="14" name="Rectangle 13"/>
        <xdr:cNvSpPr/>
      </xdr:nvSpPr>
      <xdr:spPr>
        <a:xfrm>
          <a:off x="3571876" y="311848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174</xdr:row>
      <xdr:rowOff>38100</xdr:rowOff>
    </xdr:from>
    <xdr:to>
      <xdr:col>47</xdr:col>
      <xdr:colOff>76201</xdr:colOff>
      <xdr:row>184</xdr:row>
      <xdr:rowOff>76200</xdr:rowOff>
    </xdr:to>
    <xdr:sp macro="" textlink="">
      <xdr:nvSpPr>
        <xdr:cNvPr id="15" name="Rectangle 14"/>
        <xdr:cNvSpPr/>
      </xdr:nvSpPr>
      <xdr:spPr>
        <a:xfrm>
          <a:off x="6772276" y="311848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9525</xdr:colOff>
      <xdr:row>18</xdr:row>
      <xdr:rowOff>152400</xdr:rowOff>
    </xdr:from>
    <xdr:to>
      <xdr:col>16</xdr:col>
      <xdr:colOff>9525</xdr:colOff>
      <xdr:row>28</xdr:row>
      <xdr:rowOff>142875</xdr:rowOff>
    </xdr:to>
    <xdr:pic>
      <xdr:nvPicPr>
        <xdr:cNvPr id="24" name="Picture 23" descr="E:\Foto Eka\Foto Eka lagi\mansur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09575" y="3714750"/>
          <a:ext cx="2705100" cy="189547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66675</xdr:colOff>
      <xdr:row>61</xdr:row>
      <xdr:rowOff>38100</xdr:rowOff>
    </xdr:from>
    <xdr:to>
      <xdr:col>15</xdr:col>
      <xdr:colOff>133350</xdr:colOff>
      <xdr:row>71</xdr:row>
      <xdr:rowOff>76200</xdr:rowOff>
    </xdr:to>
    <xdr:pic>
      <xdr:nvPicPr>
        <xdr:cNvPr id="25" name="Picture 24" descr="E:\Foto Eka\Foto Eka lagi\mansur2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66725" y="9734550"/>
          <a:ext cx="2571750" cy="19431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104774</xdr:colOff>
      <xdr:row>96</xdr:row>
      <xdr:rowOff>28575</xdr:rowOff>
    </xdr:from>
    <xdr:to>
      <xdr:col>15</xdr:col>
      <xdr:colOff>104774</xdr:colOff>
      <xdr:row>106</xdr:row>
      <xdr:rowOff>76200</xdr:rowOff>
    </xdr:to>
    <xdr:pic>
      <xdr:nvPicPr>
        <xdr:cNvPr id="26" name="Picture 25" descr="E:\Foto Eka\Foto Eka lagi\mansur3"/>
        <xdr:cNvPicPr/>
      </xdr:nvPicPr>
      <xdr:blipFill>
        <a:blip xmlns:r="http://schemas.openxmlformats.org/officeDocument/2006/relationships" r:embed="rId3" cstate="print"/>
        <a:srcRect r="50017"/>
        <a:stretch>
          <a:fillRect/>
        </a:stretch>
      </xdr:blipFill>
      <xdr:spPr bwMode="auto">
        <a:xfrm>
          <a:off x="504824" y="16430625"/>
          <a:ext cx="2505075" cy="195262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85724</xdr:colOff>
      <xdr:row>134</xdr:row>
      <xdr:rowOff>28575</xdr:rowOff>
    </xdr:from>
    <xdr:to>
      <xdr:col>15</xdr:col>
      <xdr:colOff>123824</xdr:colOff>
      <xdr:row>144</xdr:row>
      <xdr:rowOff>57150</xdr:rowOff>
    </xdr:to>
    <xdr:pic>
      <xdr:nvPicPr>
        <xdr:cNvPr id="27" name="Picture 26" descr="E:\Foto Eka\Foto Eka lagi\mansur2"/>
        <xdr:cNvPicPr/>
      </xdr:nvPicPr>
      <xdr:blipFill>
        <a:blip xmlns:r="http://schemas.openxmlformats.org/officeDocument/2006/relationships" r:embed="rId4" cstate="print"/>
        <a:srcRect r="78425"/>
        <a:stretch>
          <a:fillRect/>
        </a:stretch>
      </xdr:blipFill>
      <xdr:spPr bwMode="auto">
        <a:xfrm>
          <a:off x="485774" y="23707725"/>
          <a:ext cx="2543175" cy="193357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66675</xdr:colOff>
      <xdr:row>174</xdr:row>
      <xdr:rowOff>57150</xdr:rowOff>
    </xdr:from>
    <xdr:to>
      <xdr:col>15</xdr:col>
      <xdr:colOff>133350</xdr:colOff>
      <xdr:row>184</xdr:row>
      <xdr:rowOff>95249</xdr:rowOff>
    </xdr:to>
    <xdr:pic>
      <xdr:nvPicPr>
        <xdr:cNvPr id="28" name="Picture 27" descr="E:\Foto Eka\Foto Eka lagi\mansur2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66725" y="31203900"/>
          <a:ext cx="2571750" cy="19431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182671</xdr:colOff>
      <xdr:row>18</xdr:row>
      <xdr:rowOff>143527</xdr:rowOff>
    </xdr:from>
    <xdr:to>
      <xdr:col>32</xdr:col>
      <xdr:colOff>0</xdr:colOff>
      <xdr:row>28</xdr:row>
      <xdr:rowOff>169624</xdr:rowOff>
    </xdr:to>
    <xdr:pic>
      <xdr:nvPicPr>
        <xdr:cNvPr id="21" name="Picture 20" descr="E:\BSPS EKA\foto baru\14.JPG"/>
        <xdr:cNvPicPr/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418561" y="3783904"/>
          <a:ext cx="2753117" cy="1983288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34</xdr:col>
      <xdr:colOff>0</xdr:colOff>
      <xdr:row>18</xdr:row>
      <xdr:rowOff>130480</xdr:rowOff>
    </xdr:from>
    <xdr:to>
      <xdr:col>48</xdr:col>
      <xdr:colOff>26096</xdr:colOff>
      <xdr:row>29</xdr:row>
      <xdr:rowOff>0</xdr:rowOff>
    </xdr:to>
    <xdr:pic>
      <xdr:nvPicPr>
        <xdr:cNvPr id="20" name="Picture 19" descr="E:\BSPS EKA\FOTO 100%\25.JPG"/>
        <xdr:cNvPicPr/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563116" y="3770857"/>
          <a:ext cx="2766165" cy="2022431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66676</xdr:colOff>
      <xdr:row>60</xdr:row>
      <xdr:rowOff>38100</xdr:rowOff>
    </xdr:from>
    <xdr:to>
      <xdr:col>31</xdr:col>
      <xdr:colOff>76201</xdr:colOff>
      <xdr:row>70</xdr:row>
      <xdr:rowOff>76200</xdr:rowOff>
    </xdr:to>
    <xdr:sp macro="" textlink="">
      <xdr:nvSpPr>
        <xdr:cNvPr id="4" name="Rectangle 3"/>
        <xdr:cNvSpPr/>
      </xdr:nvSpPr>
      <xdr:spPr>
        <a:xfrm>
          <a:off x="35718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60</xdr:row>
      <xdr:rowOff>38100</xdr:rowOff>
    </xdr:from>
    <xdr:to>
      <xdr:col>47</xdr:col>
      <xdr:colOff>76201</xdr:colOff>
      <xdr:row>70</xdr:row>
      <xdr:rowOff>76200</xdr:rowOff>
    </xdr:to>
    <xdr:sp macro="" textlink="">
      <xdr:nvSpPr>
        <xdr:cNvPr id="5" name="Rectangle 4"/>
        <xdr:cNvSpPr/>
      </xdr:nvSpPr>
      <xdr:spPr>
        <a:xfrm>
          <a:off x="67722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60</xdr:row>
      <xdr:rowOff>38100</xdr:rowOff>
    </xdr:from>
    <xdr:to>
      <xdr:col>31</xdr:col>
      <xdr:colOff>76201</xdr:colOff>
      <xdr:row>70</xdr:row>
      <xdr:rowOff>76200</xdr:rowOff>
    </xdr:to>
    <xdr:sp macro="" textlink="">
      <xdr:nvSpPr>
        <xdr:cNvPr id="8" name="Rectangle 7"/>
        <xdr:cNvSpPr/>
      </xdr:nvSpPr>
      <xdr:spPr>
        <a:xfrm>
          <a:off x="35718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60</xdr:row>
      <xdr:rowOff>38100</xdr:rowOff>
    </xdr:from>
    <xdr:to>
      <xdr:col>47</xdr:col>
      <xdr:colOff>76201</xdr:colOff>
      <xdr:row>70</xdr:row>
      <xdr:rowOff>76200</xdr:rowOff>
    </xdr:to>
    <xdr:sp macro="" textlink="">
      <xdr:nvSpPr>
        <xdr:cNvPr id="9" name="Rectangle 8"/>
        <xdr:cNvSpPr/>
      </xdr:nvSpPr>
      <xdr:spPr>
        <a:xfrm>
          <a:off x="67722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94</xdr:row>
      <xdr:rowOff>38100</xdr:rowOff>
    </xdr:from>
    <xdr:to>
      <xdr:col>31</xdr:col>
      <xdr:colOff>76201</xdr:colOff>
      <xdr:row>104</xdr:row>
      <xdr:rowOff>76200</xdr:rowOff>
    </xdr:to>
    <xdr:sp macro="" textlink="">
      <xdr:nvSpPr>
        <xdr:cNvPr id="10" name="Rectangle 9"/>
        <xdr:cNvSpPr/>
      </xdr:nvSpPr>
      <xdr:spPr>
        <a:xfrm>
          <a:off x="3571876" y="164401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94</xdr:row>
      <xdr:rowOff>38100</xdr:rowOff>
    </xdr:from>
    <xdr:to>
      <xdr:col>47</xdr:col>
      <xdr:colOff>76201</xdr:colOff>
      <xdr:row>104</xdr:row>
      <xdr:rowOff>76200</xdr:rowOff>
    </xdr:to>
    <xdr:sp macro="" textlink="">
      <xdr:nvSpPr>
        <xdr:cNvPr id="11" name="Rectangle 10"/>
        <xdr:cNvSpPr/>
      </xdr:nvSpPr>
      <xdr:spPr>
        <a:xfrm>
          <a:off x="6772276" y="164401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130</xdr:row>
      <xdr:rowOff>142875</xdr:rowOff>
    </xdr:from>
    <xdr:to>
      <xdr:col>31</xdr:col>
      <xdr:colOff>76201</xdr:colOff>
      <xdr:row>140</xdr:row>
      <xdr:rowOff>180975</xdr:rowOff>
    </xdr:to>
    <xdr:sp macro="" textlink="">
      <xdr:nvSpPr>
        <xdr:cNvPr id="14" name="Rectangle 13"/>
        <xdr:cNvSpPr/>
      </xdr:nvSpPr>
      <xdr:spPr>
        <a:xfrm>
          <a:off x="3571876" y="30908625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130</xdr:row>
      <xdr:rowOff>142875</xdr:rowOff>
    </xdr:from>
    <xdr:to>
      <xdr:col>47</xdr:col>
      <xdr:colOff>76201</xdr:colOff>
      <xdr:row>140</xdr:row>
      <xdr:rowOff>180975</xdr:rowOff>
    </xdr:to>
    <xdr:sp macro="" textlink="">
      <xdr:nvSpPr>
        <xdr:cNvPr id="15" name="Rectangle 14"/>
        <xdr:cNvSpPr/>
      </xdr:nvSpPr>
      <xdr:spPr>
        <a:xfrm>
          <a:off x="6772276" y="30908625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180975</xdr:colOff>
      <xdr:row>18</xdr:row>
      <xdr:rowOff>133350</xdr:rowOff>
    </xdr:from>
    <xdr:to>
      <xdr:col>15</xdr:col>
      <xdr:colOff>173355</xdr:colOff>
      <xdr:row>28</xdr:row>
      <xdr:rowOff>161925</xdr:rowOff>
    </xdr:to>
    <xdr:pic>
      <xdr:nvPicPr>
        <xdr:cNvPr id="21" name="Picture 20" descr="E:\Foto Eka\Foto Eka lagi\solihin3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81000" y="3695700"/>
          <a:ext cx="2697480" cy="193357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95249</xdr:colOff>
      <xdr:row>60</xdr:row>
      <xdr:rowOff>28574</xdr:rowOff>
    </xdr:from>
    <xdr:to>
      <xdr:col>15</xdr:col>
      <xdr:colOff>95249</xdr:colOff>
      <xdr:row>70</xdr:row>
      <xdr:rowOff>38099</xdr:rowOff>
    </xdr:to>
    <xdr:pic>
      <xdr:nvPicPr>
        <xdr:cNvPr id="22" name="Picture 21" descr="E:\Foto Eka\Foto Eka lagi\solihin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95299" y="9725024"/>
          <a:ext cx="2505075" cy="191452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142875</xdr:colOff>
      <xdr:row>94</xdr:row>
      <xdr:rowOff>38099</xdr:rowOff>
    </xdr:from>
    <xdr:to>
      <xdr:col>15</xdr:col>
      <xdr:colOff>104775</xdr:colOff>
      <xdr:row>104</xdr:row>
      <xdr:rowOff>66674</xdr:rowOff>
    </xdr:to>
    <xdr:pic>
      <xdr:nvPicPr>
        <xdr:cNvPr id="23" name="Picture 22" descr="E:\Foto Eka\Foto Eka lagi\solihin2"/>
        <xdr:cNvPicPr/>
      </xdr:nvPicPr>
      <xdr:blipFill>
        <a:blip xmlns:r="http://schemas.openxmlformats.org/officeDocument/2006/relationships" r:embed="rId3" cstate="print"/>
        <a:srcRect l="22414" t="11927"/>
        <a:stretch>
          <a:fillRect/>
        </a:stretch>
      </xdr:blipFill>
      <xdr:spPr bwMode="auto">
        <a:xfrm>
          <a:off x="542925" y="16440149"/>
          <a:ext cx="2466975" cy="193357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76200</xdr:colOff>
      <xdr:row>130</xdr:row>
      <xdr:rowOff>161925</xdr:rowOff>
    </xdr:from>
    <xdr:to>
      <xdr:col>15</xdr:col>
      <xdr:colOff>114300</xdr:colOff>
      <xdr:row>140</xdr:row>
      <xdr:rowOff>180975</xdr:rowOff>
    </xdr:to>
    <xdr:pic>
      <xdr:nvPicPr>
        <xdr:cNvPr id="24" name="Picture 23" descr="E:\Foto Eka\Foto Eka lagi\solihin"/>
        <xdr:cNvPicPr/>
      </xdr:nvPicPr>
      <xdr:blipFill>
        <a:blip xmlns:r="http://schemas.openxmlformats.org/officeDocument/2006/relationships" r:embed="rId4" cstate="print"/>
        <a:srcRect t="4842" b="59986"/>
        <a:stretch>
          <a:fillRect/>
        </a:stretch>
      </xdr:blipFill>
      <xdr:spPr bwMode="auto">
        <a:xfrm>
          <a:off x="476250" y="23841075"/>
          <a:ext cx="2543175" cy="192405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18</xdr:col>
      <xdr:colOff>38100</xdr:colOff>
      <xdr:row>18</xdr:row>
      <xdr:rowOff>142876</xdr:rowOff>
    </xdr:from>
    <xdr:to>
      <xdr:col>31</xdr:col>
      <xdr:colOff>171450</xdr:colOff>
      <xdr:row>28</xdr:row>
      <xdr:rowOff>161926</xdr:rowOff>
    </xdr:to>
    <xdr:pic>
      <xdr:nvPicPr>
        <xdr:cNvPr id="18" name="Picture 17" descr="E:\BSPS EKA\foto baru\17.JPG"/>
        <xdr:cNvPicPr/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543300" y="3705226"/>
          <a:ext cx="2733675" cy="192405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34</xdr:col>
      <xdr:colOff>9525</xdr:colOff>
      <xdr:row>18</xdr:row>
      <xdr:rowOff>161925</xdr:rowOff>
    </xdr:from>
    <xdr:to>
      <xdr:col>47</xdr:col>
      <xdr:colOff>171450</xdr:colOff>
      <xdr:row>28</xdr:row>
      <xdr:rowOff>142875</xdr:rowOff>
    </xdr:to>
    <xdr:pic>
      <xdr:nvPicPr>
        <xdr:cNvPr id="17" name="Picture 16" descr="E:\BSPS EKA\FOTO 100%\35.JPG"/>
        <xdr:cNvPicPr/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715125" y="3724275"/>
          <a:ext cx="2762250" cy="188595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66676</xdr:colOff>
      <xdr:row>60</xdr:row>
      <xdr:rowOff>38100</xdr:rowOff>
    </xdr:from>
    <xdr:to>
      <xdr:col>31</xdr:col>
      <xdr:colOff>76201</xdr:colOff>
      <xdr:row>70</xdr:row>
      <xdr:rowOff>76200</xdr:rowOff>
    </xdr:to>
    <xdr:sp macro="" textlink="">
      <xdr:nvSpPr>
        <xdr:cNvPr id="4" name="Rectangle 3"/>
        <xdr:cNvSpPr/>
      </xdr:nvSpPr>
      <xdr:spPr>
        <a:xfrm>
          <a:off x="35718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60</xdr:row>
      <xdr:rowOff>38100</xdr:rowOff>
    </xdr:from>
    <xdr:to>
      <xdr:col>47</xdr:col>
      <xdr:colOff>76201</xdr:colOff>
      <xdr:row>70</xdr:row>
      <xdr:rowOff>76200</xdr:rowOff>
    </xdr:to>
    <xdr:sp macro="" textlink="">
      <xdr:nvSpPr>
        <xdr:cNvPr id="5" name="Rectangle 4"/>
        <xdr:cNvSpPr/>
      </xdr:nvSpPr>
      <xdr:spPr>
        <a:xfrm>
          <a:off x="67722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60</xdr:row>
      <xdr:rowOff>38100</xdr:rowOff>
    </xdr:from>
    <xdr:to>
      <xdr:col>31</xdr:col>
      <xdr:colOff>76201</xdr:colOff>
      <xdr:row>70</xdr:row>
      <xdr:rowOff>76200</xdr:rowOff>
    </xdr:to>
    <xdr:sp macro="" textlink="">
      <xdr:nvSpPr>
        <xdr:cNvPr id="8" name="Rectangle 7"/>
        <xdr:cNvSpPr/>
      </xdr:nvSpPr>
      <xdr:spPr>
        <a:xfrm>
          <a:off x="35718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60</xdr:row>
      <xdr:rowOff>38100</xdr:rowOff>
    </xdr:from>
    <xdr:to>
      <xdr:col>47</xdr:col>
      <xdr:colOff>76201</xdr:colOff>
      <xdr:row>70</xdr:row>
      <xdr:rowOff>76200</xdr:rowOff>
    </xdr:to>
    <xdr:sp macro="" textlink="">
      <xdr:nvSpPr>
        <xdr:cNvPr id="9" name="Rectangle 8"/>
        <xdr:cNvSpPr/>
      </xdr:nvSpPr>
      <xdr:spPr>
        <a:xfrm>
          <a:off x="67722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57150</xdr:colOff>
      <xdr:row>18</xdr:row>
      <xdr:rowOff>152400</xdr:rowOff>
    </xdr:from>
    <xdr:to>
      <xdr:col>15</xdr:col>
      <xdr:colOff>161925</xdr:colOff>
      <xdr:row>28</xdr:row>
      <xdr:rowOff>171450</xdr:rowOff>
    </xdr:to>
    <xdr:pic>
      <xdr:nvPicPr>
        <xdr:cNvPr id="21" name="Picture 20" descr="E:\Foto Eka\Foto Eka lagi\namho"/>
        <xdr:cNvPicPr/>
      </xdr:nvPicPr>
      <xdr:blipFill>
        <a:blip xmlns:r="http://schemas.openxmlformats.org/officeDocument/2006/relationships" r:embed="rId1" cstate="print"/>
        <a:srcRect l="9311" r="2718"/>
        <a:stretch>
          <a:fillRect/>
        </a:stretch>
      </xdr:blipFill>
      <xdr:spPr bwMode="auto">
        <a:xfrm>
          <a:off x="457200" y="3714750"/>
          <a:ext cx="2609850" cy="192405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76200</xdr:colOff>
      <xdr:row>60</xdr:row>
      <xdr:rowOff>38100</xdr:rowOff>
    </xdr:from>
    <xdr:to>
      <xdr:col>15</xdr:col>
      <xdr:colOff>85725</xdr:colOff>
      <xdr:row>70</xdr:row>
      <xdr:rowOff>85725</xdr:rowOff>
    </xdr:to>
    <xdr:pic>
      <xdr:nvPicPr>
        <xdr:cNvPr id="22" name="Picture 21" descr="E:\Foto Eka\Foto Eka lagi\namho"/>
        <xdr:cNvPicPr/>
      </xdr:nvPicPr>
      <xdr:blipFill>
        <a:blip xmlns:r="http://schemas.openxmlformats.org/officeDocument/2006/relationships" r:embed="rId1" cstate="print"/>
        <a:srcRect l="30841" t="25000" r="42655" b="7222"/>
        <a:stretch>
          <a:fillRect/>
        </a:stretch>
      </xdr:blipFill>
      <xdr:spPr bwMode="auto">
        <a:xfrm>
          <a:off x="476250" y="9734550"/>
          <a:ext cx="2514600" cy="195262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>
    <xdr:from>
      <xdr:col>18</xdr:col>
      <xdr:colOff>66676</xdr:colOff>
      <xdr:row>94</xdr:row>
      <xdr:rowOff>142875</xdr:rowOff>
    </xdr:from>
    <xdr:to>
      <xdr:col>31</xdr:col>
      <xdr:colOff>76201</xdr:colOff>
      <xdr:row>104</xdr:row>
      <xdr:rowOff>180975</xdr:rowOff>
    </xdr:to>
    <xdr:sp macro="" textlink="">
      <xdr:nvSpPr>
        <xdr:cNvPr id="23" name="Rectangle 22"/>
        <xdr:cNvSpPr/>
      </xdr:nvSpPr>
      <xdr:spPr>
        <a:xfrm>
          <a:off x="3571876" y="23822025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94</xdr:row>
      <xdr:rowOff>142875</xdr:rowOff>
    </xdr:from>
    <xdr:to>
      <xdr:col>47</xdr:col>
      <xdr:colOff>76201</xdr:colOff>
      <xdr:row>104</xdr:row>
      <xdr:rowOff>180975</xdr:rowOff>
    </xdr:to>
    <xdr:sp macro="" textlink="">
      <xdr:nvSpPr>
        <xdr:cNvPr id="24" name="Rectangle 23"/>
        <xdr:cNvSpPr/>
      </xdr:nvSpPr>
      <xdr:spPr>
        <a:xfrm>
          <a:off x="6772276" y="23822025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66675</xdr:colOff>
      <xdr:row>94</xdr:row>
      <xdr:rowOff>152399</xdr:rowOff>
    </xdr:from>
    <xdr:to>
      <xdr:col>15</xdr:col>
      <xdr:colOff>104775</xdr:colOff>
      <xdr:row>105</xdr:row>
      <xdr:rowOff>9525</xdr:rowOff>
    </xdr:to>
    <xdr:pic>
      <xdr:nvPicPr>
        <xdr:cNvPr id="26" name="Picture 25" descr="E:\Foto Eka\Foto Eka lagi\namho3"/>
        <xdr:cNvPicPr/>
      </xdr:nvPicPr>
      <xdr:blipFill>
        <a:blip xmlns:r="http://schemas.openxmlformats.org/officeDocument/2006/relationships" r:embed="rId2" cstate="print"/>
        <a:srcRect l="13879" r="4982" b="62882"/>
        <a:stretch>
          <a:fillRect/>
        </a:stretch>
      </xdr:blipFill>
      <xdr:spPr bwMode="auto">
        <a:xfrm>
          <a:off x="466725" y="16363949"/>
          <a:ext cx="2543175" cy="1952626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190499</xdr:colOff>
      <xdr:row>18</xdr:row>
      <xdr:rowOff>161925</xdr:rowOff>
    </xdr:from>
    <xdr:to>
      <xdr:col>31</xdr:col>
      <xdr:colOff>180974</xdr:colOff>
      <xdr:row>29</xdr:row>
      <xdr:rowOff>9525</xdr:rowOff>
    </xdr:to>
    <xdr:pic>
      <xdr:nvPicPr>
        <xdr:cNvPr id="15" name="Picture 14" descr="E:\BSPS EKA\foto baru\15a.JP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495674" y="3724275"/>
          <a:ext cx="2790825" cy="19431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33</xdr:col>
      <xdr:colOff>171450</xdr:colOff>
      <xdr:row>18</xdr:row>
      <xdr:rowOff>180975</xdr:rowOff>
    </xdr:from>
    <xdr:to>
      <xdr:col>47</xdr:col>
      <xdr:colOff>171450</xdr:colOff>
      <xdr:row>28</xdr:row>
      <xdr:rowOff>180975</xdr:rowOff>
    </xdr:to>
    <xdr:pic>
      <xdr:nvPicPr>
        <xdr:cNvPr id="14" name="Picture 13" descr="E:\BSPS EKA\FOTO 100%\30.JPG"/>
        <xdr:cNvPicPr/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677025" y="3743325"/>
          <a:ext cx="2800350" cy="19050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66676</xdr:colOff>
      <xdr:row>60</xdr:row>
      <xdr:rowOff>38100</xdr:rowOff>
    </xdr:from>
    <xdr:to>
      <xdr:col>31</xdr:col>
      <xdr:colOff>76201</xdr:colOff>
      <xdr:row>70</xdr:row>
      <xdr:rowOff>76200</xdr:rowOff>
    </xdr:to>
    <xdr:sp macro="" textlink="">
      <xdr:nvSpPr>
        <xdr:cNvPr id="4" name="Rectangle 3"/>
        <xdr:cNvSpPr/>
      </xdr:nvSpPr>
      <xdr:spPr>
        <a:xfrm>
          <a:off x="35718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60</xdr:row>
      <xdr:rowOff>38100</xdr:rowOff>
    </xdr:from>
    <xdr:to>
      <xdr:col>47</xdr:col>
      <xdr:colOff>76201</xdr:colOff>
      <xdr:row>70</xdr:row>
      <xdr:rowOff>76200</xdr:rowOff>
    </xdr:to>
    <xdr:sp macro="" textlink="">
      <xdr:nvSpPr>
        <xdr:cNvPr id="5" name="Rectangle 4"/>
        <xdr:cNvSpPr/>
      </xdr:nvSpPr>
      <xdr:spPr>
        <a:xfrm>
          <a:off x="67722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60</xdr:row>
      <xdr:rowOff>38100</xdr:rowOff>
    </xdr:from>
    <xdr:to>
      <xdr:col>31</xdr:col>
      <xdr:colOff>76201</xdr:colOff>
      <xdr:row>70</xdr:row>
      <xdr:rowOff>76200</xdr:rowOff>
    </xdr:to>
    <xdr:sp macro="" textlink="">
      <xdr:nvSpPr>
        <xdr:cNvPr id="8" name="Rectangle 7"/>
        <xdr:cNvSpPr/>
      </xdr:nvSpPr>
      <xdr:spPr>
        <a:xfrm>
          <a:off x="35718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60</xdr:row>
      <xdr:rowOff>38100</xdr:rowOff>
    </xdr:from>
    <xdr:to>
      <xdr:col>47</xdr:col>
      <xdr:colOff>76201</xdr:colOff>
      <xdr:row>70</xdr:row>
      <xdr:rowOff>76200</xdr:rowOff>
    </xdr:to>
    <xdr:sp macro="" textlink="">
      <xdr:nvSpPr>
        <xdr:cNvPr id="9" name="Rectangle 8"/>
        <xdr:cNvSpPr/>
      </xdr:nvSpPr>
      <xdr:spPr>
        <a:xfrm>
          <a:off x="67722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93</xdr:row>
      <xdr:rowOff>142875</xdr:rowOff>
    </xdr:from>
    <xdr:to>
      <xdr:col>31</xdr:col>
      <xdr:colOff>76201</xdr:colOff>
      <xdr:row>103</xdr:row>
      <xdr:rowOff>180975</xdr:rowOff>
    </xdr:to>
    <xdr:sp macro="" textlink="">
      <xdr:nvSpPr>
        <xdr:cNvPr id="12" name="Rectangle 11"/>
        <xdr:cNvSpPr/>
      </xdr:nvSpPr>
      <xdr:spPr>
        <a:xfrm>
          <a:off x="3571876" y="16354425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93</xdr:row>
      <xdr:rowOff>142875</xdr:rowOff>
    </xdr:from>
    <xdr:to>
      <xdr:col>47</xdr:col>
      <xdr:colOff>76201</xdr:colOff>
      <xdr:row>103</xdr:row>
      <xdr:rowOff>180975</xdr:rowOff>
    </xdr:to>
    <xdr:sp macro="" textlink="">
      <xdr:nvSpPr>
        <xdr:cNvPr id="13" name="Rectangle 12"/>
        <xdr:cNvSpPr/>
      </xdr:nvSpPr>
      <xdr:spPr>
        <a:xfrm>
          <a:off x="6772276" y="16354425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190500</xdr:colOff>
      <xdr:row>18</xdr:row>
      <xdr:rowOff>142875</xdr:rowOff>
    </xdr:from>
    <xdr:to>
      <xdr:col>15</xdr:col>
      <xdr:colOff>190500</xdr:colOff>
      <xdr:row>28</xdr:row>
      <xdr:rowOff>180975</xdr:rowOff>
    </xdr:to>
    <xdr:pic>
      <xdr:nvPicPr>
        <xdr:cNvPr id="15" name="Picture 14" descr="E:\Foto Eka\Foto Eka lagi\dedi usman 2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90525" y="3705225"/>
          <a:ext cx="2705100" cy="19431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60</xdr:row>
      <xdr:rowOff>57150</xdr:rowOff>
    </xdr:from>
    <xdr:to>
      <xdr:col>16</xdr:col>
      <xdr:colOff>0</xdr:colOff>
      <xdr:row>70</xdr:row>
      <xdr:rowOff>95250</xdr:rowOff>
    </xdr:to>
    <xdr:pic>
      <xdr:nvPicPr>
        <xdr:cNvPr id="16" name="Picture 15" descr="E:\Foto Eka\Foto Eka lagi\dedi usman 2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00050" y="9753600"/>
          <a:ext cx="2705100" cy="19431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47625</xdr:colOff>
      <xdr:row>93</xdr:row>
      <xdr:rowOff>152400</xdr:rowOff>
    </xdr:from>
    <xdr:to>
      <xdr:col>15</xdr:col>
      <xdr:colOff>152400</xdr:colOff>
      <xdr:row>104</xdr:row>
      <xdr:rowOff>19050</xdr:rowOff>
    </xdr:to>
    <xdr:pic>
      <xdr:nvPicPr>
        <xdr:cNvPr id="17" name="Picture 16" descr="E:\Foto Eka\Foto Eka lagi\dedi usman 2"/>
        <xdr:cNvPicPr/>
      </xdr:nvPicPr>
      <xdr:blipFill>
        <a:blip xmlns:r="http://schemas.openxmlformats.org/officeDocument/2006/relationships" r:embed="rId2" cstate="print"/>
        <a:srcRect t="5310" r="4636" b="68584"/>
        <a:stretch>
          <a:fillRect/>
        </a:stretch>
      </xdr:blipFill>
      <xdr:spPr bwMode="auto">
        <a:xfrm>
          <a:off x="447675" y="16363950"/>
          <a:ext cx="2609850" cy="196215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190500</xdr:colOff>
      <xdr:row>18</xdr:row>
      <xdr:rowOff>161924</xdr:rowOff>
    </xdr:from>
    <xdr:to>
      <xdr:col>32</xdr:col>
      <xdr:colOff>38100</xdr:colOff>
      <xdr:row>28</xdr:row>
      <xdr:rowOff>152399</xdr:rowOff>
    </xdr:to>
    <xdr:pic>
      <xdr:nvPicPr>
        <xdr:cNvPr id="18" name="Picture 17" descr="E:\BSPS EKA\foto baru\2a.JP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495675" y="3724274"/>
          <a:ext cx="2847975" cy="189547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34</xdr:col>
      <xdr:colOff>9525</xdr:colOff>
      <xdr:row>19</xdr:row>
      <xdr:rowOff>0</xdr:rowOff>
    </xdr:from>
    <xdr:to>
      <xdr:col>48</xdr:col>
      <xdr:colOff>9525</xdr:colOff>
      <xdr:row>28</xdr:row>
      <xdr:rowOff>171450</xdr:rowOff>
    </xdr:to>
    <xdr:pic>
      <xdr:nvPicPr>
        <xdr:cNvPr id="14" name="Picture 13" descr="E:\BSPS EKA\FOTO 100%\6.JPG"/>
        <xdr:cNvPicPr/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3752850"/>
          <a:ext cx="2800350" cy="188595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66676</xdr:colOff>
      <xdr:row>58</xdr:row>
      <xdr:rowOff>38100</xdr:rowOff>
    </xdr:from>
    <xdr:to>
      <xdr:col>31</xdr:col>
      <xdr:colOff>76201</xdr:colOff>
      <xdr:row>68</xdr:row>
      <xdr:rowOff>76200</xdr:rowOff>
    </xdr:to>
    <xdr:sp macro="" textlink="">
      <xdr:nvSpPr>
        <xdr:cNvPr id="4" name="Rectangle 3"/>
        <xdr:cNvSpPr/>
      </xdr:nvSpPr>
      <xdr:spPr>
        <a:xfrm>
          <a:off x="35718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58</xdr:row>
      <xdr:rowOff>38100</xdr:rowOff>
    </xdr:from>
    <xdr:to>
      <xdr:col>47</xdr:col>
      <xdr:colOff>76201</xdr:colOff>
      <xdr:row>68</xdr:row>
      <xdr:rowOff>76200</xdr:rowOff>
    </xdr:to>
    <xdr:sp macro="" textlink="">
      <xdr:nvSpPr>
        <xdr:cNvPr id="5" name="Rectangle 4"/>
        <xdr:cNvSpPr/>
      </xdr:nvSpPr>
      <xdr:spPr>
        <a:xfrm>
          <a:off x="67722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58</xdr:row>
      <xdr:rowOff>38100</xdr:rowOff>
    </xdr:from>
    <xdr:to>
      <xdr:col>31</xdr:col>
      <xdr:colOff>76201</xdr:colOff>
      <xdr:row>68</xdr:row>
      <xdr:rowOff>76200</xdr:rowOff>
    </xdr:to>
    <xdr:sp macro="" textlink="">
      <xdr:nvSpPr>
        <xdr:cNvPr id="8" name="Rectangle 7"/>
        <xdr:cNvSpPr/>
      </xdr:nvSpPr>
      <xdr:spPr>
        <a:xfrm>
          <a:off x="35718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58</xdr:row>
      <xdr:rowOff>38100</xdr:rowOff>
    </xdr:from>
    <xdr:to>
      <xdr:col>47</xdr:col>
      <xdr:colOff>76201</xdr:colOff>
      <xdr:row>68</xdr:row>
      <xdr:rowOff>76200</xdr:rowOff>
    </xdr:to>
    <xdr:sp macro="" textlink="">
      <xdr:nvSpPr>
        <xdr:cNvPr id="9" name="Rectangle 8"/>
        <xdr:cNvSpPr/>
      </xdr:nvSpPr>
      <xdr:spPr>
        <a:xfrm>
          <a:off x="67722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190500</xdr:colOff>
      <xdr:row>18</xdr:row>
      <xdr:rowOff>180975</xdr:rowOff>
    </xdr:from>
    <xdr:to>
      <xdr:col>16</xdr:col>
      <xdr:colOff>0</xdr:colOff>
      <xdr:row>28</xdr:row>
      <xdr:rowOff>152400</xdr:rowOff>
    </xdr:to>
    <xdr:pic>
      <xdr:nvPicPr>
        <xdr:cNvPr id="21" name="Picture 20" descr="E:\Foto Eka\Foto Eka lagi\miswanto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90525" y="3743325"/>
          <a:ext cx="2714625" cy="187642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58</xdr:row>
      <xdr:rowOff>57150</xdr:rowOff>
    </xdr:from>
    <xdr:to>
      <xdr:col>16</xdr:col>
      <xdr:colOff>9525</xdr:colOff>
      <xdr:row>68</xdr:row>
      <xdr:rowOff>28575</xdr:rowOff>
    </xdr:to>
    <xdr:pic>
      <xdr:nvPicPr>
        <xdr:cNvPr id="22" name="Picture 21" descr="E:\Foto Eka\Foto Eka lagi\miswanto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00050" y="9753600"/>
          <a:ext cx="2714625" cy="187642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>
    <xdr:from>
      <xdr:col>18</xdr:col>
      <xdr:colOff>66676</xdr:colOff>
      <xdr:row>92</xdr:row>
      <xdr:rowOff>0</xdr:rowOff>
    </xdr:from>
    <xdr:to>
      <xdr:col>31</xdr:col>
      <xdr:colOff>76201</xdr:colOff>
      <xdr:row>102</xdr:row>
      <xdr:rowOff>38100</xdr:rowOff>
    </xdr:to>
    <xdr:sp macro="" textlink="">
      <xdr:nvSpPr>
        <xdr:cNvPr id="23" name="Rectangle 22"/>
        <xdr:cNvSpPr/>
      </xdr:nvSpPr>
      <xdr:spPr>
        <a:xfrm>
          <a:off x="3838576" y="15878175"/>
          <a:ext cx="2771775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92</xdr:row>
      <xdr:rowOff>0</xdr:rowOff>
    </xdr:from>
    <xdr:to>
      <xdr:col>47</xdr:col>
      <xdr:colOff>76201</xdr:colOff>
      <xdr:row>102</xdr:row>
      <xdr:rowOff>38100</xdr:rowOff>
    </xdr:to>
    <xdr:sp macro="" textlink="">
      <xdr:nvSpPr>
        <xdr:cNvPr id="24" name="Rectangle 23"/>
        <xdr:cNvSpPr/>
      </xdr:nvSpPr>
      <xdr:spPr>
        <a:xfrm>
          <a:off x="7200901" y="15878175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95250</xdr:colOff>
      <xdr:row>92</xdr:row>
      <xdr:rowOff>1</xdr:rowOff>
    </xdr:from>
    <xdr:to>
      <xdr:col>15</xdr:col>
      <xdr:colOff>114300</xdr:colOff>
      <xdr:row>102</xdr:row>
      <xdr:rowOff>38101</xdr:rowOff>
    </xdr:to>
    <xdr:pic>
      <xdr:nvPicPr>
        <xdr:cNvPr id="26" name="Picture 25" descr="E:\Foto Eka\Foto Eka lagi\miswanto"/>
        <xdr:cNvPicPr/>
      </xdr:nvPicPr>
      <xdr:blipFill>
        <a:blip xmlns:r="http://schemas.openxmlformats.org/officeDocument/2006/relationships" r:embed="rId2" cstate="print"/>
        <a:srcRect t="69400" r="5643"/>
        <a:stretch>
          <a:fillRect/>
        </a:stretch>
      </xdr:blipFill>
      <xdr:spPr bwMode="auto">
        <a:xfrm>
          <a:off x="495300" y="14878051"/>
          <a:ext cx="2524125" cy="19431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171451</xdr:colOff>
      <xdr:row>18</xdr:row>
      <xdr:rowOff>180975</xdr:rowOff>
    </xdr:from>
    <xdr:to>
      <xdr:col>31</xdr:col>
      <xdr:colOff>190501</xdr:colOff>
      <xdr:row>28</xdr:row>
      <xdr:rowOff>171450</xdr:rowOff>
    </xdr:to>
    <xdr:pic>
      <xdr:nvPicPr>
        <xdr:cNvPr id="15" name="Picture 14" descr="E:\BSPS EKA\foto baru\3.JP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476626" y="3743325"/>
          <a:ext cx="2819400" cy="189547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34</xdr:col>
      <xdr:colOff>38100</xdr:colOff>
      <xdr:row>18</xdr:row>
      <xdr:rowOff>180975</xdr:rowOff>
    </xdr:from>
    <xdr:to>
      <xdr:col>47</xdr:col>
      <xdr:colOff>133350</xdr:colOff>
      <xdr:row>28</xdr:row>
      <xdr:rowOff>152400</xdr:rowOff>
    </xdr:to>
    <xdr:pic>
      <xdr:nvPicPr>
        <xdr:cNvPr id="14" name="Picture 13" descr="E:\BSPS EKA\FOTO 100%\8.JPG"/>
        <xdr:cNvPicPr/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43700" y="3743325"/>
          <a:ext cx="2695575" cy="187642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66676</xdr:colOff>
      <xdr:row>59</xdr:row>
      <xdr:rowOff>38100</xdr:rowOff>
    </xdr:from>
    <xdr:to>
      <xdr:col>31</xdr:col>
      <xdr:colOff>76201</xdr:colOff>
      <xdr:row>69</xdr:row>
      <xdr:rowOff>76200</xdr:rowOff>
    </xdr:to>
    <xdr:sp macro="" textlink="">
      <xdr:nvSpPr>
        <xdr:cNvPr id="4" name="Rectangle 3"/>
        <xdr:cNvSpPr/>
      </xdr:nvSpPr>
      <xdr:spPr>
        <a:xfrm>
          <a:off x="35718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59</xdr:row>
      <xdr:rowOff>38100</xdr:rowOff>
    </xdr:from>
    <xdr:to>
      <xdr:col>47</xdr:col>
      <xdr:colOff>76201</xdr:colOff>
      <xdr:row>69</xdr:row>
      <xdr:rowOff>76200</xdr:rowOff>
    </xdr:to>
    <xdr:sp macro="" textlink="">
      <xdr:nvSpPr>
        <xdr:cNvPr id="5" name="Rectangle 4"/>
        <xdr:cNvSpPr/>
      </xdr:nvSpPr>
      <xdr:spPr>
        <a:xfrm>
          <a:off x="67722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59</xdr:row>
      <xdr:rowOff>38100</xdr:rowOff>
    </xdr:from>
    <xdr:to>
      <xdr:col>31</xdr:col>
      <xdr:colOff>76201</xdr:colOff>
      <xdr:row>69</xdr:row>
      <xdr:rowOff>76200</xdr:rowOff>
    </xdr:to>
    <xdr:sp macro="" textlink="">
      <xdr:nvSpPr>
        <xdr:cNvPr id="8" name="Rectangle 7"/>
        <xdr:cNvSpPr/>
      </xdr:nvSpPr>
      <xdr:spPr>
        <a:xfrm>
          <a:off x="35718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59</xdr:row>
      <xdr:rowOff>38100</xdr:rowOff>
    </xdr:from>
    <xdr:to>
      <xdr:col>47</xdr:col>
      <xdr:colOff>76201</xdr:colOff>
      <xdr:row>69</xdr:row>
      <xdr:rowOff>76200</xdr:rowOff>
    </xdr:to>
    <xdr:sp macro="" textlink="">
      <xdr:nvSpPr>
        <xdr:cNvPr id="9" name="Rectangle 8"/>
        <xdr:cNvSpPr/>
      </xdr:nvSpPr>
      <xdr:spPr>
        <a:xfrm>
          <a:off x="67722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93</xdr:row>
      <xdr:rowOff>38100</xdr:rowOff>
    </xdr:from>
    <xdr:to>
      <xdr:col>31</xdr:col>
      <xdr:colOff>76201</xdr:colOff>
      <xdr:row>103</xdr:row>
      <xdr:rowOff>76200</xdr:rowOff>
    </xdr:to>
    <xdr:sp macro="" textlink="">
      <xdr:nvSpPr>
        <xdr:cNvPr id="10" name="Rectangle 9"/>
        <xdr:cNvSpPr/>
      </xdr:nvSpPr>
      <xdr:spPr>
        <a:xfrm>
          <a:off x="3571876" y="164401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93</xdr:row>
      <xdr:rowOff>38100</xdr:rowOff>
    </xdr:from>
    <xdr:to>
      <xdr:col>47</xdr:col>
      <xdr:colOff>76201</xdr:colOff>
      <xdr:row>103</xdr:row>
      <xdr:rowOff>76200</xdr:rowOff>
    </xdr:to>
    <xdr:sp macro="" textlink="">
      <xdr:nvSpPr>
        <xdr:cNvPr id="11" name="Rectangle 10"/>
        <xdr:cNvSpPr/>
      </xdr:nvSpPr>
      <xdr:spPr>
        <a:xfrm>
          <a:off x="6772276" y="164401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130</xdr:row>
      <xdr:rowOff>38100</xdr:rowOff>
    </xdr:from>
    <xdr:to>
      <xdr:col>31</xdr:col>
      <xdr:colOff>76201</xdr:colOff>
      <xdr:row>140</xdr:row>
      <xdr:rowOff>76200</xdr:rowOff>
    </xdr:to>
    <xdr:sp macro="" textlink="">
      <xdr:nvSpPr>
        <xdr:cNvPr id="12" name="Rectangle 11"/>
        <xdr:cNvSpPr/>
      </xdr:nvSpPr>
      <xdr:spPr>
        <a:xfrm>
          <a:off x="3571876" y="237172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130</xdr:row>
      <xdr:rowOff>38100</xdr:rowOff>
    </xdr:from>
    <xdr:to>
      <xdr:col>47</xdr:col>
      <xdr:colOff>76201</xdr:colOff>
      <xdr:row>140</xdr:row>
      <xdr:rowOff>76200</xdr:rowOff>
    </xdr:to>
    <xdr:sp macro="" textlink="">
      <xdr:nvSpPr>
        <xdr:cNvPr id="13" name="Rectangle 12"/>
        <xdr:cNvSpPr/>
      </xdr:nvSpPr>
      <xdr:spPr>
        <a:xfrm>
          <a:off x="6772276" y="237172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57150</xdr:colOff>
      <xdr:row>18</xdr:row>
      <xdr:rowOff>161926</xdr:rowOff>
    </xdr:from>
    <xdr:to>
      <xdr:col>15</xdr:col>
      <xdr:colOff>180975</xdr:colOff>
      <xdr:row>29</xdr:row>
      <xdr:rowOff>9526</xdr:rowOff>
    </xdr:to>
    <xdr:pic>
      <xdr:nvPicPr>
        <xdr:cNvPr id="21" name="Picture 20" descr="E:\Foto Eka\Foto Eka lagi\iswandi rum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57200" y="3724276"/>
          <a:ext cx="2628900" cy="19431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95250</xdr:colOff>
      <xdr:row>59</xdr:row>
      <xdr:rowOff>38100</xdr:rowOff>
    </xdr:from>
    <xdr:to>
      <xdr:col>15</xdr:col>
      <xdr:colOff>95250</xdr:colOff>
      <xdr:row>69</xdr:row>
      <xdr:rowOff>76200</xdr:rowOff>
    </xdr:to>
    <xdr:pic>
      <xdr:nvPicPr>
        <xdr:cNvPr id="22" name="Picture 21" descr="E:\Foto Eka\Foto Eka lagi\iswandi rum 2"/>
        <xdr:cNvPicPr/>
      </xdr:nvPicPr>
      <xdr:blipFill>
        <a:blip xmlns:r="http://schemas.openxmlformats.org/officeDocument/2006/relationships" r:embed="rId2" cstate="print"/>
        <a:srcRect b="20399"/>
        <a:stretch>
          <a:fillRect/>
        </a:stretch>
      </xdr:blipFill>
      <xdr:spPr bwMode="auto">
        <a:xfrm>
          <a:off x="495300" y="9734550"/>
          <a:ext cx="2505075" cy="19431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114300</xdr:colOff>
      <xdr:row>93</xdr:row>
      <xdr:rowOff>38100</xdr:rowOff>
    </xdr:from>
    <xdr:to>
      <xdr:col>15</xdr:col>
      <xdr:colOff>85725</xdr:colOff>
      <xdr:row>103</xdr:row>
      <xdr:rowOff>66675</xdr:rowOff>
    </xdr:to>
    <xdr:pic>
      <xdr:nvPicPr>
        <xdr:cNvPr id="23" name="Picture 22" descr="E:\Foto Eka\Foto Eka lagi\iswandi rum3"/>
        <xdr:cNvPicPr/>
      </xdr:nvPicPr>
      <xdr:blipFill>
        <a:blip xmlns:r="http://schemas.openxmlformats.org/officeDocument/2006/relationships" r:embed="rId3" cstate="print"/>
        <a:srcRect r="60031" b="16137"/>
        <a:stretch>
          <a:fillRect/>
        </a:stretch>
      </xdr:blipFill>
      <xdr:spPr bwMode="auto">
        <a:xfrm>
          <a:off x="514350" y="16440150"/>
          <a:ext cx="2476500" cy="193357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57150</xdr:colOff>
      <xdr:row>130</xdr:row>
      <xdr:rowOff>38100</xdr:rowOff>
    </xdr:from>
    <xdr:to>
      <xdr:col>15</xdr:col>
      <xdr:colOff>114300</xdr:colOff>
      <xdr:row>140</xdr:row>
      <xdr:rowOff>31474</xdr:rowOff>
    </xdr:to>
    <xdr:pic>
      <xdr:nvPicPr>
        <xdr:cNvPr id="24" name="Picture 23" descr="E:\Foto Eka\Foto Eka lagi\iswandi rum"/>
        <xdr:cNvPicPr/>
      </xdr:nvPicPr>
      <xdr:blipFill>
        <a:blip xmlns:r="http://schemas.openxmlformats.org/officeDocument/2006/relationships" r:embed="rId4" cstate="print"/>
        <a:srcRect l="45238" r="6803"/>
        <a:stretch>
          <a:fillRect/>
        </a:stretch>
      </xdr:blipFill>
      <xdr:spPr bwMode="auto">
        <a:xfrm>
          <a:off x="457200" y="23717250"/>
          <a:ext cx="2562225" cy="1898374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180975</xdr:colOff>
      <xdr:row>18</xdr:row>
      <xdr:rowOff>142875</xdr:rowOff>
    </xdr:from>
    <xdr:to>
      <xdr:col>31</xdr:col>
      <xdr:colOff>171450</xdr:colOff>
      <xdr:row>28</xdr:row>
      <xdr:rowOff>180975</xdr:rowOff>
    </xdr:to>
    <xdr:pic>
      <xdr:nvPicPr>
        <xdr:cNvPr id="18" name="Picture 17" descr="E:\BSPS EKA\foto baru\16.JPG"/>
        <xdr:cNvPicPr/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486150" y="3705225"/>
          <a:ext cx="2790825" cy="19431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33</xdr:col>
      <xdr:colOff>190501</xdr:colOff>
      <xdr:row>18</xdr:row>
      <xdr:rowOff>142875</xdr:rowOff>
    </xdr:from>
    <xdr:to>
      <xdr:col>48</xdr:col>
      <xdr:colOff>9526</xdr:colOff>
      <xdr:row>28</xdr:row>
      <xdr:rowOff>180975</xdr:rowOff>
    </xdr:to>
    <xdr:pic>
      <xdr:nvPicPr>
        <xdr:cNvPr id="17" name="Picture 16" descr="E:\BSPS EKA\FOTO 100%\31.JPG"/>
        <xdr:cNvPicPr/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96076" y="3705225"/>
          <a:ext cx="2819400" cy="19431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66676</xdr:colOff>
      <xdr:row>58</xdr:row>
      <xdr:rowOff>38100</xdr:rowOff>
    </xdr:from>
    <xdr:to>
      <xdr:col>31</xdr:col>
      <xdr:colOff>76201</xdr:colOff>
      <xdr:row>68</xdr:row>
      <xdr:rowOff>76200</xdr:rowOff>
    </xdr:to>
    <xdr:sp macro="" textlink="">
      <xdr:nvSpPr>
        <xdr:cNvPr id="4" name="Rectangle 3"/>
        <xdr:cNvSpPr/>
      </xdr:nvSpPr>
      <xdr:spPr>
        <a:xfrm>
          <a:off x="35718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58</xdr:row>
      <xdr:rowOff>38100</xdr:rowOff>
    </xdr:from>
    <xdr:to>
      <xdr:col>47</xdr:col>
      <xdr:colOff>76201</xdr:colOff>
      <xdr:row>68</xdr:row>
      <xdr:rowOff>76200</xdr:rowOff>
    </xdr:to>
    <xdr:sp macro="" textlink="">
      <xdr:nvSpPr>
        <xdr:cNvPr id="5" name="Rectangle 4"/>
        <xdr:cNvSpPr/>
      </xdr:nvSpPr>
      <xdr:spPr>
        <a:xfrm>
          <a:off x="67722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58</xdr:row>
      <xdr:rowOff>38100</xdr:rowOff>
    </xdr:from>
    <xdr:to>
      <xdr:col>31</xdr:col>
      <xdr:colOff>76201</xdr:colOff>
      <xdr:row>68</xdr:row>
      <xdr:rowOff>76200</xdr:rowOff>
    </xdr:to>
    <xdr:sp macro="" textlink="">
      <xdr:nvSpPr>
        <xdr:cNvPr id="8" name="Rectangle 7"/>
        <xdr:cNvSpPr/>
      </xdr:nvSpPr>
      <xdr:spPr>
        <a:xfrm>
          <a:off x="35718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58</xdr:row>
      <xdr:rowOff>38100</xdr:rowOff>
    </xdr:from>
    <xdr:to>
      <xdr:col>47</xdr:col>
      <xdr:colOff>76201</xdr:colOff>
      <xdr:row>68</xdr:row>
      <xdr:rowOff>76200</xdr:rowOff>
    </xdr:to>
    <xdr:sp macro="" textlink="">
      <xdr:nvSpPr>
        <xdr:cNvPr id="9" name="Rectangle 8"/>
        <xdr:cNvSpPr/>
      </xdr:nvSpPr>
      <xdr:spPr>
        <a:xfrm>
          <a:off x="67722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18</xdr:row>
      <xdr:rowOff>171450</xdr:rowOff>
    </xdr:from>
    <xdr:to>
      <xdr:col>15</xdr:col>
      <xdr:colOff>171450</xdr:colOff>
      <xdr:row>28</xdr:row>
      <xdr:rowOff>161925</xdr:rowOff>
    </xdr:to>
    <xdr:pic>
      <xdr:nvPicPr>
        <xdr:cNvPr id="18" name="Picture 17" descr="E:\Foto Eka\Foto Eka lagi\raja supian heri"/>
        <xdr:cNvPicPr/>
      </xdr:nvPicPr>
      <xdr:blipFill>
        <a:blip xmlns:r="http://schemas.openxmlformats.org/officeDocument/2006/relationships" r:embed="rId1" cstate="print"/>
        <a:srcRect l="8290" t="3830" r="22391"/>
        <a:stretch>
          <a:fillRect/>
        </a:stretch>
      </xdr:blipFill>
      <xdr:spPr bwMode="auto">
        <a:xfrm>
          <a:off x="400050" y="3733800"/>
          <a:ext cx="2676525" cy="189547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85725</xdr:colOff>
      <xdr:row>58</xdr:row>
      <xdr:rowOff>38100</xdr:rowOff>
    </xdr:from>
    <xdr:to>
      <xdr:col>15</xdr:col>
      <xdr:colOff>66675</xdr:colOff>
      <xdr:row>68</xdr:row>
      <xdr:rowOff>76200</xdr:rowOff>
    </xdr:to>
    <xdr:pic>
      <xdr:nvPicPr>
        <xdr:cNvPr id="19" name="Picture 18" descr="E:\Foto Eka\Foto Eka lagi\raja supian heri2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85775" y="9544050"/>
          <a:ext cx="2486025" cy="19431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>
    <xdr:from>
      <xdr:col>18</xdr:col>
      <xdr:colOff>66676</xdr:colOff>
      <xdr:row>92</xdr:row>
      <xdr:rowOff>0</xdr:rowOff>
    </xdr:from>
    <xdr:to>
      <xdr:col>31</xdr:col>
      <xdr:colOff>76201</xdr:colOff>
      <xdr:row>102</xdr:row>
      <xdr:rowOff>38100</xdr:rowOff>
    </xdr:to>
    <xdr:sp macro="" textlink="">
      <xdr:nvSpPr>
        <xdr:cNvPr id="20" name="Rectangle 19"/>
        <xdr:cNvSpPr/>
      </xdr:nvSpPr>
      <xdr:spPr>
        <a:xfrm>
          <a:off x="3571876" y="148780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92</xdr:row>
      <xdr:rowOff>0</xdr:rowOff>
    </xdr:from>
    <xdr:to>
      <xdr:col>47</xdr:col>
      <xdr:colOff>76201</xdr:colOff>
      <xdr:row>102</xdr:row>
      <xdr:rowOff>38100</xdr:rowOff>
    </xdr:to>
    <xdr:sp macro="" textlink="">
      <xdr:nvSpPr>
        <xdr:cNvPr id="21" name="Rectangle 20"/>
        <xdr:cNvSpPr/>
      </xdr:nvSpPr>
      <xdr:spPr>
        <a:xfrm>
          <a:off x="6772276" y="148780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95250</xdr:colOff>
      <xdr:row>92</xdr:row>
      <xdr:rowOff>9525</xdr:rowOff>
    </xdr:from>
    <xdr:to>
      <xdr:col>15</xdr:col>
      <xdr:colOff>76200</xdr:colOff>
      <xdr:row>102</xdr:row>
      <xdr:rowOff>47625</xdr:rowOff>
    </xdr:to>
    <xdr:pic>
      <xdr:nvPicPr>
        <xdr:cNvPr id="23" name="Picture 22" descr="E:\Foto Eka\Foto Eka lagi\raja supian heri2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95300" y="16030575"/>
          <a:ext cx="2486025" cy="19431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190500</xdr:colOff>
      <xdr:row>18</xdr:row>
      <xdr:rowOff>171450</xdr:rowOff>
    </xdr:from>
    <xdr:to>
      <xdr:col>31</xdr:col>
      <xdr:colOff>161925</xdr:colOff>
      <xdr:row>28</xdr:row>
      <xdr:rowOff>180975</xdr:rowOff>
    </xdr:to>
    <xdr:pic>
      <xdr:nvPicPr>
        <xdr:cNvPr id="15" name="Picture 14" descr="C:\Users\user\Documents\Bluetooth\Inbox\Photo-0811.jpg"/>
        <xdr:cNvPicPr/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3495675" y="3733800"/>
          <a:ext cx="2771775" cy="191452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34</xdr:col>
      <xdr:colOff>19050</xdr:colOff>
      <xdr:row>19</xdr:row>
      <xdr:rowOff>19050</xdr:rowOff>
    </xdr:from>
    <xdr:to>
      <xdr:col>47</xdr:col>
      <xdr:colOff>161925</xdr:colOff>
      <xdr:row>28</xdr:row>
      <xdr:rowOff>171450</xdr:rowOff>
    </xdr:to>
    <xdr:pic>
      <xdr:nvPicPr>
        <xdr:cNvPr id="14" name="Picture 13" descr="E:\BSPS EKA\FOTO 100%\33.JPG"/>
        <xdr:cNvPicPr/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24650" y="3771900"/>
          <a:ext cx="2743200" cy="18669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66676</xdr:colOff>
      <xdr:row>60</xdr:row>
      <xdr:rowOff>38100</xdr:rowOff>
    </xdr:from>
    <xdr:to>
      <xdr:col>31</xdr:col>
      <xdr:colOff>76201</xdr:colOff>
      <xdr:row>70</xdr:row>
      <xdr:rowOff>76200</xdr:rowOff>
    </xdr:to>
    <xdr:sp macro="" textlink="">
      <xdr:nvSpPr>
        <xdr:cNvPr id="4" name="Rectangle 3"/>
        <xdr:cNvSpPr/>
      </xdr:nvSpPr>
      <xdr:spPr>
        <a:xfrm>
          <a:off x="35718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60</xdr:row>
      <xdr:rowOff>38100</xdr:rowOff>
    </xdr:from>
    <xdr:to>
      <xdr:col>47</xdr:col>
      <xdr:colOff>76201</xdr:colOff>
      <xdr:row>70</xdr:row>
      <xdr:rowOff>76200</xdr:rowOff>
    </xdr:to>
    <xdr:sp macro="" textlink="">
      <xdr:nvSpPr>
        <xdr:cNvPr id="5" name="Rectangle 4"/>
        <xdr:cNvSpPr/>
      </xdr:nvSpPr>
      <xdr:spPr>
        <a:xfrm>
          <a:off x="67722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60</xdr:row>
      <xdr:rowOff>38100</xdr:rowOff>
    </xdr:from>
    <xdr:to>
      <xdr:col>31</xdr:col>
      <xdr:colOff>76201</xdr:colOff>
      <xdr:row>70</xdr:row>
      <xdr:rowOff>76200</xdr:rowOff>
    </xdr:to>
    <xdr:sp macro="" textlink="">
      <xdr:nvSpPr>
        <xdr:cNvPr id="8" name="Rectangle 7"/>
        <xdr:cNvSpPr/>
      </xdr:nvSpPr>
      <xdr:spPr>
        <a:xfrm>
          <a:off x="35718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60</xdr:row>
      <xdr:rowOff>38100</xdr:rowOff>
    </xdr:from>
    <xdr:to>
      <xdr:col>47</xdr:col>
      <xdr:colOff>76201</xdr:colOff>
      <xdr:row>70</xdr:row>
      <xdr:rowOff>76200</xdr:rowOff>
    </xdr:to>
    <xdr:sp macro="" textlink="">
      <xdr:nvSpPr>
        <xdr:cNvPr id="9" name="Rectangle 8"/>
        <xdr:cNvSpPr/>
      </xdr:nvSpPr>
      <xdr:spPr>
        <a:xfrm>
          <a:off x="67722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94</xdr:row>
      <xdr:rowOff>38100</xdr:rowOff>
    </xdr:from>
    <xdr:to>
      <xdr:col>31</xdr:col>
      <xdr:colOff>76201</xdr:colOff>
      <xdr:row>104</xdr:row>
      <xdr:rowOff>76200</xdr:rowOff>
    </xdr:to>
    <xdr:sp macro="" textlink="">
      <xdr:nvSpPr>
        <xdr:cNvPr id="10" name="Rectangle 9"/>
        <xdr:cNvSpPr/>
      </xdr:nvSpPr>
      <xdr:spPr>
        <a:xfrm>
          <a:off x="3571876" y="164401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94</xdr:row>
      <xdr:rowOff>38100</xdr:rowOff>
    </xdr:from>
    <xdr:to>
      <xdr:col>47</xdr:col>
      <xdr:colOff>76201</xdr:colOff>
      <xdr:row>104</xdr:row>
      <xdr:rowOff>76200</xdr:rowOff>
    </xdr:to>
    <xdr:sp macro="" textlink="">
      <xdr:nvSpPr>
        <xdr:cNvPr id="11" name="Rectangle 10"/>
        <xdr:cNvSpPr/>
      </xdr:nvSpPr>
      <xdr:spPr>
        <a:xfrm>
          <a:off x="6772276" y="164401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131</xdr:row>
      <xdr:rowOff>38100</xdr:rowOff>
    </xdr:from>
    <xdr:to>
      <xdr:col>31</xdr:col>
      <xdr:colOff>76201</xdr:colOff>
      <xdr:row>141</xdr:row>
      <xdr:rowOff>76200</xdr:rowOff>
    </xdr:to>
    <xdr:sp macro="" textlink="">
      <xdr:nvSpPr>
        <xdr:cNvPr id="12" name="Rectangle 11"/>
        <xdr:cNvSpPr/>
      </xdr:nvSpPr>
      <xdr:spPr>
        <a:xfrm>
          <a:off x="3571876" y="237172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131</xdr:row>
      <xdr:rowOff>38100</xdr:rowOff>
    </xdr:from>
    <xdr:to>
      <xdr:col>47</xdr:col>
      <xdr:colOff>76201</xdr:colOff>
      <xdr:row>141</xdr:row>
      <xdr:rowOff>76200</xdr:rowOff>
    </xdr:to>
    <xdr:sp macro="" textlink="">
      <xdr:nvSpPr>
        <xdr:cNvPr id="13" name="Rectangle 12"/>
        <xdr:cNvSpPr/>
      </xdr:nvSpPr>
      <xdr:spPr>
        <a:xfrm>
          <a:off x="6772276" y="237172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28575</xdr:colOff>
      <xdr:row>18</xdr:row>
      <xdr:rowOff>152400</xdr:rowOff>
    </xdr:from>
    <xdr:to>
      <xdr:col>16</xdr:col>
      <xdr:colOff>0</xdr:colOff>
      <xdr:row>28</xdr:row>
      <xdr:rowOff>104775</xdr:rowOff>
    </xdr:to>
    <xdr:pic>
      <xdr:nvPicPr>
        <xdr:cNvPr id="18" name="Picture 17" descr="E:\Foto Eka\Foto Eka lagi\ilham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28625" y="3714750"/>
          <a:ext cx="2676525" cy="185737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114300</xdr:colOff>
      <xdr:row>60</xdr:row>
      <xdr:rowOff>28575</xdr:rowOff>
    </xdr:from>
    <xdr:to>
      <xdr:col>15</xdr:col>
      <xdr:colOff>76200</xdr:colOff>
      <xdr:row>70</xdr:row>
      <xdr:rowOff>76200</xdr:rowOff>
    </xdr:to>
    <xdr:pic>
      <xdr:nvPicPr>
        <xdr:cNvPr id="19" name="Picture 18" descr="E:\Foto Eka\Foto Eka lagi\ilham2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14350" y="9725025"/>
          <a:ext cx="2466975" cy="195262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95250</xdr:colOff>
      <xdr:row>94</xdr:row>
      <xdr:rowOff>0</xdr:rowOff>
    </xdr:from>
    <xdr:to>
      <xdr:col>15</xdr:col>
      <xdr:colOff>133350</xdr:colOff>
      <xdr:row>104</xdr:row>
      <xdr:rowOff>76200</xdr:rowOff>
    </xdr:to>
    <xdr:pic>
      <xdr:nvPicPr>
        <xdr:cNvPr id="20" name="Picture 19" descr="E:\Foto Eka\Foto Eka lagi\ilham4"/>
        <xdr:cNvPicPr/>
      </xdr:nvPicPr>
      <xdr:blipFill>
        <a:blip xmlns:r="http://schemas.openxmlformats.org/officeDocument/2006/relationships" r:embed="rId3" cstate="print"/>
        <a:srcRect l="12500" r="44737"/>
        <a:stretch>
          <a:fillRect/>
        </a:stretch>
      </xdr:blipFill>
      <xdr:spPr bwMode="auto">
        <a:xfrm>
          <a:off x="495300" y="16402050"/>
          <a:ext cx="2543175" cy="19812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114300</xdr:colOff>
      <xdr:row>131</xdr:row>
      <xdr:rowOff>38100</xdr:rowOff>
    </xdr:from>
    <xdr:to>
      <xdr:col>15</xdr:col>
      <xdr:colOff>85725</xdr:colOff>
      <xdr:row>141</xdr:row>
      <xdr:rowOff>66675</xdr:rowOff>
    </xdr:to>
    <xdr:pic>
      <xdr:nvPicPr>
        <xdr:cNvPr id="21" name="Picture 20" descr="E:\Foto Eka\Foto Eka lagi\ilham3"/>
        <xdr:cNvPicPr/>
      </xdr:nvPicPr>
      <xdr:blipFill>
        <a:blip xmlns:r="http://schemas.openxmlformats.org/officeDocument/2006/relationships" r:embed="rId4" cstate="print"/>
        <a:srcRect l="58065" t="6897"/>
        <a:stretch>
          <a:fillRect/>
        </a:stretch>
      </xdr:blipFill>
      <xdr:spPr bwMode="auto">
        <a:xfrm>
          <a:off x="514350" y="23717250"/>
          <a:ext cx="2476500" cy="193357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18</xdr:col>
      <xdr:colOff>19050</xdr:colOff>
      <xdr:row>18</xdr:row>
      <xdr:rowOff>161925</xdr:rowOff>
    </xdr:from>
    <xdr:to>
      <xdr:col>32</xdr:col>
      <xdr:colOff>9525</xdr:colOff>
      <xdr:row>28</xdr:row>
      <xdr:rowOff>114300</xdr:rowOff>
    </xdr:to>
    <xdr:pic>
      <xdr:nvPicPr>
        <xdr:cNvPr id="22" name="Picture 21" descr="E:\BSPS EKA\foto baru\29a.JPG"/>
        <xdr:cNvPicPr/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524250" y="3724275"/>
          <a:ext cx="2790825" cy="185737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33</xdr:col>
      <xdr:colOff>161925</xdr:colOff>
      <xdr:row>18</xdr:row>
      <xdr:rowOff>142875</xdr:rowOff>
    </xdr:from>
    <xdr:to>
      <xdr:col>47</xdr:col>
      <xdr:colOff>133350</xdr:colOff>
      <xdr:row>28</xdr:row>
      <xdr:rowOff>95250</xdr:rowOff>
    </xdr:to>
    <xdr:pic>
      <xdr:nvPicPr>
        <xdr:cNvPr id="16" name="Picture 15" descr="E:\BSPS EKA\FOTO 100%\64.JPG"/>
        <xdr:cNvPicPr/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67500" y="3705225"/>
          <a:ext cx="2771775" cy="185737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66676</xdr:colOff>
      <xdr:row>59</xdr:row>
      <xdr:rowOff>38100</xdr:rowOff>
    </xdr:from>
    <xdr:to>
      <xdr:col>31</xdr:col>
      <xdr:colOff>76201</xdr:colOff>
      <xdr:row>69</xdr:row>
      <xdr:rowOff>76200</xdr:rowOff>
    </xdr:to>
    <xdr:sp macro="" textlink="">
      <xdr:nvSpPr>
        <xdr:cNvPr id="4" name="Rectangle 3"/>
        <xdr:cNvSpPr/>
      </xdr:nvSpPr>
      <xdr:spPr>
        <a:xfrm>
          <a:off x="35718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59</xdr:row>
      <xdr:rowOff>38100</xdr:rowOff>
    </xdr:from>
    <xdr:to>
      <xdr:col>47</xdr:col>
      <xdr:colOff>76201</xdr:colOff>
      <xdr:row>69</xdr:row>
      <xdr:rowOff>76200</xdr:rowOff>
    </xdr:to>
    <xdr:sp macro="" textlink="">
      <xdr:nvSpPr>
        <xdr:cNvPr id="5" name="Rectangle 4"/>
        <xdr:cNvSpPr/>
      </xdr:nvSpPr>
      <xdr:spPr>
        <a:xfrm>
          <a:off x="67722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59</xdr:row>
      <xdr:rowOff>38100</xdr:rowOff>
    </xdr:from>
    <xdr:to>
      <xdr:col>31</xdr:col>
      <xdr:colOff>76201</xdr:colOff>
      <xdr:row>69</xdr:row>
      <xdr:rowOff>76200</xdr:rowOff>
    </xdr:to>
    <xdr:sp macro="" textlink="">
      <xdr:nvSpPr>
        <xdr:cNvPr id="8" name="Rectangle 7"/>
        <xdr:cNvSpPr/>
      </xdr:nvSpPr>
      <xdr:spPr>
        <a:xfrm>
          <a:off x="35718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59</xdr:row>
      <xdr:rowOff>38100</xdr:rowOff>
    </xdr:from>
    <xdr:to>
      <xdr:col>47</xdr:col>
      <xdr:colOff>76201</xdr:colOff>
      <xdr:row>69</xdr:row>
      <xdr:rowOff>76200</xdr:rowOff>
    </xdr:to>
    <xdr:sp macro="" textlink="">
      <xdr:nvSpPr>
        <xdr:cNvPr id="9" name="Rectangle 8"/>
        <xdr:cNvSpPr/>
      </xdr:nvSpPr>
      <xdr:spPr>
        <a:xfrm>
          <a:off x="67722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93</xdr:row>
      <xdr:rowOff>38100</xdr:rowOff>
    </xdr:from>
    <xdr:to>
      <xdr:col>31</xdr:col>
      <xdr:colOff>76201</xdr:colOff>
      <xdr:row>103</xdr:row>
      <xdr:rowOff>76200</xdr:rowOff>
    </xdr:to>
    <xdr:sp macro="" textlink="">
      <xdr:nvSpPr>
        <xdr:cNvPr id="10" name="Rectangle 9"/>
        <xdr:cNvSpPr/>
      </xdr:nvSpPr>
      <xdr:spPr>
        <a:xfrm>
          <a:off x="3571876" y="164401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93</xdr:row>
      <xdr:rowOff>38100</xdr:rowOff>
    </xdr:from>
    <xdr:to>
      <xdr:col>47</xdr:col>
      <xdr:colOff>76201</xdr:colOff>
      <xdr:row>103</xdr:row>
      <xdr:rowOff>76200</xdr:rowOff>
    </xdr:to>
    <xdr:sp macro="" textlink="">
      <xdr:nvSpPr>
        <xdr:cNvPr id="11" name="Rectangle 10"/>
        <xdr:cNvSpPr/>
      </xdr:nvSpPr>
      <xdr:spPr>
        <a:xfrm>
          <a:off x="6772276" y="164401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130</xdr:row>
      <xdr:rowOff>38100</xdr:rowOff>
    </xdr:from>
    <xdr:to>
      <xdr:col>31</xdr:col>
      <xdr:colOff>76201</xdr:colOff>
      <xdr:row>140</xdr:row>
      <xdr:rowOff>76200</xdr:rowOff>
    </xdr:to>
    <xdr:sp macro="" textlink="">
      <xdr:nvSpPr>
        <xdr:cNvPr id="12" name="Rectangle 11"/>
        <xdr:cNvSpPr/>
      </xdr:nvSpPr>
      <xdr:spPr>
        <a:xfrm>
          <a:off x="3571876" y="237172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130</xdr:row>
      <xdr:rowOff>38100</xdr:rowOff>
    </xdr:from>
    <xdr:to>
      <xdr:col>47</xdr:col>
      <xdr:colOff>76201</xdr:colOff>
      <xdr:row>140</xdr:row>
      <xdr:rowOff>76200</xdr:rowOff>
    </xdr:to>
    <xdr:sp macro="" textlink="">
      <xdr:nvSpPr>
        <xdr:cNvPr id="13" name="Rectangle 12"/>
        <xdr:cNvSpPr/>
      </xdr:nvSpPr>
      <xdr:spPr>
        <a:xfrm>
          <a:off x="6772276" y="237172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180974</xdr:colOff>
      <xdr:row>18</xdr:row>
      <xdr:rowOff>152400</xdr:rowOff>
    </xdr:from>
    <xdr:to>
      <xdr:col>15</xdr:col>
      <xdr:colOff>190499</xdr:colOff>
      <xdr:row>29</xdr:row>
      <xdr:rowOff>9525</xdr:rowOff>
    </xdr:to>
    <xdr:pic>
      <xdr:nvPicPr>
        <xdr:cNvPr id="18" name="Picture 17" descr="E:\Foto Eka\Foto Eka lagi\wahyudin"/>
        <xdr:cNvPicPr/>
      </xdr:nvPicPr>
      <xdr:blipFill>
        <a:blip xmlns:r="http://schemas.openxmlformats.org/officeDocument/2006/relationships" r:embed="rId1" cstate="print"/>
        <a:srcRect l="20070" t="7317" r="11444" b="22172"/>
        <a:stretch>
          <a:fillRect/>
        </a:stretch>
      </xdr:blipFill>
      <xdr:spPr bwMode="auto">
        <a:xfrm>
          <a:off x="380999" y="3714750"/>
          <a:ext cx="2714625" cy="195262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38100</xdr:colOff>
      <xdr:row>59</xdr:row>
      <xdr:rowOff>28574</xdr:rowOff>
    </xdr:from>
    <xdr:to>
      <xdr:col>15</xdr:col>
      <xdr:colOff>133350</xdr:colOff>
      <xdr:row>69</xdr:row>
      <xdr:rowOff>66675</xdr:rowOff>
    </xdr:to>
    <xdr:pic>
      <xdr:nvPicPr>
        <xdr:cNvPr id="19" name="Picture 18" descr="E:\Foto Eka\Foto Eka lagi\wahyudin2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38150" y="9725024"/>
          <a:ext cx="2600325" cy="1943101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133350</xdr:colOff>
      <xdr:row>93</xdr:row>
      <xdr:rowOff>47626</xdr:rowOff>
    </xdr:from>
    <xdr:to>
      <xdr:col>15</xdr:col>
      <xdr:colOff>66675</xdr:colOff>
      <xdr:row>103</xdr:row>
      <xdr:rowOff>123826</xdr:rowOff>
    </xdr:to>
    <xdr:pic>
      <xdr:nvPicPr>
        <xdr:cNvPr id="20" name="Picture 19" descr="E:\Foto Eka\Foto Eka lagi\wahyudin"/>
        <xdr:cNvPicPr/>
      </xdr:nvPicPr>
      <xdr:blipFill>
        <a:blip xmlns:r="http://schemas.openxmlformats.org/officeDocument/2006/relationships" r:embed="rId3" cstate="print"/>
        <a:srcRect l="54054" t="7317" r="11444" b="27596"/>
        <a:stretch>
          <a:fillRect/>
        </a:stretch>
      </xdr:blipFill>
      <xdr:spPr bwMode="auto">
        <a:xfrm>
          <a:off x="533400" y="16449676"/>
          <a:ext cx="2438400" cy="19812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66675</xdr:colOff>
      <xdr:row>130</xdr:row>
      <xdr:rowOff>28575</xdr:rowOff>
    </xdr:from>
    <xdr:to>
      <xdr:col>15</xdr:col>
      <xdr:colOff>95250</xdr:colOff>
      <xdr:row>140</xdr:row>
      <xdr:rowOff>76200</xdr:rowOff>
    </xdr:to>
    <xdr:pic>
      <xdr:nvPicPr>
        <xdr:cNvPr id="21" name="Picture 20" descr="E:\Foto Eka\Foto Eka lagi\wahyudin"/>
        <xdr:cNvPicPr/>
      </xdr:nvPicPr>
      <xdr:blipFill>
        <a:blip xmlns:r="http://schemas.openxmlformats.org/officeDocument/2006/relationships" r:embed="rId4" cstate="print"/>
        <a:srcRect l="62483" t="19234" r="13012" b="29786"/>
        <a:stretch>
          <a:fillRect/>
        </a:stretch>
      </xdr:blipFill>
      <xdr:spPr bwMode="auto">
        <a:xfrm flipH="1">
          <a:off x="466725" y="23707725"/>
          <a:ext cx="2533650" cy="195262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190500</xdr:colOff>
      <xdr:row>18</xdr:row>
      <xdr:rowOff>161925</xdr:rowOff>
    </xdr:from>
    <xdr:to>
      <xdr:col>31</xdr:col>
      <xdr:colOff>171450</xdr:colOff>
      <xdr:row>28</xdr:row>
      <xdr:rowOff>180975</xdr:rowOff>
    </xdr:to>
    <xdr:pic>
      <xdr:nvPicPr>
        <xdr:cNvPr id="22" name="Picture 21" descr="E:\BSPS EKA\foto baru\28.JPG"/>
        <xdr:cNvPicPr/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495675" y="3724275"/>
          <a:ext cx="2781300" cy="192405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33</xdr:col>
      <xdr:colOff>152400</xdr:colOff>
      <xdr:row>19</xdr:row>
      <xdr:rowOff>9525</xdr:rowOff>
    </xdr:from>
    <xdr:to>
      <xdr:col>47</xdr:col>
      <xdr:colOff>171450</xdr:colOff>
      <xdr:row>28</xdr:row>
      <xdr:rowOff>133350</xdr:rowOff>
    </xdr:to>
    <xdr:pic>
      <xdr:nvPicPr>
        <xdr:cNvPr id="23" name="Picture 22" descr="E:\BSPS EKA\FOTO 100%\62.JPG"/>
        <xdr:cNvPicPr/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57975" y="3762375"/>
          <a:ext cx="2819400" cy="183832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66676</xdr:colOff>
      <xdr:row>59</xdr:row>
      <xdr:rowOff>38100</xdr:rowOff>
    </xdr:from>
    <xdr:to>
      <xdr:col>31</xdr:col>
      <xdr:colOff>76201</xdr:colOff>
      <xdr:row>69</xdr:row>
      <xdr:rowOff>76200</xdr:rowOff>
    </xdr:to>
    <xdr:sp macro="" textlink="">
      <xdr:nvSpPr>
        <xdr:cNvPr id="4" name="Rectangle 3"/>
        <xdr:cNvSpPr/>
      </xdr:nvSpPr>
      <xdr:spPr>
        <a:xfrm>
          <a:off x="35718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59</xdr:row>
      <xdr:rowOff>38100</xdr:rowOff>
    </xdr:from>
    <xdr:to>
      <xdr:col>47</xdr:col>
      <xdr:colOff>76201</xdr:colOff>
      <xdr:row>69</xdr:row>
      <xdr:rowOff>76200</xdr:rowOff>
    </xdr:to>
    <xdr:sp macro="" textlink="">
      <xdr:nvSpPr>
        <xdr:cNvPr id="5" name="Rectangle 4"/>
        <xdr:cNvSpPr/>
      </xdr:nvSpPr>
      <xdr:spPr>
        <a:xfrm>
          <a:off x="67722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59</xdr:row>
      <xdr:rowOff>38100</xdr:rowOff>
    </xdr:from>
    <xdr:to>
      <xdr:col>31</xdr:col>
      <xdr:colOff>76201</xdr:colOff>
      <xdr:row>69</xdr:row>
      <xdr:rowOff>76200</xdr:rowOff>
    </xdr:to>
    <xdr:sp macro="" textlink="">
      <xdr:nvSpPr>
        <xdr:cNvPr id="8" name="Rectangle 7"/>
        <xdr:cNvSpPr/>
      </xdr:nvSpPr>
      <xdr:spPr>
        <a:xfrm>
          <a:off x="35718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59</xdr:row>
      <xdr:rowOff>38100</xdr:rowOff>
    </xdr:from>
    <xdr:to>
      <xdr:col>47</xdr:col>
      <xdr:colOff>76201</xdr:colOff>
      <xdr:row>69</xdr:row>
      <xdr:rowOff>76200</xdr:rowOff>
    </xdr:to>
    <xdr:sp macro="" textlink="">
      <xdr:nvSpPr>
        <xdr:cNvPr id="9" name="Rectangle 8"/>
        <xdr:cNvSpPr/>
      </xdr:nvSpPr>
      <xdr:spPr>
        <a:xfrm>
          <a:off x="67722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93</xdr:row>
      <xdr:rowOff>38100</xdr:rowOff>
    </xdr:from>
    <xdr:to>
      <xdr:col>31</xdr:col>
      <xdr:colOff>76201</xdr:colOff>
      <xdr:row>103</xdr:row>
      <xdr:rowOff>76200</xdr:rowOff>
    </xdr:to>
    <xdr:sp macro="" textlink="">
      <xdr:nvSpPr>
        <xdr:cNvPr id="10" name="Rectangle 9"/>
        <xdr:cNvSpPr/>
      </xdr:nvSpPr>
      <xdr:spPr>
        <a:xfrm>
          <a:off x="3571876" y="164401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93</xdr:row>
      <xdr:rowOff>38100</xdr:rowOff>
    </xdr:from>
    <xdr:to>
      <xdr:col>47</xdr:col>
      <xdr:colOff>76201</xdr:colOff>
      <xdr:row>103</xdr:row>
      <xdr:rowOff>76200</xdr:rowOff>
    </xdr:to>
    <xdr:sp macro="" textlink="">
      <xdr:nvSpPr>
        <xdr:cNvPr id="11" name="Rectangle 10"/>
        <xdr:cNvSpPr/>
      </xdr:nvSpPr>
      <xdr:spPr>
        <a:xfrm>
          <a:off x="6772276" y="164401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130</xdr:row>
      <xdr:rowOff>38100</xdr:rowOff>
    </xdr:from>
    <xdr:to>
      <xdr:col>31</xdr:col>
      <xdr:colOff>76201</xdr:colOff>
      <xdr:row>140</xdr:row>
      <xdr:rowOff>76200</xdr:rowOff>
    </xdr:to>
    <xdr:sp macro="" textlink="">
      <xdr:nvSpPr>
        <xdr:cNvPr id="12" name="Rectangle 11"/>
        <xdr:cNvSpPr/>
      </xdr:nvSpPr>
      <xdr:spPr>
        <a:xfrm>
          <a:off x="3571876" y="237172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130</xdr:row>
      <xdr:rowOff>38100</xdr:rowOff>
    </xdr:from>
    <xdr:to>
      <xdr:col>47</xdr:col>
      <xdr:colOff>76201</xdr:colOff>
      <xdr:row>140</xdr:row>
      <xdr:rowOff>76200</xdr:rowOff>
    </xdr:to>
    <xdr:sp macro="" textlink="">
      <xdr:nvSpPr>
        <xdr:cNvPr id="13" name="Rectangle 12"/>
        <xdr:cNvSpPr/>
      </xdr:nvSpPr>
      <xdr:spPr>
        <a:xfrm>
          <a:off x="6772276" y="237172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180975</xdr:colOff>
      <xdr:row>18</xdr:row>
      <xdr:rowOff>152401</xdr:rowOff>
    </xdr:from>
    <xdr:to>
      <xdr:col>15</xdr:col>
      <xdr:colOff>161925</xdr:colOff>
      <xdr:row>28</xdr:row>
      <xdr:rowOff>161925</xdr:rowOff>
    </xdr:to>
    <xdr:pic>
      <xdr:nvPicPr>
        <xdr:cNvPr id="18" name="Picture 17" descr="E:\Foto Eka\Foto Eka lagi\kusrianto"/>
        <xdr:cNvPicPr/>
      </xdr:nvPicPr>
      <xdr:blipFill>
        <a:blip xmlns:r="http://schemas.openxmlformats.org/officeDocument/2006/relationships" r:embed="rId1" cstate="print"/>
        <a:srcRect l="16570" r="10369" b="20101"/>
        <a:stretch>
          <a:fillRect/>
        </a:stretch>
      </xdr:blipFill>
      <xdr:spPr bwMode="auto">
        <a:xfrm>
          <a:off x="381000" y="3714751"/>
          <a:ext cx="2686050" cy="1914524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47625</xdr:colOff>
      <xdr:row>59</xdr:row>
      <xdr:rowOff>38100</xdr:rowOff>
    </xdr:from>
    <xdr:to>
      <xdr:col>15</xdr:col>
      <xdr:colOff>152400</xdr:colOff>
      <xdr:row>69</xdr:row>
      <xdr:rowOff>28575</xdr:rowOff>
    </xdr:to>
    <xdr:pic>
      <xdr:nvPicPr>
        <xdr:cNvPr id="19" name="Picture 18" descr="E:\Foto Eka\Foto Eka lagi\kusrianto2"/>
        <xdr:cNvPicPr/>
      </xdr:nvPicPr>
      <xdr:blipFill>
        <a:blip xmlns:r="http://schemas.openxmlformats.org/officeDocument/2006/relationships" r:embed="rId2" cstate="print"/>
        <a:srcRect l="5166" b="5911"/>
        <a:stretch>
          <a:fillRect/>
        </a:stretch>
      </xdr:blipFill>
      <xdr:spPr bwMode="auto">
        <a:xfrm>
          <a:off x="447675" y="9734550"/>
          <a:ext cx="2609850" cy="189547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95249</xdr:colOff>
      <xdr:row>93</xdr:row>
      <xdr:rowOff>38101</xdr:rowOff>
    </xdr:from>
    <xdr:to>
      <xdr:col>15</xdr:col>
      <xdr:colOff>76199</xdr:colOff>
      <xdr:row>103</xdr:row>
      <xdr:rowOff>104775</xdr:rowOff>
    </xdr:to>
    <xdr:pic>
      <xdr:nvPicPr>
        <xdr:cNvPr id="20" name="Picture 19" descr="E:\Foto Eka\Foto Eka lagi\kusrianto"/>
        <xdr:cNvPicPr/>
      </xdr:nvPicPr>
      <xdr:blipFill>
        <a:blip xmlns:r="http://schemas.openxmlformats.org/officeDocument/2006/relationships" r:embed="rId3" cstate="print"/>
        <a:srcRect l="16570" r="58987" b="20101"/>
        <a:stretch>
          <a:fillRect/>
        </a:stretch>
      </xdr:blipFill>
      <xdr:spPr bwMode="auto">
        <a:xfrm>
          <a:off x="495299" y="16440151"/>
          <a:ext cx="2486025" cy="1971674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66675</xdr:colOff>
      <xdr:row>130</xdr:row>
      <xdr:rowOff>28576</xdr:rowOff>
    </xdr:from>
    <xdr:to>
      <xdr:col>15</xdr:col>
      <xdr:colOff>85725</xdr:colOff>
      <xdr:row>140</xdr:row>
      <xdr:rowOff>66676</xdr:rowOff>
    </xdr:to>
    <xdr:pic>
      <xdr:nvPicPr>
        <xdr:cNvPr id="21" name="Picture 20" descr="E:\Foto Eka\Foto Eka lagi\wahyudin"/>
        <xdr:cNvPicPr/>
      </xdr:nvPicPr>
      <xdr:blipFill>
        <a:blip xmlns:r="http://schemas.openxmlformats.org/officeDocument/2006/relationships" r:embed="rId4" cstate="print"/>
        <a:srcRect l="73370" t="23782" r="13928" b="35770"/>
        <a:stretch>
          <a:fillRect/>
        </a:stretch>
      </xdr:blipFill>
      <xdr:spPr bwMode="auto">
        <a:xfrm>
          <a:off x="466725" y="23707726"/>
          <a:ext cx="2524125" cy="19431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18</xdr:col>
      <xdr:colOff>0</xdr:colOff>
      <xdr:row>18</xdr:row>
      <xdr:rowOff>161925</xdr:rowOff>
    </xdr:from>
    <xdr:to>
      <xdr:col>31</xdr:col>
      <xdr:colOff>180975</xdr:colOff>
      <xdr:row>28</xdr:row>
      <xdr:rowOff>161925</xdr:rowOff>
    </xdr:to>
    <xdr:pic>
      <xdr:nvPicPr>
        <xdr:cNvPr id="22" name="Picture 21" descr="E:\BSPS EKA\foto baru\26.JPG"/>
        <xdr:cNvPicPr/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505200" y="3724275"/>
          <a:ext cx="2781300" cy="19050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34</xdr:col>
      <xdr:colOff>1</xdr:colOff>
      <xdr:row>19</xdr:row>
      <xdr:rowOff>9525</xdr:rowOff>
    </xdr:from>
    <xdr:to>
      <xdr:col>47</xdr:col>
      <xdr:colOff>161926</xdr:colOff>
      <xdr:row>28</xdr:row>
      <xdr:rowOff>180975</xdr:rowOff>
    </xdr:to>
    <xdr:pic>
      <xdr:nvPicPr>
        <xdr:cNvPr id="16" name="Picture 15" descr="E:\BSPS EKA\FOTO 100%\61.JPG"/>
        <xdr:cNvPicPr/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705601" y="3762375"/>
          <a:ext cx="2762250" cy="188595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66676</xdr:colOff>
      <xdr:row>58</xdr:row>
      <xdr:rowOff>38100</xdr:rowOff>
    </xdr:from>
    <xdr:to>
      <xdr:col>31</xdr:col>
      <xdr:colOff>76201</xdr:colOff>
      <xdr:row>68</xdr:row>
      <xdr:rowOff>76200</xdr:rowOff>
    </xdr:to>
    <xdr:sp macro="" textlink="">
      <xdr:nvSpPr>
        <xdr:cNvPr id="4" name="Rectangle 3"/>
        <xdr:cNvSpPr/>
      </xdr:nvSpPr>
      <xdr:spPr>
        <a:xfrm>
          <a:off x="3571876" y="95440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58</xdr:row>
      <xdr:rowOff>38100</xdr:rowOff>
    </xdr:from>
    <xdr:to>
      <xdr:col>47</xdr:col>
      <xdr:colOff>76201</xdr:colOff>
      <xdr:row>68</xdr:row>
      <xdr:rowOff>76200</xdr:rowOff>
    </xdr:to>
    <xdr:sp macro="" textlink="">
      <xdr:nvSpPr>
        <xdr:cNvPr id="5" name="Rectangle 4"/>
        <xdr:cNvSpPr/>
      </xdr:nvSpPr>
      <xdr:spPr>
        <a:xfrm>
          <a:off x="6772276" y="95440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58</xdr:row>
      <xdr:rowOff>38100</xdr:rowOff>
    </xdr:from>
    <xdr:to>
      <xdr:col>31</xdr:col>
      <xdr:colOff>76201</xdr:colOff>
      <xdr:row>68</xdr:row>
      <xdr:rowOff>76200</xdr:rowOff>
    </xdr:to>
    <xdr:sp macro="" textlink="">
      <xdr:nvSpPr>
        <xdr:cNvPr id="8" name="Rectangle 7"/>
        <xdr:cNvSpPr/>
      </xdr:nvSpPr>
      <xdr:spPr>
        <a:xfrm>
          <a:off x="3571876" y="95440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58</xdr:row>
      <xdr:rowOff>38100</xdr:rowOff>
    </xdr:from>
    <xdr:to>
      <xdr:col>47</xdr:col>
      <xdr:colOff>76201</xdr:colOff>
      <xdr:row>68</xdr:row>
      <xdr:rowOff>76200</xdr:rowOff>
    </xdr:to>
    <xdr:sp macro="" textlink="">
      <xdr:nvSpPr>
        <xdr:cNvPr id="9" name="Rectangle 8"/>
        <xdr:cNvSpPr/>
      </xdr:nvSpPr>
      <xdr:spPr>
        <a:xfrm>
          <a:off x="6772276" y="95440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92</xdr:row>
      <xdr:rowOff>0</xdr:rowOff>
    </xdr:from>
    <xdr:to>
      <xdr:col>31</xdr:col>
      <xdr:colOff>76201</xdr:colOff>
      <xdr:row>102</xdr:row>
      <xdr:rowOff>38100</xdr:rowOff>
    </xdr:to>
    <xdr:sp macro="" textlink="">
      <xdr:nvSpPr>
        <xdr:cNvPr id="12" name="Rectangle 11"/>
        <xdr:cNvSpPr/>
      </xdr:nvSpPr>
      <xdr:spPr>
        <a:xfrm>
          <a:off x="3571876" y="148780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92</xdr:row>
      <xdr:rowOff>0</xdr:rowOff>
    </xdr:from>
    <xdr:to>
      <xdr:col>47</xdr:col>
      <xdr:colOff>76201</xdr:colOff>
      <xdr:row>102</xdr:row>
      <xdr:rowOff>38100</xdr:rowOff>
    </xdr:to>
    <xdr:sp macro="" textlink="">
      <xdr:nvSpPr>
        <xdr:cNvPr id="13" name="Rectangle 12"/>
        <xdr:cNvSpPr/>
      </xdr:nvSpPr>
      <xdr:spPr>
        <a:xfrm>
          <a:off x="6772276" y="148780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190500</xdr:colOff>
      <xdr:row>18</xdr:row>
      <xdr:rowOff>142875</xdr:rowOff>
    </xdr:from>
    <xdr:to>
      <xdr:col>15</xdr:col>
      <xdr:colOff>180976</xdr:colOff>
      <xdr:row>28</xdr:row>
      <xdr:rowOff>142875</xdr:rowOff>
    </xdr:to>
    <xdr:pic>
      <xdr:nvPicPr>
        <xdr:cNvPr id="15" name="Picture 14" descr="E:\Foto Eka\Foto Eka lagi\yusminar2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90525" y="3705225"/>
          <a:ext cx="2695576" cy="19050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38100</xdr:colOff>
      <xdr:row>58</xdr:row>
      <xdr:rowOff>38100</xdr:rowOff>
    </xdr:from>
    <xdr:to>
      <xdr:col>15</xdr:col>
      <xdr:colOff>180975</xdr:colOff>
      <xdr:row>68</xdr:row>
      <xdr:rowOff>57150</xdr:rowOff>
    </xdr:to>
    <xdr:pic>
      <xdr:nvPicPr>
        <xdr:cNvPr id="16" name="Picture 15" descr="E:\Foto Eka\Foto Eka lagi\yusminar2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38150" y="9544050"/>
          <a:ext cx="2647950" cy="192405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57151</xdr:colOff>
      <xdr:row>92</xdr:row>
      <xdr:rowOff>9525</xdr:rowOff>
    </xdr:from>
    <xdr:to>
      <xdr:col>15</xdr:col>
      <xdr:colOff>123826</xdr:colOff>
      <xdr:row>102</xdr:row>
      <xdr:rowOff>9525</xdr:rowOff>
    </xdr:to>
    <xdr:pic>
      <xdr:nvPicPr>
        <xdr:cNvPr id="17" name="Picture 16" descr="E:\Foto Eka\Foto Eka lagi\yusminar3"/>
        <xdr:cNvPicPr/>
      </xdr:nvPicPr>
      <xdr:blipFill>
        <a:blip xmlns:r="http://schemas.openxmlformats.org/officeDocument/2006/relationships" r:embed="rId2" cstate="print"/>
        <a:srcRect t="76053"/>
        <a:stretch>
          <a:fillRect/>
        </a:stretch>
      </xdr:blipFill>
      <xdr:spPr bwMode="auto">
        <a:xfrm>
          <a:off x="457201" y="14887575"/>
          <a:ext cx="2571750" cy="19050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18</xdr:col>
      <xdr:colOff>0</xdr:colOff>
      <xdr:row>18</xdr:row>
      <xdr:rowOff>133350</xdr:rowOff>
    </xdr:from>
    <xdr:to>
      <xdr:col>31</xdr:col>
      <xdr:colOff>123825</xdr:colOff>
      <xdr:row>28</xdr:row>
      <xdr:rowOff>161925</xdr:rowOff>
    </xdr:to>
    <xdr:pic>
      <xdr:nvPicPr>
        <xdr:cNvPr id="18" name="Picture 17" descr="E:\BSPS EKA\foto baru\41.JP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505200" y="3695700"/>
          <a:ext cx="2724150" cy="193357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34</xdr:col>
      <xdr:colOff>19050</xdr:colOff>
      <xdr:row>18</xdr:row>
      <xdr:rowOff>152400</xdr:rowOff>
    </xdr:from>
    <xdr:to>
      <xdr:col>47</xdr:col>
      <xdr:colOff>142875</xdr:colOff>
      <xdr:row>28</xdr:row>
      <xdr:rowOff>180975</xdr:rowOff>
    </xdr:to>
    <xdr:pic>
      <xdr:nvPicPr>
        <xdr:cNvPr id="14" name="Picture 13" descr="E:\BSPS EKA\FOTO 100%\1.JPG"/>
        <xdr:cNvPicPr/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24650" y="3714750"/>
          <a:ext cx="2724150" cy="193357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66676</xdr:colOff>
      <xdr:row>58</xdr:row>
      <xdr:rowOff>38100</xdr:rowOff>
    </xdr:from>
    <xdr:to>
      <xdr:col>31</xdr:col>
      <xdr:colOff>76201</xdr:colOff>
      <xdr:row>68</xdr:row>
      <xdr:rowOff>76200</xdr:rowOff>
    </xdr:to>
    <xdr:sp macro="" textlink="">
      <xdr:nvSpPr>
        <xdr:cNvPr id="4" name="Rectangle 3"/>
        <xdr:cNvSpPr/>
      </xdr:nvSpPr>
      <xdr:spPr>
        <a:xfrm>
          <a:off x="3571876" y="95440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58</xdr:row>
      <xdr:rowOff>38100</xdr:rowOff>
    </xdr:from>
    <xdr:to>
      <xdr:col>47</xdr:col>
      <xdr:colOff>76201</xdr:colOff>
      <xdr:row>68</xdr:row>
      <xdr:rowOff>76200</xdr:rowOff>
    </xdr:to>
    <xdr:sp macro="" textlink="">
      <xdr:nvSpPr>
        <xdr:cNvPr id="5" name="Rectangle 4"/>
        <xdr:cNvSpPr/>
      </xdr:nvSpPr>
      <xdr:spPr>
        <a:xfrm>
          <a:off x="6772276" y="95440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58</xdr:row>
      <xdr:rowOff>38100</xdr:rowOff>
    </xdr:from>
    <xdr:to>
      <xdr:col>31</xdr:col>
      <xdr:colOff>76201</xdr:colOff>
      <xdr:row>68</xdr:row>
      <xdr:rowOff>76200</xdr:rowOff>
    </xdr:to>
    <xdr:sp macro="" textlink="">
      <xdr:nvSpPr>
        <xdr:cNvPr id="8" name="Rectangle 7"/>
        <xdr:cNvSpPr/>
      </xdr:nvSpPr>
      <xdr:spPr>
        <a:xfrm>
          <a:off x="3571876" y="95440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58</xdr:row>
      <xdr:rowOff>38100</xdr:rowOff>
    </xdr:from>
    <xdr:to>
      <xdr:col>47</xdr:col>
      <xdr:colOff>76201</xdr:colOff>
      <xdr:row>68</xdr:row>
      <xdr:rowOff>76200</xdr:rowOff>
    </xdr:to>
    <xdr:sp macro="" textlink="">
      <xdr:nvSpPr>
        <xdr:cNvPr id="9" name="Rectangle 8"/>
        <xdr:cNvSpPr/>
      </xdr:nvSpPr>
      <xdr:spPr>
        <a:xfrm>
          <a:off x="6772276" y="95440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190499</xdr:colOff>
      <xdr:row>18</xdr:row>
      <xdr:rowOff>142875</xdr:rowOff>
    </xdr:from>
    <xdr:to>
      <xdr:col>15</xdr:col>
      <xdr:colOff>180974</xdr:colOff>
      <xdr:row>28</xdr:row>
      <xdr:rowOff>161925</xdr:rowOff>
    </xdr:to>
    <xdr:pic>
      <xdr:nvPicPr>
        <xdr:cNvPr id="15" name="Picture 14" descr="E:\Foto Eka\Foto Eka lagi\setio pamungkas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90524" y="3705225"/>
          <a:ext cx="2695575" cy="192405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114300</xdr:colOff>
      <xdr:row>58</xdr:row>
      <xdr:rowOff>28575</xdr:rowOff>
    </xdr:from>
    <xdr:to>
      <xdr:col>15</xdr:col>
      <xdr:colOff>85725</xdr:colOff>
      <xdr:row>68</xdr:row>
      <xdr:rowOff>19050</xdr:rowOff>
    </xdr:to>
    <xdr:pic>
      <xdr:nvPicPr>
        <xdr:cNvPr id="16" name="Picture 15" descr="E:\Foto Eka\Foto Eka lagi\setio pamungkas 2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14350" y="9534525"/>
          <a:ext cx="2476500" cy="189547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>
    <xdr:from>
      <xdr:col>18</xdr:col>
      <xdr:colOff>66676</xdr:colOff>
      <xdr:row>93</xdr:row>
      <xdr:rowOff>38100</xdr:rowOff>
    </xdr:from>
    <xdr:to>
      <xdr:col>31</xdr:col>
      <xdr:colOff>76201</xdr:colOff>
      <xdr:row>103</xdr:row>
      <xdr:rowOff>76200</xdr:rowOff>
    </xdr:to>
    <xdr:sp macro="" textlink="">
      <xdr:nvSpPr>
        <xdr:cNvPr id="25" name="Rectangle 24"/>
        <xdr:cNvSpPr/>
      </xdr:nvSpPr>
      <xdr:spPr>
        <a:xfrm>
          <a:off x="3571876" y="164401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93</xdr:row>
      <xdr:rowOff>38100</xdr:rowOff>
    </xdr:from>
    <xdr:to>
      <xdr:col>47</xdr:col>
      <xdr:colOff>76201</xdr:colOff>
      <xdr:row>103</xdr:row>
      <xdr:rowOff>76200</xdr:rowOff>
    </xdr:to>
    <xdr:sp macro="" textlink="">
      <xdr:nvSpPr>
        <xdr:cNvPr id="26" name="Rectangle 25"/>
        <xdr:cNvSpPr/>
      </xdr:nvSpPr>
      <xdr:spPr>
        <a:xfrm>
          <a:off x="6772276" y="164401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130</xdr:row>
      <xdr:rowOff>38100</xdr:rowOff>
    </xdr:from>
    <xdr:to>
      <xdr:col>31</xdr:col>
      <xdr:colOff>76201</xdr:colOff>
      <xdr:row>140</xdr:row>
      <xdr:rowOff>76200</xdr:rowOff>
    </xdr:to>
    <xdr:sp macro="" textlink="">
      <xdr:nvSpPr>
        <xdr:cNvPr id="27" name="Rectangle 26"/>
        <xdr:cNvSpPr/>
      </xdr:nvSpPr>
      <xdr:spPr>
        <a:xfrm>
          <a:off x="3571876" y="237172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130</xdr:row>
      <xdr:rowOff>38100</xdr:rowOff>
    </xdr:from>
    <xdr:to>
      <xdr:col>47</xdr:col>
      <xdr:colOff>76201</xdr:colOff>
      <xdr:row>140</xdr:row>
      <xdr:rowOff>76200</xdr:rowOff>
    </xdr:to>
    <xdr:sp macro="" textlink="">
      <xdr:nvSpPr>
        <xdr:cNvPr id="28" name="Rectangle 27"/>
        <xdr:cNvSpPr/>
      </xdr:nvSpPr>
      <xdr:spPr>
        <a:xfrm>
          <a:off x="6772276" y="237172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76200</xdr:colOff>
      <xdr:row>93</xdr:row>
      <xdr:rowOff>47625</xdr:rowOff>
    </xdr:from>
    <xdr:to>
      <xdr:col>15</xdr:col>
      <xdr:colOff>57150</xdr:colOff>
      <xdr:row>103</xdr:row>
      <xdr:rowOff>85725</xdr:rowOff>
    </xdr:to>
    <xdr:pic>
      <xdr:nvPicPr>
        <xdr:cNvPr id="33" name="Picture 32" descr="E:\Foto Eka\Foto Eka lagi\setio pamungkas"/>
        <xdr:cNvPicPr/>
      </xdr:nvPicPr>
      <xdr:blipFill>
        <a:blip xmlns:r="http://schemas.openxmlformats.org/officeDocument/2006/relationships" r:embed="rId3" cstate="print"/>
        <a:srcRect r="56559"/>
        <a:stretch>
          <a:fillRect/>
        </a:stretch>
      </xdr:blipFill>
      <xdr:spPr bwMode="auto">
        <a:xfrm>
          <a:off x="476250" y="16449675"/>
          <a:ext cx="2486025" cy="19431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66673</xdr:colOff>
      <xdr:row>130</xdr:row>
      <xdr:rowOff>38100</xdr:rowOff>
    </xdr:from>
    <xdr:to>
      <xdr:col>15</xdr:col>
      <xdr:colOff>85723</xdr:colOff>
      <xdr:row>140</xdr:row>
      <xdr:rowOff>57150</xdr:rowOff>
    </xdr:to>
    <xdr:pic>
      <xdr:nvPicPr>
        <xdr:cNvPr id="34" name="Picture 33" descr="E:\Foto Eka\Foto Eka lagi\setio pamungkas"/>
        <xdr:cNvPicPr/>
      </xdr:nvPicPr>
      <xdr:blipFill>
        <a:blip xmlns:r="http://schemas.openxmlformats.org/officeDocument/2006/relationships" r:embed="rId4" cstate="print"/>
        <a:srcRect t="9375" r="75234" b="39583"/>
        <a:stretch>
          <a:fillRect/>
        </a:stretch>
      </xdr:blipFill>
      <xdr:spPr bwMode="auto">
        <a:xfrm flipH="1">
          <a:off x="466723" y="23717250"/>
          <a:ext cx="2524125" cy="192405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18</xdr:col>
      <xdr:colOff>0</xdr:colOff>
      <xdr:row>18</xdr:row>
      <xdr:rowOff>152399</xdr:rowOff>
    </xdr:from>
    <xdr:to>
      <xdr:col>31</xdr:col>
      <xdr:colOff>161925</xdr:colOff>
      <xdr:row>28</xdr:row>
      <xdr:rowOff>161924</xdr:rowOff>
    </xdr:to>
    <xdr:pic>
      <xdr:nvPicPr>
        <xdr:cNvPr id="23" name="Picture 22" descr="E:\BSPS EKA\foto baru\sediyo.jpg"/>
        <xdr:cNvPicPr/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505200" y="3714749"/>
          <a:ext cx="2762250" cy="191452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33</xdr:col>
      <xdr:colOff>171450</xdr:colOff>
      <xdr:row>18</xdr:row>
      <xdr:rowOff>171449</xdr:rowOff>
    </xdr:from>
    <xdr:to>
      <xdr:col>47</xdr:col>
      <xdr:colOff>186078</xdr:colOff>
      <xdr:row>28</xdr:row>
      <xdr:rowOff>161924</xdr:rowOff>
    </xdr:to>
    <xdr:pic>
      <xdr:nvPicPr>
        <xdr:cNvPr id="19" name="Picture 18" descr="E:\BSPS EKA\FOTO 100%\69.JPG"/>
        <xdr:cNvPicPr/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3733799"/>
          <a:ext cx="2814978" cy="189547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66676</xdr:colOff>
      <xdr:row>59</xdr:row>
      <xdr:rowOff>38100</xdr:rowOff>
    </xdr:from>
    <xdr:to>
      <xdr:col>31</xdr:col>
      <xdr:colOff>76201</xdr:colOff>
      <xdr:row>69</xdr:row>
      <xdr:rowOff>76200</xdr:rowOff>
    </xdr:to>
    <xdr:sp macro="" textlink="">
      <xdr:nvSpPr>
        <xdr:cNvPr id="4" name="Rectangle 3"/>
        <xdr:cNvSpPr/>
      </xdr:nvSpPr>
      <xdr:spPr>
        <a:xfrm>
          <a:off x="3571876" y="95440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59</xdr:row>
      <xdr:rowOff>38100</xdr:rowOff>
    </xdr:from>
    <xdr:to>
      <xdr:col>47</xdr:col>
      <xdr:colOff>76201</xdr:colOff>
      <xdr:row>69</xdr:row>
      <xdr:rowOff>76200</xdr:rowOff>
    </xdr:to>
    <xdr:sp macro="" textlink="">
      <xdr:nvSpPr>
        <xdr:cNvPr id="5" name="Rectangle 4"/>
        <xdr:cNvSpPr/>
      </xdr:nvSpPr>
      <xdr:spPr>
        <a:xfrm>
          <a:off x="6772276" y="95440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59</xdr:row>
      <xdr:rowOff>38100</xdr:rowOff>
    </xdr:from>
    <xdr:to>
      <xdr:col>31</xdr:col>
      <xdr:colOff>76201</xdr:colOff>
      <xdr:row>69</xdr:row>
      <xdr:rowOff>76200</xdr:rowOff>
    </xdr:to>
    <xdr:sp macro="" textlink="">
      <xdr:nvSpPr>
        <xdr:cNvPr id="8" name="Rectangle 7"/>
        <xdr:cNvSpPr/>
      </xdr:nvSpPr>
      <xdr:spPr>
        <a:xfrm>
          <a:off x="3571876" y="95440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59</xdr:row>
      <xdr:rowOff>38100</xdr:rowOff>
    </xdr:from>
    <xdr:to>
      <xdr:col>47</xdr:col>
      <xdr:colOff>76201</xdr:colOff>
      <xdr:row>69</xdr:row>
      <xdr:rowOff>76200</xdr:rowOff>
    </xdr:to>
    <xdr:sp macro="" textlink="">
      <xdr:nvSpPr>
        <xdr:cNvPr id="9" name="Rectangle 8"/>
        <xdr:cNvSpPr/>
      </xdr:nvSpPr>
      <xdr:spPr>
        <a:xfrm>
          <a:off x="6772276" y="95440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94</xdr:row>
      <xdr:rowOff>38100</xdr:rowOff>
    </xdr:from>
    <xdr:to>
      <xdr:col>31</xdr:col>
      <xdr:colOff>76201</xdr:colOff>
      <xdr:row>104</xdr:row>
      <xdr:rowOff>76200</xdr:rowOff>
    </xdr:to>
    <xdr:sp macro="" textlink="">
      <xdr:nvSpPr>
        <xdr:cNvPr id="16" name="Rectangle 15"/>
        <xdr:cNvSpPr/>
      </xdr:nvSpPr>
      <xdr:spPr>
        <a:xfrm>
          <a:off x="3571876" y="164401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94</xdr:row>
      <xdr:rowOff>38100</xdr:rowOff>
    </xdr:from>
    <xdr:to>
      <xdr:col>47</xdr:col>
      <xdr:colOff>76201</xdr:colOff>
      <xdr:row>104</xdr:row>
      <xdr:rowOff>76200</xdr:rowOff>
    </xdr:to>
    <xdr:sp macro="" textlink="">
      <xdr:nvSpPr>
        <xdr:cNvPr id="17" name="Rectangle 16"/>
        <xdr:cNvSpPr/>
      </xdr:nvSpPr>
      <xdr:spPr>
        <a:xfrm>
          <a:off x="6772276" y="164401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9526</xdr:colOff>
      <xdr:row>18</xdr:row>
      <xdr:rowOff>142876</xdr:rowOff>
    </xdr:from>
    <xdr:to>
      <xdr:col>15</xdr:col>
      <xdr:colOff>123825</xdr:colOff>
      <xdr:row>29</xdr:row>
      <xdr:rowOff>9526</xdr:rowOff>
    </xdr:to>
    <xdr:pic>
      <xdr:nvPicPr>
        <xdr:cNvPr id="22" name="Picture 21" descr="D:\EKA PUNYA\LPD TIM 4\DCIM\108_FUJI\DSCF8776.JPG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09576" y="3705226"/>
          <a:ext cx="2619374" cy="196215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104775</xdr:colOff>
      <xdr:row>59</xdr:row>
      <xdr:rowOff>28575</xdr:rowOff>
    </xdr:from>
    <xdr:to>
      <xdr:col>15</xdr:col>
      <xdr:colOff>123825</xdr:colOff>
      <xdr:row>69</xdr:row>
      <xdr:rowOff>104775</xdr:rowOff>
    </xdr:to>
    <xdr:pic>
      <xdr:nvPicPr>
        <xdr:cNvPr id="23" name="Picture 22" descr="D:\EKA PUNYA\LPD TIM 4\DCIM\108_FUJI\DSCF8777.JPG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04825" y="9534525"/>
          <a:ext cx="2524125" cy="19812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57981</xdr:colOff>
      <xdr:row>94</xdr:row>
      <xdr:rowOff>66264</xdr:rowOff>
    </xdr:from>
    <xdr:to>
      <xdr:col>15</xdr:col>
      <xdr:colOff>172280</xdr:colOff>
      <xdr:row>104</xdr:row>
      <xdr:rowOff>99391</xdr:rowOff>
    </xdr:to>
    <xdr:pic>
      <xdr:nvPicPr>
        <xdr:cNvPr id="24" name="Picture 23" descr="D:\EKA PUNYA\LPD TIM 4\DCIM\108_FUJI\DSCF8776.JP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55546" y="16449264"/>
          <a:ext cx="2607364" cy="1938127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>
    <xdr:from>
      <xdr:col>18</xdr:col>
      <xdr:colOff>66676</xdr:colOff>
      <xdr:row>130</xdr:row>
      <xdr:rowOff>142875</xdr:rowOff>
    </xdr:from>
    <xdr:to>
      <xdr:col>31</xdr:col>
      <xdr:colOff>76201</xdr:colOff>
      <xdr:row>140</xdr:row>
      <xdr:rowOff>180975</xdr:rowOff>
    </xdr:to>
    <xdr:sp macro="" textlink="">
      <xdr:nvSpPr>
        <xdr:cNvPr id="25" name="Rectangle 24"/>
        <xdr:cNvSpPr/>
      </xdr:nvSpPr>
      <xdr:spPr>
        <a:xfrm>
          <a:off x="3571876" y="23250525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130</xdr:row>
      <xdr:rowOff>142875</xdr:rowOff>
    </xdr:from>
    <xdr:to>
      <xdr:col>47</xdr:col>
      <xdr:colOff>76201</xdr:colOff>
      <xdr:row>140</xdr:row>
      <xdr:rowOff>180975</xdr:rowOff>
    </xdr:to>
    <xdr:sp macro="" textlink="">
      <xdr:nvSpPr>
        <xdr:cNvPr id="26" name="Rectangle 25"/>
        <xdr:cNvSpPr/>
      </xdr:nvSpPr>
      <xdr:spPr>
        <a:xfrm>
          <a:off x="6772276" y="23250525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82830</xdr:colOff>
      <xdr:row>130</xdr:row>
      <xdr:rowOff>132520</xdr:rowOff>
    </xdr:from>
    <xdr:to>
      <xdr:col>15</xdr:col>
      <xdr:colOff>115956</xdr:colOff>
      <xdr:row>141</xdr:row>
      <xdr:rowOff>8283</xdr:rowOff>
    </xdr:to>
    <xdr:pic>
      <xdr:nvPicPr>
        <xdr:cNvPr id="28" name="Picture 27" descr="D:\EKA PUNYA\LPD TIM 4\DCIM\108_FUJI\DSCF8778.JPG"/>
        <xdr:cNvPicPr/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80395" y="23597150"/>
          <a:ext cx="2526191" cy="1971264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18</xdr:col>
      <xdr:colOff>0</xdr:colOff>
      <xdr:row>18</xdr:row>
      <xdr:rowOff>161925</xdr:rowOff>
    </xdr:from>
    <xdr:to>
      <xdr:col>31</xdr:col>
      <xdr:colOff>152400</xdr:colOff>
      <xdr:row>28</xdr:row>
      <xdr:rowOff>180975</xdr:rowOff>
    </xdr:to>
    <xdr:pic>
      <xdr:nvPicPr>
        <xdr:cNvPr id="27" name="Picture 26" descr="E:\BSPS EKA\foto baru\4.JPG"/>
        <xdr:cNvPicPr/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505200" y="3724275"/>
          <a:ext cx="2752725" cy="192405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33</xdr:col>
      <xdr:colOff>180974</xdr:colOff>
      <xdr:row>19</xdr:row>
      <xdr:rowOff>19050</xdr:rowOff>
    </xdr:from>
    <xdr:to>
      <xdr:col>47</xdr:col>
      <xdr:colOff>95249</xdr:colOff>
      <xdr:row>29</xdr:row>
      <xdr:rowOff>19050</xdr:rowOff>
    </xdr:to>
    <xdr:pic>
      <xdr:nvPicPr>
        <xdr:cNvPr id="19" name="Picture 18" descr="E:\BSPS EKA\FOTO 100%\4.JPG"/>
        <xdr:cNvPicPr/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86549" y="3771900"/>
          <a:ext cx="2714625" cy="19050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66676</xdr:colOff>
      <xdr:row>59</xdr:row>
      <xdr:rowOff>38100</xdr:rowOff>
    </xdr:from>
    <xdr:to>
      <xdr:col>31</xdr:col>
      <xdr:colOff>76201</xdr:colOff>
      <xdr:row>69</xdr:row>
      <xdr:rowOff>76200</xdr:rowOff>
    </xdr:to>
    <xdr:sp macro="" textlink="">
      <xdr:nvSpPr>
        <xdr:cNvPr id="4" name="Rectangle 3"/>
        <xdr:cNvSpPr/>
      </xdr:nvSpPr>
      <xdr:spPr>
        <a:xfrm>
          <a:off x="3571876" y="95440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59</xdr:row>
      <xdr:rowOff>38100</xdr:rowOff>
    </xdr:from>
    <xdr:to>
      <xdr:col>47</xdr:col>
      <xdr:colOff>76201</xdr:colOff>
      <xdr:row>69</xdr:row>
      <xdr:rowOff>76200</xdr:rowOff>
    </xdr:to>
    <xdr:sp macro="" textlink="">
      <xdr:nvSpPr>
        <xdr:cNvPr id="5" name="Rectangle 4"/>
        <xdr:cNvSpPr/>
      </xdr:nvSpPr>
      <xdr:spPr>
        <a:xfrm>
          <a:off x="6772276" y="95440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59</xdr:row>
      <xdr:rowOff>38100</xdr:rowOff>
    </xdr:from>
    <xdr:to>
      <xdr:col>31</xdr:col>
      <xdr:colOff>76201</xdr:colOff>
      <xdr:row>69</xdr:row>
      <xdr:rowOff>76200</xdr:rowOff>
    </xdr:to>
    <xdr:sp macro="" textlink="">
      <xdr:nvSpPr>
        <xdr:cNvPr id="8" name="Rectangle 7"/>
        <xdr:cNvSpPr/>
      </xdr:nvSpPr>
      <xdr:spPr>
        <a:xfrm>
          <a:off x="3571876" y="95440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59</xdr:row>
      <xdr:rowOff>38100</xdr:rowOff>
    </xdr:from>
    <xdr:to>
      <xdr:col>47</xdr:col>
      <xdr:colOff>76201</xdr:colOff>
      <xdr:row>69</xdr:row>
      <xdr:rowOff>76200</xdr:rowOff>
    </xdr:to>
    <xdr:sp macro="" textlink="">
      <xdr:nvSpPr>
        <xdr:cNvPr id="9" name="Rectangle 8"/>
        <xdr:cNvSpPr/>
      </xdr:nvSpPr>
      <xdr:spPr>
        <a:xfrm>
          <a:off x="6772276" y="95440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93</xdr:row>
      <xdr:rowOff>38100</xdr:rowOff>
    </xdr:from>
    <xdr:to>
      <xdr:col>31</xdr:col>
      <xdr:colOff>76201</xdr:colOff>
      <xdr:row>103</xdr:row>
      <xdr:rowOff>76200</xdr:rowOff>
    </xdr:to>
    <xdr:sp macro="" textlink="">
      <xdr:nvSpPr>
        <xdr:cNvPr id="16" name="Rectangle 15"/>
        <xdr:cNvSpPr/>
      </xdr:nvSpPr>
      <xdr:spPr>
        <a:xfrm>
          <a:off x="3571876" y="164401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93</xdr:row>
      <xdr:rowOff>38100</xdr:rowOff>
    </xdr:from>
    <xdr:to>
      <xdr:col>47</xdr:col>
      <xdr:colOff>76201</xdr:colOff>
      <xdr:row>103</xdr:row>
      <xdr:rowOff>76200</xdr:rowOff>
    </xdr:to>
    <xdr:sp macro="" textlink="">
      <xdr:nvSpPr>
        <xdr:cNvPr id="17" name="Rectangle 16"/>
        <xdr:cNvSpPr/>
      </xdr:nvSpPr>
      <xdr:spPr>
        <a:xfrm>
          <a:off x="6772276" y="164401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130</xdr:row>
      <xdr:rowOff>38100</xdr:rowOff>
    </xdr:from>
    <xdr:to>
      <xdr:col>31</xdr:col>
      <xdr:colOff>76201</xdr:colOff>
      <xdr:row>140</xdr:row>
      <xdr:rowOff>76200</xdr:rowOff>
    </xdr:to>
    <xdr:sp macro="" textlink="">
      <xdr:nvSpPr>
        <xdr:cNvPr id="18" name="Rectangle 17"/>
        <xdr:cNvSpPr/>
      </xdr:nvSpPr>
      <xdr:spPr>
        <a:xfrm>
          <a:off x="3571876" y="237172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130</xdr:row>
      <xdr:rowOff>38100</xdr:rowOff>
    </xdr:from>
    <xdr:to>
      <xdr:col>47</xdr:col>
      <xdr:colOff>76201</xdr:colOff>
      <xdr:row>140</xdr:row>
      <xdr:rowOff>76200</xdr:rowOff>
    </xdr:to>
    <xdr:sp macro="" textlink="">
      <xdr:nvSpPr>
        <xdr:cNvPr id="19" name="Rectangle 18"/>
        <xdr:cNvSpPr/>
      </xdr:nvSpPr>
      <xdr:spPr>
        <a:xfrm>
          <a:off x="6772276" y="237172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190500</xdr:colOff>
      <xdr:row>18</xdr:row>
      <xdr:rowOff>152400</xdr:rowOff>
    </xdr:from>
    <xdr:to>
      <xdr:col>15</xdr:col>
      <xdr:colOff>152400</xdr:colOff>
      <xdr:row>28</xdr:row>
      <xdr:rowOff>152400</xdr:rowOff>
    </xdr:to>
    <xdr:pic>
      <xdr:nvPicPr>
        <xdr:cNvPr id="22" name="Picture 21" descr="E:\Foto Eka\Foto Eka lagi\rinawati3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90525" y="3714750"/>
          <a:ext cx="2667000" cy="19050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95250</xdr:colOff>
      <xdr:row>59</xdr:row>
      <xdr:rowOff>28575</xdr:rowOff>
    </xdr:from>
    <xdr:to>
      <xdr:col>15</xdr:col>
      <xdr:colOff>85725</xdr:colOff>
      <xdr:row>69</xdr:row>
      <xdr:rowOff>38100</xdr:rowOff>
    </xdr:to>
    <xdr:pic>
      <xdr:nvPicPr>
        <xdr:cNvPr id="23" name="Picture 22" descr="E:\Foto Eka\Foto Eka lagi\rinawati2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95300" y="9725025"/>
          <a:ext cx="2495550" cy="191452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57150</xdr:colOff>
      <xdr:row>93</xdr:row>
      <xdr:rowOff>28575</xdr:rowOff>
    </xdr:from>
    <xdr:to>
      <xdr:col>15</xdr:col>
      <xdr:colOff>95250</xdr:colOff>
      <xdr:row>103</xdr:row>
      <xdr:rowOff>76200</xdr:rowOff>
    </xdr:to>
    <xdr:pic>
      <xdr:nvPicPr>
        <xdr:cNvPr id="24" name="Picture 23" descr="E:\Foto Eka\Foto Eka lagi\rinawati"/>
        <xdr:cNvPicPr/>
      </xdr:nvPicPr>
      <xdr:blipFill>
        <a:blip xmlns:r="http://schemas.openxmlformats.org/officeDocument/2006/relationships" r:embed="rId3" cstate="print"/>
        <a:srcRect r="57746"/>
        <a:stretch>
          <a:fillRect/>
        </a:stretch>
      </xdr:blipFill>
      <xdr:spPr bwMode="auto">
        <a:xfrm>
          <a:off x="457200" y="16621125"/>
          <a:ext cx="2543175" cy="195262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104775</xdr:colOff>
      <xdr:row>130</xdr:row>
      <xdr:rowOff>38100</xdr:rowOff>
    </xdr:from>
    <xdr:to>
      <xdr:col>15</xdr:col>
      <xdr:colOff>114300</xdr:colOff>
      <xdr:row>140</xdr:row>
      <xdr:rowOff>57150</xdr:rowOff>
    </xdr:to>
    <xdr:pic>
      <xdr:nvPicPr>
        <xdr:cNvPr id="25" name="Picture 24" descr="E:\Foto Eka\Foto Eka lagi\rinawati3"/>
        <xdr:cNvPicPr/>
      </xdr:nvPicPr>
      <xdr:blipFill>
        <a:blip xmlns:r="http://schemas.openxmlformats.org/officeDocument/2006/relationships" r:embed="rId4" cstate="print"/>
        <a:srcRect l="73144" b="15385"/>
        <a:stretch>
          <a:fillRect/>
        </a:stretch>
      </xdr:blipFill>
      <xdr:spPr bwMode="auto">
        <a:xfrm>
          <a:off x="504825" y="23907750"/>
          <a:ext cx="2514600" cy="192405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18</xdr:col>
      <xdr:colOff>9525</xdr:colOff>
      <xdr:row>18</xdr:row>
      <xdr:rowOff>133350</xdr:rowOff>
    </xdr:from>
    <xdr:to>
      <xdr:col>31</xdr:col>
      <xdr:colOff>171450</xdr:colOff>
      <xdr:row>28</xdr:row>
      <xdr:rowOff>133350</xdr:rowOff>
    </xdr:to>
    <xdr:pic>
      <xdr:nvPicPr>
        <xdr:cNvPr id="26" name="Picture 25" descr="E:\BSPS EKA\foto baru\22.JPG"/>
        <xdr:cNvPicPr/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514725" y="3695700"/>
          <a:ext cx="2762250" cy="19050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34</xdr:col>
      <xdr:colOff>28575</xdr:colOff>
      <xdr:row>18</xdr:row>
      <xdr:rowOff>114300</xdr:rowOff>
    </xdr:from>
    <xdr:to>
      <xdr:col>47</xdr:col>
      <xdr:colOff>76200</xdr:colOff>
      <xdr:row>28</xdr:row>
      <xdr:rowOff>142875</xdr:rowOff>
    </xdr:to>
    <xdr:pic>
      <xdr:nvPicPr>
        <xdr:cNvPr id="20" name="Picture 19" descr="E:\BSPS EKA\FOTO 100%\37.JPG"/>
        <xdr:cNvPicPr/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734175" y="3676650"/>
          <a:ext cx="2647950" cy="193357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66676</xdr:colOff>
      <xdr:row>59</xdr:row>
      <xdr:rowOff>38100</xdr:rowOff>
    </xdr:from>
    <xdr:to>
      <xdr:col>31</xdr:col>
      <xdr:colOff>76201</xdr:colOff>
      <xdr:row>69</xdr:row>
      <xdr:rowOff>76200</xdr:rowOff>
    </xdr:to>
    <xdr:sp macro="" textlink="">
      <xdr:nvSpPr>
        <xdr:cNvPr id="4" name="Rectangle 3"/>
        <xdr:cNvSpPr/>
      </xdr:nvSpPr>
      <xdr:spPr>
        <a:xfrm>
          <a:off x="35718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59</xdr:row>
      <xdr:rowOff>38100</xdr:rowOff>
    </xdr:from>
    <xdr:to>
      <xdr:col>47</xdr:col>
      <xdr:colOff>76201</xdr:colOff>
      <xdr:row>69</xdr:row>
      <xdr:rowOff>76200</xdr:rowOff>
    </xdr:to>
    <xdr:sp macro="" textlink="">
      <xdr:nvSpPr>
        <xdr:cNvPr id="5" name="Rectangle 4"/>
        <xdr:cNvSpPr/>
      </xdr:nvSpPr>
      <xdr:spPr>
        <a:xfrm>
          <a:off x="67722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59</xdr:row>
      <xdr:rowOff>38100</xdr:rowOff>
    </xdr:from>
    <xdr:to>
      <xdr:col>31</xdr:col>
      <xdr:colOff>76201</xdr:colOff>
      <xdr:row>69</xdr:row>
      <xdr:rowOff>76200</xdr:rowOff>
    </xdr:to>
    <xdr:sp macro="" textlink="">
      <xdr:nvSpPr>
        <xdr:cNvPr id="8" name="Rectangle 7"/>
        <xdr:cNvSpPr/>
      </xdr:nvSpPr>
      <xdr:spPr>
        <a:xfrm>
          <a:off x="35718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59</xdr:row>
      <xdr:rowOff>38100</xdr:rowOff>
    </xdr:from>
    <xdr:to>
      <xdr:col>47</xdr:col>
      <xdr:colOff>76201</xdr:colOff>
      <xdr:row>69</xdr:row>
      <xdr:rowOff>76200</xdr:rowOff>
    </xdr:to>
    <xdr:sp macro="" textlink="">
      <xdr:nvSpPr>
        <xdr:cNvPr id="9" name="Rectangle 8"/>
        <xdr:cNvSpPr/>
      </xdr:nvSpPr>
      <xdr:spPr>
        <a:xfrm>
          <a:off x="67722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93</xdr:row>
      <xdr:rowOff>38100</xdr:rowOff>
    </xdr:from>
    <xdr:to>
      <xdr:col>31</xdr:col>
      <xdr:colOff>76201</xdr:colOff>
      <xdr:row>103</xdr:row>
      <xdr:rowOff>76200</xdr:rowOff>
    </xdr:to>
    <xdr:sp macro="" textlink="">
      <xdr:nvSpPr>
        <xdr:cNvPr id="14" name="Rectangle 13"/>
        <xdr:cNvSpPr/>
      </xdr:nvSpPr>
      <xdr:spPr>
        <a:xfrm>
          <a:off x="3571876" y="166306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93</xdr:row>
      <xdr:rowOff>38100</xdr:rowOff>
    </xdr:from>
    <xdr:to>
      <xdr:col>47</xdr:col>
      <xdr:colOff>76201</xdr:colOff>
      <xdr:row>103</xdr:row>
      <xdr:rowOff>76200</xdr:rowOff>
    </xdr:to>
    <xdr:sp macro="" textlink="">
      <xdr:nvSpPr>
        <xdr:cNvPr id="15" name="Rectangle 14"/>
        <xdr:cNvSpPr/>
      </xdr:nvSpPr>
      <xdr:spPr>
        <a:xfrm>
          <a:off x="6772276" y="166306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130</xdr:row>
      <xdr:rowOff>38100</xdr:rowOff>
    </xdr:from>
    <xdr:to>
      <xdr:col>31</xdr:col>
      <xdr:colOff>76201</xdr:colOff>
      <xdr:row>140</xdr:row>
      <xdr:rowOff>76200</xdr:rowOff>
    </xdr:to>
    <xdr:sp macro="" textlink="">
      <xdr:nvSpPr>
        <xdr:cNvPr id="16" name="Rectangle 15"/>
        <xdr:cNvSpPr/>
      </xdr:nvSpPr>
      <xdr:spPr>
        <a:xfrm>
          <a:off x="3571876" y="239077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130</xdr:row>
      <xdr:rowOff>38100</xdr:rowOff>
    </xdr:from>
    <xdr:to>
      <xdr:col>47</xdr:col>
      <xdr:colOff>76201</xdr:colOff>
      <xdr:row>140</xdr:row>
      <xdr:rowOff>76200</xdr:rowOff>
    </xdr:to>
    <xdr:sp macro="" textlink="">
      <xdr:nvSpPr>
        <xdr:cNvPr id="17" name="Rectangle 16"/>
        <xdr:cNvSpPr/>
      </xdr:nvSpPr>
      <xdr:spPr>
        <a:xfrm>
          <a:off x="6772276" y="239077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180975</xdr:colOff>
      <xdr:row>18</xdr:row>
      <xdr:rowOff>142875</xdr:rowOff>
    </xdr:from>
    <xdr:to>
      <xdr:col>15</xdr:col>
      <xdr:colOff>123825</xdr:colOff>
      <xdr:row>28</xdr:row>
      <xdr:rowOff>152400</xdr:rowOff>
    </xdr:to>
    <xdr:pic>
      <xdr:nvPicPr>
        <xdr:cNvPr id="22" name="Picture 21" descr="E:\Foto Eka\Foto Eka lagi\dahlawai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81000" y="3705225"/>
          <a:ext cx="2647950" cy="191452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76200</xdr:colOff>
      <xdr:row>59</xdr:row>
      <xdr:rowOff>28575</xdr:rowOff>
    </xdr:from>
    <xdr:to>
      <xdr:col>15</xdr:col>
      <xdr:colOff>85725</xdr:colOff>
      <xdr:row>69</xdr:row>
      <xdr:rowOff>66675</xdr:rowOff>
    </xdr:to>
    <xdr:pic>
      <xdr:nvPicPr>
        <xdr:cNvPr id="23" name="Picture 22" descr="E:\Foto Eka\Foto Eka lagi\dahlawi2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6250" y="9725025"/>
          <a:ext cx="2514600" cy="19431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66675</xdr:colOff>
      <xdr:row>93</xdr:row>
      <xdr:rowOff>38100</xdr:rowOff>
    </xdr:from>
    <xdr:to>
      <xdr:col>15</xdr:col>
      <xdr:colOff>133350</xdr:colOff>
      <xdr:row>103</xdr:row>
      <xdr:rowOff>85725</xdr:rowOff>
    </xdr:to>
    <xdr:pic>
      <xdr:nvPicPr>
        <xdr:cNvPr id="24" name="Picture 23" descr="E:\Foto Eka\Foto Eka lagi\dahlawai"/>
        <xdr:cNvPicPr/>
      </xdr:nvPicPr>
      <xdr:blipFill>
        <a:blip xmlns:r="http://schemas.openxmlformats.org/officeDocument/2006/relationships" r:embed="rId3" cstate="print"/>
        <a:srcRect r="44622" b="11443"/>
        <a:stretch>
          <a:fillRect/>
        </a:stretch>
      </xdr:blipFill>
      <xdr:spPr bwMode="auto">
        <a:xfrm>
          <a:off x="466725" y="16630650"/>
          <a:ext cx="2571750" cy="195262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95249</xdr:colOff>
      <xdr:row>130</xdr:row>
      <xdr:rowOff>38100</xdr:rowOff>
    </xdr:from>
    <xdr:to>
      <xdr:col>15</xdr:col>
      <xdr:colOff>95249</xdr:colOff>
      <xdr:row>140</xdr:row>
      <xdr:rowOff>47626</xdr:rowOff>
    </xdr:to>
    <xdr:pic>
      <xdr:nvPicPr>
        <xdr:cNvPr id="25" name="Picture 24" descr="E:\Foto Eka\Foto Eka lagi\dahlawi3"/>
        <xdr:cNvPicPr/>
      </xdr:nvPicPr>
      <xdr:blipFill>
        <a:blip xmlns:r="http://schemas.openxmlformats.org/officeDocument/2006/relationships" r:embed="rId4" cstate="print"/>
        <a:srcRect l="57769"/>
        <a:stretch>
          <a:fillRect/>
        </a:stretch>
      </xdr:blipFill>
      <xdr:spPr bwMode="auto">
        <a:xfrm>
          <a:off x="495299" y="23907750"/>
          <a:ext cx="2505075" cy="1914526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190500</xdr:colOff>
      <xdr:row>18</xdr:row>
      <xdr:rowOff>152399</xdr:rowOff>
    </xdr:from>
    <xdr:to>
      <xdr:col>31</xdr:col>
      <xdr:colOff>180975</xdr:colOff>
      <xdr:row>28</xdr:row>
      <xdr:rowOff>142874</xdr:rowOff>
    </xdr:to>
    <xdr:pic>
      <xdr:nvPicPr>
        <xdr:cNvPr id="26" name="Picture 25" descr="E:\BSPS EKA\foto baru\24a.JPG"/>
        <xdr:cNvPicPr/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495675" y="3714749"/>
          <a:ext cx="2790825" cy="189547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34</xdr:col>
      <xdr:colOff>9525</xdr:colOff>
      <xdr:row>18</xdr:row>
      <xdr:rowOff>171450</xdr:rowOff>
    </xdr:from>
    <xdr:to>
      <xdr:col>47</xdr:col>
      <xdr:colOff>171450</xdr:colOff>
      <xdr:row>28</xdr:row>
      <xdr:rowOff>133350</xdr:rowOff>
    </xdr:to>
    <xdr:pic>
      <xdr:nvPicPr>
        <xdr:cNvPr id="19" name="Picture 18" descr="E:\BSPS EKA\FOTO 100%\39.JPG"/>
        <xdr:cNvPicPr/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715125" y="3733800"/>
          <a:ext cx="2762250" cy="18669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66676</xdr:colOff>
      <xdr:row>59</xdr:row>
      <xdr:rowOff>38100</xdr:rowOff>
    </xdr:from>
    <xdr:to>
      <xdr:col>31</xdr:col>
      <xdr:colOff>76201</xdr:colOff>
      <xdr:row>69</xdr:row>
      <xdr:rowOff>76200</xdr:rowOff>
    </xdr:to>
    <xdr:sp macro="" textlink="">
      <xdr:nvSpPr>
        <xdr:cNvPr id="4" name="Rectangle 3"/>
        <xdr:cNvSpPr/>
      </xdr:nvSpPr>
      <xdr:spPr>
        <a:xfrm>
          <a:off x="35718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59</xdr:row>
      <xdr:rowOff>38100</xdr:rowOff>
    </xdr:from>
    <xdr:to>
      <xdr:col>47</xdr:col>
      <xdr:colOff>76201</xdr:colOff>
      <xdr:row>69</xdr:row>
      <xdr:rowOff>76200</xdr:rowOff>
    </xdr:to>
    <xdr:sp macro="" textlink="">
      <xdr:nvSpPr>
        <xdr:cNvPr id="5" name="Rectangle 4"/>
        <xdr:cNvSpPr/>
      </xdr:nvSpPr>
      <xdr:spPr>
        <a:xfrm>
          <a:off x="67722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59</xdr:row>
      <xdr:rowOff>38100</xdr:rowOff>
    </xdr:from>
    <xdr:to>
      <xdr:col>31</xdr:col>
      <xdr:colOff>76201</xdr:colOff>
      <xdr:row>69</xdr:row>
      <xdr:rowOff>76200</xdr:rowOff>
    </xdr:to>
    <xdr:sp macro="" textlink="">
      <xdr:nvSpPr>
        <xdr:cNvPr id="8" name="Rectangle 7"/>
        <xdr:cNvSpPr/>
      </xdr:nvSpPr>
      <xdr:spPr>
        <a:xfrm>
          <a:off x="35718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59</xdr:row>
      <xdr:rowOff>38100</xdr:rowOff>
    </xdr:from>
    <xdr:to>
      <xdr:col>47</xdr:col>
      <xdr:colOff>76201</xdr:colOff>
      <xdr:row>69</xdr:row>
      <xdr:rowOff>76200</xdr:rowOff>
    </xdr:to>
    <xdr:sp macro="" textlink="">
      <xdr:nvSpPr>
        <xdr:cNvPr id="9" name="Rectangle 8"/>
        <xdr:cNvSpPr/>
      </xdr:nvSpPr>
      <xdr:spPr>
        <a:xfrm>
          <a:off x="67722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93</xdr:row>
      <xdr:rowOff>38100</xdr:rowOff>
    </xdr:from>
    <xdr:to>
      <xdr:col>31</xdr:col>
      <xdr:colOff>76201</xdr:colOff>
      <xdr:row>103</xdr:row>
      <xdr:rowOff>76200</xdr:rowOff>
    </xdr:to>
    <xdr:sp macro="" textlink="">
      <xdr:nvSpPr>
        <xdr:cNvPr id="14" name="Rectangle 13"/>
        <xdr:cNvSpPr/>
      </xdr:nvSpPr>
      <xdr:spPr>
        <a:xfrm>
          <a:off x="3571876" y="166306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93</xdr:row>
      <xdr:rowOff>38100</xdr:rowOff>
    </xdr:from>
    <xdr:to>
      <xdr:col>47</xdr:col>
      <xdr:colOff>76201</xdr:colOff>
      <xdr:row>103</xdr:row>
      <xdr:rowOff>76200</xdr:rowOff>
    </xdr:to>
    <xdr:sp macro="" textlink="">
      <xdr:nvSpPr>
        <xdr:cNvPr id="15" name="Rectangle 14"/>
        <xdr:cNvSpPr/>
      </xdr:nvSpPr>
      <xdr:spPr>
        <a:xfrm>
          <a:off x="6772276" y="166306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180975</xdr:colOff>
      <xdr:row>18</xdr:row>
      <xdr:rowOff>152400</xdr:rowOff>
    </xdr:from>
    <xdr:to>
      <xdr:col>15</xdr:col>
      <xdr:colOff>180975</xdr:colOff>
      <xdr:row>28</xdr:row>
      <xdr:rowOff>123825</xdr:rowOff>
    </xdr:to>
    <xdr:pic>
      <xdr:nvPicPr>
        <xdr:cNvPr id="22" name="Picture 21" descr="E:\Foto Eka\Foto Eka lagi\mahmudin3"/>
        <xdr:cNvPicPr/>
      </xdr:nvPicPr>
      <xdr:blipFill>
        <a:blip xmlns:r="http://schemas.openxmlformats.org/officeDocument/2006/relationships" r:embed="rId1" cstate="print"/>
        <a:srcRect r="4912"/>
        <a:stretch>
          <a:fillRect/>
        </a:stretch>
      </xdr:blipFill>
      <xdr:spPr bwMode="auto">
        <a:xfrm>
          <a:off x="381000" y="3714750"/>
          <a:ext cx="2705100" cy="187642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66675</xdr:colOff>
      <xdr:row>59</xdr:row>
      <xdr:rowOff>38100</xdr:rowOff>
    </xdr:from>
    <xdr:to>
      <xdr:col>15</xdr:col>
      <xdr:colOff>104775</xdr:colOff>
      <xdr:row>69</xdr:row>
      <xdr:rowOff>76200</xdr:rowOff>
    </xdr:to>
    <xdr:pic>
      <xdr:nvPicPr>
        <xdr:cNvPr id="23" name="Picture 22" descr="E:\Foto Eka\Foto Eka lagi\mahmudin3"/>
        <xdr:cNvPicPr/>
      </xdr:nvPicPr>
      <xdr:blipFill>
        <a:blip xmlns:r="http://schemas.openxmlformats.org/officeDocument/2006/relationships" r:embed="rId2" cstate="print"/>
        <a:srcRect l="20598" r="16611"/>
        <a:stretch>
          <a:fillRect/>
        </a:stretch>
      </xdr:blipFill>
      <xdr:spPr bwMode="auto">
        <a:xfrm>
          <a:off x="466725" y="9734550"/>
          <a:ext cx="2543175" cy="19431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76200</xdr:colOff>
      <xdr:row>93</xdr:row>
      <xdr:rowOff>38100</xdr:rowOff>
    </xdr:from>
    <xdr:to>
      <xdr:col>15</xdr:col>
      <xdr:colOff>104775</xdr:colOff>
      <xdr:row>103</xdr:row>
      <xdr:rowOff>85725</xdr:rowOff>
    </xdr:to>
    <xdr:pic>
      <xdr:nvPicPr>
        <xdr:cNvPr id="24" name="Picture 23" descr="E:\Foto Eka\Foto Eka lagi\mahmudin"/>
        <xdr:cNvPicPr/>
      </xdr:nvPicPr>
      <xdr:blipFill>
        <a:blip xmlns:r="http://schemas.openxmlformats.org/officeDocument/2006/relationships" r:embed="rId3" cstate="print"/>
        <a:srcRect t="25866" r="39754" b="22864"/>
        <a:stretch>
          <a:fillRect/>
        </a:stretch>
      </xdr:blipFill>
      <xdr:spPr bwMode="auto">
        <a:xfrm>
          <a:off x="476250" y="16630650"/>
          <a:ext cx="2533650" cy="195262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>
    <xdr:from>
      <xdr:col>18</xdr:col>
      <xdr:colOff>66676</xdr:colOff>
      <xdr:row>129</xdr:row>
      <xdr:rowOff>0</xdr:rowOff>
    </xdr:from>
    <xdr:to>
      <xdr:col>31</xdr:col>
      <xdr:colOff>76201</xdr:colOff>
      <xdr:row>139</xdr:row>
      <xdr:rowOff>38100</xdr:rowOff>
    </xdr:to>
    <xdr:sp macro="" textlink="">
      <xdr:nvSpPr>
        <xdr:cNvPr id="25" name="Rectangle 24"/>
        <xdr:cNvSpPr/>
      </xdr:nvSpPr>
      <xdr:spPr>
        <a:xfrm>
          <a:off x="3571876" y="148780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129</xdr:row>
      <xdr:rowOff>0</xdr:rowOff>
    </xdr:from>
    <xdr:to>
      <xdr:col>47</xdr:col>
      <xdr:colOff>76201</xdr:colOff>
      <xdr:row>139</xdr:row>
      <xdr:rowOff>38100</xdr:rowOff>
    </xdr:to>
    <xdr:sp macro="" textlink="">
      <xdr:nvSpPr>
        <xdr:cNvPr id="26" name="Rectangle 25"/>
        <xdr:cNvSpPr/>
      </xdr:nvSpPr>
      <xdr:spPr>
        <a:xfrm>
          <a:off x="6772276" y="148780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57150</xdr:colOff>
      <xdr:row>129</xdr:row>
      <xdr:rowOff>0</xdr:rowOff>
    </xdr:from>
    <xdr:to>
      <xdr:col>15</xdr:col>
      <xdr:colOff>95250</xdr:colOff>
      <xdr:row>139</xdr:row>
      <xdr:rowOff>38100</xdr:rowOff>
    </xdr:to>
    <xdr:pic>
      <xdr:nvPicPr>
        <xdr:cNvPr id="28" name="Picture 27" descr="E:\Foto Eka\Foto Eka lagi\mahmudin3"/>
        <xdr:cNvPicPr/>
      </xdr:nvPicPr>
      <xdr:blipFill>
        <a:blip xmlns:r="http://schemas.openxmlformats.org/officeDocument/2006/relationships" r:embed="rId2" cstate="print"/>
        <a:srcRect l="20598" t="27462" r="53026" b="22276"/>
        <a:stretch>
          <a:fillRect/>
        </a:stretch>
      </xdr:blipFill>
      <xdr:spPr bwMode="auto">
        <a:xfrm>
          <a:off x="457200" y="23679150"/>
          <a:ext cx="2543175" cy="19431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190500</xdr:colOff>
      <xdr:row>18</xdr:row>
      <xdr:rowOff>161925</xdr:rowOff>
    </xdr:from>
    <xdr:to>
      <xdr:col>31</xdr:col>
      <xdr:colOff>171450</xdr:colOff>
      <xdr:row>28</xdr:row>
      <xdr:rowOff>114300</xdr:rowOff>
    </xdr:to>
    <xdr:pic>
      <xdr:nvPicPr>
        <xdr:cNvPr id="29" name="Picture 28" descr="E:\BSPS EKA\foto baru\23.JPG"/>
        <xdr:cNvPicPr/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495675" y="3724275"/>
          <a:ext cx="2781300" cy="185737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33</xdr:col>
      <xdr:colOff>190500</xdr:colOff>
      <xdr:row>18</xdr:row>
      <xdr:rowOff>171450</xdr:rowOff>
    </xdr:from>
    <xdr:to>
      <xdr:col>47</xdr:col>
      <xdr:colOff>171450</xdr:colOff>
      <xdr:row>28</xdr:row>
      <xdr:rowOff>142875</xdr:rowOff>
    </xdr:to>
    <xdr:pic>
      <xdr:nvPicPr>
        <xdr:cNvPr id="19" name="Picture 18" descr="E:\BSPS EKA\FOTO 100%\41.JPG"/>
        <xdr:cNvPicPr/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696075" y="3733800"/>
          <a:ext cx="2781300" cy="187642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66676</xdr:colOff>
      <xdr:row>59</xdr:row>
      <xdr:rowOff>38100</xdr:rowOff>
    </xdr:from>
    <xdr:to>
      <xdr:col>31</xdr:col>
      <xdr:colOff>76201</xdr:colOff>
      <xdr:row>69</xdr:row>
      <xdr:rowOff>76200</xdr:rowOff>
    </xdr:to>
    <xdr:sp macro="" textlink="">
      <xdr:nvSpPr>
        <xdr:cNvPr id="4" name="Rectangle 3"/>
        <xdr:cNvSpPr/>
      </xdr:nvSpPr>
      <xdr:spPr>
        <a:xfrm>
          <a:off x="35718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59</xdr:row>
      <xdr:rowOff>38100</xdr:rowOff>
    </xdr:from>
    <xdr:to>
      <xdr:col>47</xdr:col>
      <xdr:colOff>76201</xdr:colOff>
      <xdr:row>69</xdr:row>
      <xdr:rowOff>76200</xdr:rowOff>
    </xdr:to>
    <xdr:sp macro="" textlink="">
      <xdr:nvSpPr>
        <xdr:cNvPr id="5" name="Rectangle 4"/>
        <xdr:cNvSpPr/>
      </xdr:nvSpPr>
      <xdr:spPr>
        <a:xfrm>
          <a:off x="67722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59</xdr:row>
      <xdr:rowOff>38100</xdr:rowOff>
    </xdr:from>
    <xdr:to>
      <xdr:col>31</xdr:col>
      <xdr:colOff>76201</xdr:colOff>
      <xdr:row>69</xdr:row>
      <xdr:rowOff>76200</xdr:rowOff>
    </xdr:to>
    <xdr:sp macro="" textlink="">
      <xdr:nvSpPr>
        <xdr:cNvPr id="8" name="Rectangle 7"/>
        <xdr:cNvSpPr/>
      </xdr:nvSpPr>
      <xdr:spPr>
        <a:xfrm>
          <a:off x="35718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59</xdr:row>
      <xdr:rowOff>38100</xdr:rowOff>
    </xdr:from>
    <xdr:to>
      <xdr:col>47</xdr:col>
      <xdr:colOff>76201</xdr:colOff>
      <xdr:row>69</xdr:row>
      <xdr:rowOff>76200</xdr:rowOff>
    </xdr:to>
    <xdr:sp macro="" textlink="">
      <xdr:nvSpPr>
        <xdr:cNvPr id="9" name="Rectangle 8"/>
        <xdr:cNvSpPr/>
      </xdr:nvSpPr>
      <xdr:spPr>
        <a:xfrm>
          <a:off x="67722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93</xdr:row>
      <xdr:rowOff>38100</xdr:rowOff>
    </xdr:from>
    <xdr:to>
      <xdr:col>31</xdr:col>
      <xdr:colOff>76201</xdr:colOff>
      <xdr:row>103</xdr:row>
      <xdr:rowOff>76200</xdr:rowOff>
    </xdr:to>
    <xdr:sp macro="" textlink="">
      <xdr:nvSpPr>
        <xdr:cNvPr id="10" name="Rectangle 9"/>
        <xdr:cNvSpPr/>
      </xdr:nvSpPr>
      <xdr:spPr>
        <a:xfrm>
          <a:off x="3571876" y="164401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93</xdr:row>
      <xdr:rowOff>38100</xdr:rowOff>
    </xdr:from>
    <xdr:to>
      <xdr:col>47</xdr:col>
      <xdr:colOff>76201</xdr:colOff>
      <xdr:row>103</xdr:row>
      <xdr:rowOff>76200</xdr:rowOff>
    </xdr:to>
    <xdr:sp macro="" textlink="">
      <xdr:nvSpPr>
        <xdr:cNvPr id="11" name="Rectangle 10"/>
        <xdr:cNvSpPr/>
      </xdr:nvSpPr>
      <xdr:spPr>
        <a:xfrm>
          <a:off x="6772276" y="164401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129</xdr:row>
      <xdr:rowOff>142875</xdr:rowOff>
    </xdr:from>
    <xdr:to>
      <xdr:col>31</xdr:col>
      <xdr:colOff>76201</xdr:colOff>
      <xdr:row>139</xdr:row>
      <xdr:rowOff>180975</xdr:rowOff>
    </xdr:to>
    <xdr:sp macro="" textlink="">
      <xdr:nvSpPr>
        <xdr:cNvPr id="12" name="Rectangle 11"/>
        <xdr:cNvSpPr/>
      </xdr:nvSpPr>
      <xdr:spPr>
        <a:xfrm>
          <a:off x="3571876" y="23822025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129</xdr:row>
      <xdr:rowOff>142875</xdr:rowOff>
    </xdr:from>
    <xdr:to>
      <xdr:col>47</xdr:col>
      <xdr:colOff>76201</xdr:colOff>
      <xdr:row>139</xdr:row>
      <xdr:rowOff>180975</xdr:rowOff>
    </xdr:to>
    <xdr:sp macro="" textlink="">
      <xdr:nvSpPr>
        <xdr:cNvPr id="13" name="Rectangle 12"/>
        <xdr:cNvSpPr/>
      </xdr:nvSpPr>
      <xdr:spPr>
        <a:xfrm>
          <a:off x="6772276" y="23822025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190500</xdr:colOff>
      <xdr:row>18</xdr:row>
      <xdr:rowOff>152400</xdr:rowOff>
    </xdr:from>
    <xdr:to>
      <xdr:col>15</xdr:col>
      <xdr:colOff>190500</xdr:colOff>
      <xdr:row>28</xdr:row>
      <xdr:rowOff>133350</xdr:rowOff>
    </xdr:to>
    <xdr:pic>
      <xdr:nvPicPr>
        <xdr:cNvPr id="18" name="Picture 17" descr="E:\Foto Eka\Foto Eka lagi\jefsri armaya3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90525" y="3714750"/>
          <a:ext cx="2705100" cy="188595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104774</xdr:colOff>
      <xdr:row>59</xdr:row>
      <xdr:rowOff>38100</xdr:rowOff>
    </xdr:from>
    <xdr:to>
      <xdr:col>15</xdr:col>
      <xdr:colOff>85724</xdr:colOff>
      <xdr:row>69</xdr:row>
      <xdr:rowOff>85725</xdr:rowOff>
    </xdr:to>
    <xdr:pic>
      <xdr:nvPicPr>
        <xdr:cNvPr id="19" name="Picture 18" descr="E:\Foto Eka\Foto Eka lagi\jefri armaya2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04824" y="9734550"/>
          <a:ext cx="2486025" cy="195262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93</xdr:row>
      <xdr:rowOff>66675</xdr:rowOff>
    </xdr:from>
    <xdr:to>
      <xdr:col>16</xdr:col>
      <xdr:colOff>19050</xdr:colOff>
      <xdr:row>103</xdr:row>
      <xdr:rowOff>47625</xdr:rowOff>
    </xdr:to>
    <xdr:pic>
      <xdr:nvPicPr>
        <xdr:cNvPr id="20" name="Picture 19" descr="E:\Foto Eka\Foto Eka lagi\jefsri armaya3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19100" y="16468725"/>
          <a:ext cx="2705100" cy="188595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38100</xdr:colOff>
      <xdr:row>129</xdr:row>
      <xdr:rowOff>142874</xdr:rowOff>
    </xdr:from>
    <xdr:to>
      <xdr:col>15</xdr:col>
      <xdr:colOff>161925</xdr:colOff>
      <xdr:row>140</xdr:row>
      <xdr:rowOff>19049</xdr:rowOff>
    </xdr:to>
    <xdr:pic>
      <xdr:nvPicPr>
        <xdr:cNvPr id="21" name="Picture 20" descr="E:\Foto Eka\Foto Eka lagi\jefri armaya2"/>
        <xdr:cNvPicPr/>
      </xdr:nvPicPr>
      <xdr:blipFill>
        <a:blip xmlns:r="http://schemas.openxmlformats.org/officeDocument/2006/relationships" r:embed="rId3" cstate="print"/>
        <a:srcRect r="3289" b="61404"/>
        <a:stretch>
          <a:fillRect/>
        </a:stretch>
      </xdr:blipFill>
      <xdr:spPr bwMode="auto">
        <a:xfrm>
          <a:off x="438150" y="23822024"/>
          <a:ext cx="2628900" cy="197167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171450</xdr:colOff>
      <xdr:row>18</xdr:row>
      <xdr:rowOff>142875</xdr:rowOff>
    </xdr:from>
    <xdr:to>
      <xdr:col>31</xdr:col>
      <xdr:colOff>161925</xdr:colOff>
      <xdr:row>28</xdr:row>
      <xdr:rowOff>142875</xdr:rowOff>
    </xdr:to>
    <xdr:pic>
      <xdr:nvPicPr>
        <xdr:cNvPr id="22" name="Picture 21" descr="E:\BSPS EKA\foto baru\jefi.jpg"/>
        <xdr:cNvPicPr/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476625" y="3705225"/>
          <a:ext cx="2790825" cy="19050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33</xdr:col>
      <xdr:colOff>190501</xdr:colOff>
      <xdr:row>18</xdr:row>
      <xdr:rowOff>161925</xdr:rowOff>
    </xdr:from>
    <xdr:to>
      <xdr:col>47</xdr:col>
      <xdr:colOff>95251</xdr:colOff>
      <xdr:row>28</xdr:row>
      <xdr:rowOff>152400</xdr:rowOff>
    </xdr:to>
    <xdr:pic>
      <xdr:nvPicPr>
        <xdr:cNvPr id="17" name="Picture 16" descr="E:\BSPS EKA\FOTO 100%\44.JPG"/>
        <xdr:cNvPicPr/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696076" y="3724275"/>
          <a:ext cx="2705100" cy="189547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66676</xdr:colOff>
      <xdr:row>59</xdr:row>
      <xdr:rowOff>38100</xdr:rowOff>
    </xdr:from>
    <xdr:to>
      <xdr:col>31</xdr:col>
      <xdr:colOff>76201</xdr:colOff>
      <xdr:row>69</xdr:row>
      <xdr:rowOff>76200</xdr:rowOff>
    </xdr:to>
    <xdr:sp macro="" textlink="">
      <xdr:nvSpPr>
        <xdr:cNvPr id="4" name="Rectangle 3"/>
        <xdr:cNvSpPr/>
      </xdr:nvSpPr>
      <xdr:spPr>
        <a:xfrm>
          <a:off x="35718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59</xdr:row>
      <xdr:rowOff>38100</xdr:rowOff>
    </xdr:from>
    <xdr:to>
      <xdr:col>47</xdr:col>
      <xdr:colOff>76201</xdr:colOff>
      <xdr:row>69</xdr:row>
      <xdr:rowOff>76200</xdr:rowOff>
    </xdr:to>
    <xdr:sp macro="" textlink="">
      <xdr:nvSpPr>
        <xdr:cNvPr id="5" name="Rectangle 4"/>
        <xdr:cNvSpPr/>
      </xdr:nvSpPr>
      <xdr:spPr>
        <a:xfrm>
          <a:off x="67722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59</xdr:row>
      <xdr:rowOff>38100</xdr:rowOff>
    </xdr:from>
    <xdr:to>
      <xdr:col>31</xdr:col>
      <xdr:colOff>76201</xdr:colOff>
      <xdr:row>69</xdr:row>
      <xdr:rowOff>76200</xdr:rowOff>
    </xdr:to>
    <xdr:sp macro="" textlink="">
      <xdr:nvSpPr>
        <xdr:cNvPr id="8" name="Rectangle 7"/>
        <xdr:cNvSpPr/>
      </xdr:nvSpPr>
      <xdr:spPr>
        <a:xfrm>
          <a:off x="35718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59</xdr:row>
      <xdr:rowOff>38100</xdr:rowOff>
    </xdr:from>
    <xdr:to>
      <xdr:col>47</xdr:col>
      <xdr:colOff>76201</xdr:colOff>
      <xdr:row>69</xdr:row>
      <xdr:rowOff>76200</xdr:rowOff>
    </xdr:to>
    <xdr:sp macro="" textlink="">
      <xdr:nvSpPr>
        <xdr:cNvPr id="9" name="Rectangle 8"/>
        <xdr:cNvSpPr/>
      </xdr:nvSpPr>
      <xdr:spPr>
        <a:xfrm>
          <a:off x="67722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92</xdr:row>
      <xdr:rowOff>142875</xdr:rowOff>
    </xdr:from>
    <xdr:to>
      <xdr:col>31</xdr:col>
      <xdr:colOff>76201</xdr:colOff>
      <xdr:row>102</xdr:row>
      <xdr:rowOff>180975</xdr:rowOff>
    </xdr:to>
    <xdr:sp macro="" textlink="">
      <xdr:nvSpPr>
        <xdr:cNvPr id="12" name="Rectangle 11"/>
        <xdr:cNvSpPr/>
      </xdr:nvSpPr>
      <xdr:spPr>
        <a:xfrm>
          <a:off x="3571876" y="23822025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92</xdr:row>
      <xdr:rowOff>142875</xdr:rowOff>
    </xdr:from>
    <xdr:to>
      <xdr:col>47</xdr:col>
      <xdr:colOff>76201</xdr:colOff>
      <xdr:row>102</xdr:row>
      <xdr:rowOff>180975</xdr:rowOff>
    </xdr:to>
    <xdr:sp macro="" textlink="">
      <xdr:nvSpPr>
        <xdr:cNvPr id="13" name="Rectangle 12"/>
        <xdr:cNvSpPr/>
      </xdr:nvSpPr>
      <xdr:spPr>
        <a:xfrm>
          <a:off x="6772276" y="23822025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85724</xdr:colOff>
      <xdr:row>59</xdr:row>
      <xdr:rowOff>28575</xdr:rowOff>
    </xdr:from>
    <xdr:to>
      <xdr:col>15</xdr:col>
      <xdr:colOff>85724</xdr:colOff>
      <xdr:row>69</xdr:row>
      <xdr:rowOff>38100</xdr:rowOff>
    </xdr:to>
    <xdr:pic>
      <xdr:nvPicPr>
        <xdr:cNvPr id="18" name="Picture 17" descr="E:\Foto Eka\Foto Eka lagi\andreas2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85774" y="9725025"/>
          <a:ext cx="2505075" cy="191452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76200</xdr:colOff>
      <xdr:row>92</xdr:row>
      <xdr:rowOff>142875</xdr:rowOff>
    </xdr:from>
    <xdr:to>
      <xdr:col>15</xdr:col>
      <xdr:colOff>133350</xdr:colOff>
      <xdr:row>103</xdr:row>
      <xdr:rowOff>9525</xdr:rowOff>
    </xdr:to>
    <xdr:pic>
      <xdr:nvPicPr>
        <xdr:cNvPr id="19" name="Picture 18" descr="E:\Foto Eka\Foto Eka lagi\andreas3"/>
        <xdr:cNvPicPr/>
      </xdr:nvPicPr>
      <xdr:blipFill>
        <a:blip xmlns:r="http://schemas.openxmlformats.org/officeDocument/2006/relationships" r:embed="rId2" cstate="print"/>
        <a:srcRect b="61017"/>
        <a:stretch>
          <a:fillRect/>
        </a:stretch>
      </xdr:blipFill>
      <xdr:spPr bwMode="auto">
        <a:xfrm>
          <a:off x="476250" y="23822025"/>
          <a:ext cx="2562225" cy="196215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9525</xdr:colOff>
      <xdr:row>18</xdr:row>
      <xdr:rowOff>133350</xdr:rowOff>
    </xdr:from>
    <xdr:to>
      <xdr:col>15</xdr:col>
      <xdr:colOff>171450</xdr:colOff>
      <xdr:row>28</xdr:row>
      <xdr:rowOff>152400</xdr:rowOff>
    </xdr:to>
    <xdr:pic>
      <xdr:nvPicPr>
        <xdr:cNvPr id="16" name="Picture 15" descr="D:\EKA PUNYA\BSPS EKA\Foto Eka lagi\andreas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09575" y="3695700"/>
          <a:ext cx="2667000" cy="192405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171450</xdr:colOff>
      <xdr:row>18</xdr:row>
      <xdr:rowOff>161924</xdr:rowOff>
    </xdr:from>
    <xdr:to>
      <xdr:col>31</xdr:col>
      <xdr:colOff>171450</xdr:colOff>
      <xdr:row>28</xdr:row>
      <xdr:rowOff>171449</xdr:rowOff>
    </xdr:to>
    <xdr:pic>
      <xdr:nvPicPr>
        <xdr:cNvPr id="15" name="Picture 14" descr="E:\BSPS EKA\foto baru\25.JPG"/>
        <xdr:cNvPicPr/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476625" y="3724274"/>
          <a:ext cx="2800350" cy="191452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34</xdr:col>
      <xdr:colOff>28576</xdr:colOff>
      <xdr:row>18</xdr:row>
      <xdr:rowOff>161926</xdr:rowOff>
    </xdr:from>
    <xdr:to>
      <xdr:col>47</xdr:col>
      <xdr:colOff>190501</xdr:colOff>
      <xdr:row>28</xdr:row>
      <xdr:rowOff>180976</xdr:rowOff>
    </xdr:to>
    <xdr:pic>
      <xdr:nvPicPr>
        <xdr:cNvPr id="14" name="Picture 13" descr="E:\BSPS EKA\FOTO 100%\58.JPG"/>
        <xdr:cNvPicPr/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734176" y="3724276"/>
          <a:ext cx="2762250" cy="192405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66676</xdr:colOff>
      <xdr:row>60</xdr:row>
      <xdr:rowOff>38100</xdr:rowOff>
    </xdr:from>
    <xdr:to>
      <xdr:col>31</xdr:col>
      <xdr:colOff>76201</xdr:colOff>
      <xdr:row>70</xdr:row>
      <xdr:rowOff>76200</xdr:rowOff>
    </xdr:to>
    <xdr:sp macro="" textlink="">
      <xdr:nvSpPr>
        <xdr:cNvPr id="4" name="Rectangle 3"/>
        <xdr:cNvSpPr/>
      </xdr:nvSpPr>
      <xdr:spPr>
        <a:xfrm>
          <a:off x="35718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60</xdr:row>
      <xdr:rowOff>38100</xdr:rowOff>
    </xdr:from>
    <xdr:to>
      <xdr:col>47</xdr:col>
      <xdr:colOff>76201</xdr:colOff>
      <xdr:row>70</xdr:row>
      <xdr:rowOff>76200</xdr:rowOff>
    </xdr:to>
    <xdr:sp macro="" textlink="">
      <xdr:nvSpPr>
        <xdr:cNvPr id="5" name="Rectangle 4"/>
        <xdr:cNvSpPr/>
      </xdr:nvSpPr>
      <xdr:spPr>
        <a:xfrm>
          <a:off x="67722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60</xdr:row>
      <xdr:rowOff>38100</xdr:rowOff>
    </xdr:from>
    <xdr:to>
      <xdr:col>31</xdr:col>
      <xdr:colOff>76201</xdr:colOff>
      <xdr:row>70</xdr:row>
      <xdr:rowOff>76200</xdr:rowOff>
    </xdr:to>
    <xdr:sp macro="" textlink="">
      <xdr:nvSpPr>
        <xdr:cNvPr id="8" name="Rectangle 7"/>
        <xdr:cNvSpPr/>
      </xdr:nvSpPr>
      <xdr:spPr>
        <a:xfrm>
          <a:off x="35718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60</xdr:row>
      <xdr:rowOff>38100</xdr:rowOff>
    </xdr:from>
    <xdr:to>
      <xdr:col>47</xdr:col>
      <xdr:colOff>76201</xdr:colOff>
      <xdr:row>70</xdr:row>
      <xdr:rowOff>76200</xdr:rowOff>
    </xdr:to>
    <xdr:sp macro="" textlink="">
      <xdr:nvSpPr>
        <xdr:cNvPr id="9" name="Rectangle 8"/>
        <xdr:cNvSpPr/>
      </xdr:nvSpPr>
      <xdr:spPr>
        <a:xfrm>
          <a:off x="67722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171450</xdr:colOff>
      <xdr:row>18</xdr:row>
      <xdr:rowOff>161925</xdr:rowOff>
    </xdr:from>
    <xdr:to>
      <xdr:col>16</xdr:col>
      <xdr:colOff>24130</xdr:colOff>
      <xdr:row>28</xdr:row>
      <xdr:rowOff>171450</xdr:rowOff>
    </xdr:to>
    <xdr:pic>
      <xdr:nvPicPr>
        <xdr:cNvPr id="22" name="Picture 21" descr="E:\Foto Eka\Foto Eka lagi\darmawi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71475" y="3724275"/>
          <a:ext cx="2757805" cy="191452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95250</xdr:colOff>
      <xdr:row>60</xdr:row>
      <xdr:rowOff>28575</xdr:rowOff>
    </xdr:from>
    <xdr:to>
      <xdr:col>15</xdr:col>
      <xdr:colOff>57150</xdr:colOff>
      <xdr:row>70</xdr:row>
      <xdr:rowOff>66675</xdr:rowOff>
    </xdr:to>
    <xdr:pic>
      <xdr:nvPicPr>
        <xdr:cNvPr id="23" name="Picture 22" descr="E:\Foto Eka\Foto Eka lagi\darmawi2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95300" y="9725025"/>
          <a:ext cx="2466975" cy="19431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>
    <xdr:from>
      <xdr:col>18</xdr:col>
      <xdr:colOff>66676</xdr:colOff>
      <xdr:row>94</xdr:row>
      <xdr:rowOff>38100</xdr:rowOff>
    </xdr:from>
    <xdr:to>
      <xdr:col>31</xdr:col>
      <xdr:colOff>76201</xdr:colOff>
      <xdr:row>104</xdr:row>
      <xdr:rowOff>76200</xdr:rowOff>
    </xdr:to>
    <xdr:sp macro="" textlink="">
      <xdr:nvSpPr>
        <xdr:cNvPr id="34" name="Rectangle 33"/>
        <xdr:cNvSpPr/>
      </xdr:nvSpPr>
      <xdr:spPr>
        <a:xfrm>
          <a:off x="3571876" y="166306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94</xdr:row>
      <xdr:rowOff>38100</xdr:rowOff>
    </xdr:from>
    <xdr:to>
      <xdr:col>47</xdr:col>
      <xdr:colOff>76201</xdr:colOff>
      <xdr:row>104</xdr:row>
      <xdr:rowOff>76200</xdr:rowOff>
    </xdr:to>
    <xdr:sp macro="" textlink="">
      <xdr:nvSpPr>
        <xdr:cNvPr id="35" name="Rectangle 34"/>
        <xdr:cNvSpPr/>
      </xdr:nvSpPr>
      <xdr:spPr>
        <a:xfrm>
          <a:off x="6772276" y="166306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131</xdr:row>
      <xdr:rowOff>38100</xdr:rowOff>
    </xdr:from>
    <xdr:to>
      <xdr:col>31</xdr:col>
      <xdr:colOff>76201</xdr:colOff>
      <xdr:row>141</xdr:row>
      <xdr:rowOff>76200</xdr:rowOff>
    </xdr:to>
    <xdr:sp macro="" textlink="">
      <xdr:nvSpPr>
        <xdr:cNvPr id="36" name="Rectangle 35"/>
        <xdr:cNvSpPr/>
      </xdr:nvSpPr>
      <xdr:spPr>
        <a:xfrm>
          <a:off x="3571876" y="239077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131</xdr:row>
      <xdr:rowOff>38100</xdr:rowOff>
    </xdr:from>
    <xdr:to>
      <xdr:col>47</xdr:col>
      <xdr:colOff>76201</xdr:colOff>
      <xdr:row>141</xdr:row>
      <xdr:rowOff>76200</xdr:rowOff>
    </xdr:to>
    <xdr:sp macro="" textlink="">
      <xdr:nvSpPr>
        <xdr:cNvPr id="37" name="Rectangle 36"/>
        <xdr:cNvSpPr/>
      </xdr:nvSpPr>
      <xdr:spPr>
        <a:xfrm>
          <a:off x="6772276" y="239077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57150</xdr:colOff>
      <xdr:row>94</xdr:row>
      <xdr:rowOff>28575</xdr:rowOff>
    </xdr:from>
    <xdr:to>
      <xdr:col>15</xdr:col>
      <xdr:colOff>47625</xdr:colOff>
      <xdr:row>104</xdr:row>
      <xdr:rowOff>95250</xdr:rowOff>
    </xdr:to>
    <xdr:pic>
      <xdr:nvPicPr>
        <xdr:cNvPr id="41" name="Picture 40" descr="E:\Foto Eka\Foto Eka lagi\darmawi3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57200" y="14716125"/>
          <a:ext cx="2495550" cy="197167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85725</xdr:colOff>
      <xdr:row>131</xdr:row>
      <xdr:rowOff>38101</xdr:rowOff>
    </xdr:from>
    <xdr:to>
      <xdr:col>15</xdr:col>
      <xdr:colOff>76200</xdr:colOff>
      <xdr:row>141</xdr:row>
      <xdr:rowOff>57150</xdr:rowOff>
    </xdr:to>
    <xdr:pic>
      <xdr:nvPicPr>
        <xdr:cNvPr id="42" name="Picture 41" descr="E:\Foto Eka\Foto Eka lagi\darmawi"/>
        <xdr:cNvPicPr/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85775" y="22002751"/>
          <a:ext cx="2495550" cy="1924049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18</xdr:col>
      <xdr:colOff>19051</xdr:colOff>
      <xdr:row>19</xdr:row>
      <xdr:rowOff>9525</xdr:rowOff>
    </xdr:from>
    <xdr:to>
      <xdr:col>31</xdr:col>
      <xdr:colOff>180976</xdr:colOff>
      <xdr:row>28</xdr:row>
      <xdr:rowOff>180975</xdr:rowOff>
    </xdr:to>
    <xdr:pic>
      <xdr:nvPicPr>
        <xdr:cNvPr id="24" name="Picture 23" descr="E:\BSPS EKA\foto baru\13a.JPG"/>
        <xdr:cNvPicPr/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524251" y="3762375"/>
          <a:ext cx="2762250" cy="188595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33</xdr:col>
      <xdr:colOff>190500</xdr:colOff>
      <xdr:row>19</xdr:row>
      <xdr:rowOff>19049</xdr:rowOff>
    </xdr:from>
    <xdr:to>
      <xdr:col>47</xdr:col>
      <xdr:colOff>161925</xdr:colOff>
      <xdr:row>29</xdr:row>
      <xdr:rowOff>9525</xdr:rowOff>
    </xdr:to>
    <xdr:pic>
      <xdr:nvPicPr>
        <xdr:cNvPr id="19" name="Picture 18" descr="E:\BSPS EKA\FOTO 100%\28.JPG"/>
        <xdr:cNvPicPr/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96075" y="3771899"/>
          <a:ext cx="2771775" cy="1895476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66676</xdr:colOff>
      <xdr:row>59</xdr:row>
      <xdr:rowOff>38100</xdr:rowOff>
    </xdr:from>
    <xdr:to>
      <xdr:col>31</xdr:col>
      <xdr:colOff>76201</xdr:colOff>
      <xdr:row>69</xdr:row>
      <xdr:rowOff>76200</xdr:rowOff>
    </xdr:to>
    <xdr:sp macro="" textlink="">
      <xdr:nvSpPr>
        <xdr:cNvPr id="4" name="Rectangle 3"/>
        <xdr:cNvSpPr/>
      </xdr:nvSpPr>
      <xdr:spPr>
        <a:xfrm>
          <a:off x="35718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59</xdr:row>
      <xdr:rowOff>38100</xdr:rowOff>
    </xdr:from>
    <xdr:to>
      <xdr:col>47</xdr:col>
      <xdr:colOff>76201</xdr:colOff>
      <xdr:row>69</xdr:row>
      <xdr:rowOff>76200</xdr:rowOff>
    </xdr:to>
    <xdr:sp macro="" textlink="">
      <xdr:nvSpPr>
        <xdr:cNvPr id="5" name="Rectangle 4"/>
        <xdr:cNvSpPr/>
      </xdr:nvSpPr>
      <xdr:spPr>
        <a:xfrm>
          <a:off x="67722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59</xdr:row>
      <xdr:rowOff>38100</xdr:rowOff>
    </xdr:from>
    <xdr:to>
      <xdr:col>31</xdr:col>
      <xdr:colOff>76201</xdr:colOff>
      <xdr:row>69</xdr:row>
      <xdr:rowOff>76200</xdr:rowOff>
    </xdr:to>
    <xdr:sp macro="" textlink="">
      <xdr:nvSpPr>
        <xdr:cNvPr id="8" name="Rectangle 7"/>
        <xdr:cNvSpPr/>
      </xdr:nvSpPr>
      <xdr:spPr>
        <a:xfrm>
          <a:off x="35718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59</xdr:row>
      <xdr:rowOff>38100</xdr:rowOff>
    </xdr:from>
    <xdr:to>
      <xdr:col>47</xdr:col>
      <xdr:colOff>76201</xdr:colOff>
      <xdr:row>69</xdr:row>
      <xdr:rowOff>76200</xdr:rowOff>
    </xdr:to>
    <xdr:sp macro="" textlink="">
      <xdr:nvSpPr>
        <xdr:cNvPr id="9" name="Rectangle 8"/>
        <xdr:cNvSpPr/>
      </xdr:nvSpPr>
      <xdr:spPr>
        <a:xfrm>
          <a:off x="67722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93</xdr:row>
      <xdr:rowOff>38100</xdr:rowOff>
    </xdr:from>
    <xdr:to>
      <xdr:col>31</xdr:col>
      <xdr:colOff>76201</xdr:colOff>
      <xdr:row>103</xdr:row>
      <xdr:rowOff>76200</xdr:rowOff>
    </xdr:to>
    <xdr:sp macro="" textlink="">
      <xdr:nvSpPr>
        <xdr:cNvPr id="16" name="Rectangle 15"/>
        <xdr:cNvSpPr/>
      </xdr:nvSpPr>
      <xdr:spPr>
        <a:xfrm>
          <a:off x="3571876" y="147256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93</xdr:row>
      <xdr:rowOff>38100</xdr:rowOff>
    </xdr:from>
    <xdr:to>
      <xdr:col>47</xdr:col>
      <xdr:colOff>76201</xdr:colOff>
      <xdr:row>103</xdr:row>
      <xdr:rowOff>76200</xdr:rowOff>
    </xdr:to>
    <xdr:sp macro="" textlink="">
      <xdr:nvSpPr>
        <xdr:cNvPr id="17" name="Rectangle 16"/>
        <xdr:cNvSpPr/>
      </xdr:nvSpPr>
      <xdr:spPr>
        <a:xfrm>
          <a:off x="6772276" y="147256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130</xdr:row>
      <xdr:rowOff>38100</xdr:rowOff>
    </xdr:from>
    <xdr:to>
      <xdr:col>31</xdr:col>
      <xdr:colOff>76201</xdr:colOff>
      <xdr:row>140</xdr:row>
      <xdr:rowOff>76200</xdr:rowOff>
    </xdr:to>
    <xdr:sp macro="" textlink="">
      <xdr:nvSpPr>
        <xdr:cNvPr id="18" name="Rectangle 17"/>
        <xdr:cNvSpPr/>
      </xdr:nvSpPr>
      <xdr:spPr>
        <a:xfrm>
          <a:off x="3571876" y="220027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130</xdr:row>
      <xdr:rowOff>38100</xdr:rowOff>
    </xdr:from>
    <xdr:to>
      <xdr:col>47</xdr:col>
      <xdr:colOff>76201</xdr:colOff>
      <xdr:row>140</xdr:row>
      <xdr:rowOff>76200</xdr:rowOff>
    </xdr:to>
    <xdr:sp macro="" textlink="">
      <xdr:nvSpPr>
        <xdr:cNvPr id="19" name="Rectangle 18"/>
        <xdr:cNvSpPr/>
      </xdr:nvSpPr>
      <xdr:spPr>
        <a:xfrm>
          <a:off x="6772276" y="220027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85725</xdr:colOff>
      <xdr:row>59</xdr:row>
      <xdr:rowOff>38100</xdr:rowOff>
    </xdr:from>
    <xdr:to>
      <xdr:col>15</xdr:col>
      <xdr:colOff>76200</xdr:colOff>
      <xdr:row>69</xdr:row>
      <xdr:rowOff>57150</xdr:rowOff>
    </xdr:to>
    <xdr:pic>
      <xdr:nvPicPr>
        <xdr:cNvPr id="23" name="Picture 22" descr="E:\Foto Eka\Foto Eka lagi\sri wahyudi2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85775" y="9734550"/>
          <a:ext cx="2495550" cy="192405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95250</xdr:colOff>
      <xdr:row>93</xdr:row>
      <xdr:rowOff>47626</xdr:rowOff>
    </xdr:from>
    <xdr:to>
      <xdr:col>15</xdr:col>
      <xdr:colOff>66675</xdr:colOff>
      <xdr:row>103</xdr:row>
      <xdr:rowOff>85726</xdr:rowOff>
    </xdr:to>
    <xdr:pic>
      <xdr:nvPicPr>
        <xdr:cNvPr id="24" name="Picture 23" descr="E:\Foto Eka\Foto Eka lagi\sri wahyudi3"/>
        <xdr:cNvPicPr/>
      </xdr:nvPicPr>
      <xdr:blipFill>
        <a:blip xmlns:r="http://schemas.openxmlformats.org/officeDocument/2006/relationships" r:embed="rId2" cstate="print"/>
        <a:srcRect r="39929"/>
        <a:stretch>
          <a:fillRect/>
        </a:stretch>
      </xdr:blipFill>
      <xdr:spPr bwMode="auto">
        <a:xfrm>
          <a:off x="495300" y="14735176"/>
          <a:ext cx="2476500" cy="19431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104775</xdr:colOff>
      <xdr:row>130</xdr:row>
      <xdr:rowOff>38100</xdr:rowOff>
    </xdr:from>
    <xdr:to>
      <xdr:col>15</xdr:col>
      <xdr:colOff>85725</xdr:colOff>
      <xdr:row>140</xdr:row>
      <xdr:rowOff>38100</xdr:rowOff>
    </xdr:to>
    <xdr:pic>
      <xdr:nvPicPr>
        <xdr:cNvPr id="25" name="Picture 24" descr="E:\Foto Eka\Foto Eka lagi\sri wahyudi"/>
        <xdr:cNvPicPr/>
      </xdr:nvPicPr>
      <xdr:blipFill>
        <a:blip xmlns:r="http://schemas.openxmlformats.org/officeDocument/2006/relationships" r:embed="rId3" cstate="print"/>
        <a:srcRect l="46914" b="13488"/>
        <a:stretch>
          <a:fillRect/>
        </a:stretch>
      </xdr:blipFill>
      <xdr:spPr bwMode="auto">
        <a:xfrm>
          <a:off x="504825" y="22002750"/>
          <a:ext cx="2486025" cy="19050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171450</xdr:colOff>
      <xdr:row>19</xdr:row>
      <xdr:rowOff>0</xdr:rowOff>
    </xdr:from>
    <xdr:to>
      <xdr:col>31</xdr:col>
      <xdr:colOff>190500</xdr:colOff>
      <xdr:row>28</xdr:row>
      <xdr:rowOff>123825</xdr:rowOff>
    </xdr:to>
    <xdr:pic>
      <xdr:nvPicPr>
        <xdr:cNvPr id="26" name="Picture 25" descr="E:\BSPS EKA\foto baru\18.JPG"/>
        <xdr:cNvPicPr/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476625" y="3752850"/>
          <a:ext cx="2819400" cy="183832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1</xdr:col>
      <xdr:colOff>95250</xdr:colOff>
      <xdr:row>18</xdr:row>
      <xdr:rowOff>142875</xdr:rowOff>
    </xdr:from>
    <xdr:to>
      <xdr:col>15</xdr:col>
      <xdr:colOff>152400</xdr:colOff>
      <xdr:row>28</xdr:row>
      <xdr:rowOff>152400</xdr:rowOff>
    </xdr:to>
    <xdr:pic>
      <xdr:nvPicPr>
        <xdr:cNvPr id="21" name="Picture 20" descr="E:\Foto Eka\Foto Eka lagi\liza asmarani"/>
        <xdr:cNvPicPr/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95275" y="3705225"/>
          <a:ext cx="2762250" cy="191452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33</xdr:col>
      <xdr:colOff>180975</xdr:colOff>
      <xdr:row>18</xdr:row>
      <xdr:rowOff>171450</xdr:rowOff>
    </xdr:from>
    <xdr:to>
      <xdr:col>47</xdr:col>
      <xdr:colOff>85725</xdr:colOff>
      <xdr:row>28</xdr:row>
      <xdr:rowOff>123825</xdr:rowOff>
    </xdr:to>
    <xdr:pic>
      <xdr:nvPicPr>
        <xdr:cNvPr id="20" name="Picture 19" descr="E:\BSPS EKA\FOTO 100%\47.JPG"/>
        <xdr:cNvPicPr/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86550" y="3733800"/>
          <a:ext cx="2705100" cy="185737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66676</xdr:colOff>
      <xdr:row>60</xdr:row>
      <xdr:rowOff>38100</xdr:rowOff>
    </xdr:from>
    <xdr:to>
      <xdr:col>31</xdr:col>
      <xdr:colOff>76201</xdr:colOff>
      <xdr:row>70</xdr:row>
      <xdr:rowOff>76200</xdr:rowOff>
    </xdr:to>
    <xdr:sp macro="" textlink="">
      <xdr:nvSpPr>
        <xdr:cNvPr id="4" name="Rectangle 3"/>
        <xdr:cNvSpPr/>
      </xdr:nvSpPr>
      <xdr:spPr>
        <a:xfrm>
          <a:off x="35718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60</xdr:row>
      <xdr:rowOff>38100</xdr:rowOff>
    </xdr:from>
    <xdr:to>
      <xdr:col>47</xdr:col>
      <xdr:colOff>76201</xdr:colOff>
      <xdr:row>70</xdr:row>
      <xdr:rowOff>76200</xdr:rowOff>
    </xdr:to>
    <xdr:sp macro="" textlink="">
      <xdr:nvSpPr>
        <xdr:cNvPr id="5" name="Rectangle 4"/>
        <xdr:cNvSpPr/>
      </xdr:nvSpPr>
      <xdr:spPr>
        <a:xfrm>
          <a:off x="67722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60</xdr:row>
      <xdr:rowOff>38100</xdr:rowOff>
    </xdr:from>
    <xdr:to>
      <xdr:col>31</xdr:col>
      <xdr:colOff>76201</xdr:colOff>
      <xdr:row>70</xdr:row>
      <xdr:rowOff>76200</xdr:rowOff>
    </xdr:to>
    <xdr:sp macro="" textlink="">
      <xdr:nvSpPr>
        <xdr:cNvPr id="8" name="Rectangle 7"/>
        <xdr:cNvSpPr/>
      </xdr:nvSpPr>
      <xdr:spPr>
        <a:xfrm>
          <a:off x="35718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60</xdr:row>
      <xdr:rowOff>38100</xdr:rowOff>
    </xdr:from>
    <xdr:to>
      <xdr:col>47</xdr:col>
      <xdr:colOff>76201</xdr:colOff>
      <xdr:row>70</xdr:row>
      <xdr:rowOff>76200</xdr:rowOff>
    </xdr:to>
    <xdr:sp macro="" textlink="">
      <xdr:nvSpPr>
        <xdr:cNvPr id="9" name="Rectangle 8"/>
        <xdr:cNvSpPr/>
      </xdr:nvSpPr>
      <xdr:spPr>
        <a:xfrm>
          <a:off x="67722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94</xdr:row>
      <xdr:rowOff>38100</xdr:rowOff>
    </xdr:from>
    <xdr:to>
      <xdr:col>31</xdr:col>
      <xdr:colOff>76201</xdr:colOff>
      <xdr:row>104</xdr:row>
      <xdr:rowOff>76200</xdr:rowOff>
    </xdr:to>
    <xdr:sp macro="" textlink="">
      <xdr:nvSpPr>
        <xdr:cNvPr id="14" name="Rectangle 13"/>
        <xdr:cNvSpPr/>
      </xdr:nvSpPr>
      <xdr:spPr>
        <a:xfrm>
          <a:off x="3571876" y="147256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94</xdr:row>
      <xdr:rowOff>38100</xdr:rowOff>
    </xdr:from>
    <xdr:to>
      <xdr:col>47</xdr:col>
      <xdr:colOff>76201</xdr:colOff>
      <xdr:row>104</xdr:row>
      <xdr:rowOff>76200</xdr:rowOff>
    </xdr:to>
    <xdr:sp macro="" textlink="">
      <xdr:nvSpPr>
        <xdr:cNvPr id="15" name="Rectangle 14"/>
        <xdr:cNvSpPr/>
      </xdr:nvSpPr>
      <xdr:spPr>
        <a:xfrm>
          <a:off x="6772276" y="147256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38101</xdr:colOff>
      <xdr:row>19</xdr:row>
      <xdr:rowOff>0</xdr:rowOff>
    </xdr:from>
    <xdr:to>
      <xdr:col>15</xdr:col>
      <xdr:colOff>142875</xdr:colOff>
      <xdr:row>28</xdr:row>
      <xdr:rowOff>171450</xdr:rowOff>
    </xdr:to>
    <xdr:pic>
      <xdr:nvPicPr>
        <xdr:cNvPr id="22" name="Picture 21" descr="D:\EKA PUNYA\BSPS EKA\Foto Eka lagi\nasru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38151" y="3752850"/>
          <a:ext cx="2609849" cy="188595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66675</xdr:colOff>
      <xdr:row>60</xdr:row>
      <xdr:rowOff>57150</xdr:rowOff>
    </xdr:from>
    <xdr:to>
      <xdr:col>15</xdr:col>
      <xdr:colOff>171449</xdr:colOff>
      <xdr:row>70</xdr:row>
      <xdr:rowOff>38100</xdr:rowOff>
    </xdr:to>
    <xdr:pic>
      <xdr:nvPicPr>
        <xdr:cNvPr id="23" name="Picture 22" descr="D:\EKA PUNYA\BSPS EKA\Foto Eka lagi\nasru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66725" y="9753600"/>
          <a:ext cx="2609849" cy="188595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104775</xdr:colOff>
      <xdr:row>94</xdr:row>
      <xdr:rowOff>28574</xdr:rowOff>
    </xdr:from>
    <xdr:to>
      <xdr:col>15</xdr:col>
      <xdr:colOff>114300</xdr:colOff>
      <xdr:row>104</xdr:row>
      <xdr:rowOff>76199</xdr:rowOff>
    </xdr:to>
    <xdr:pic>
      <xdr:nvPicPr>
        <xdr:cNvPr id="24" name="Picture 23" descr="D:\EKA PUNYA\BSPS EKA\Foto Eka lagi\nasrul"/>
        <xdr:cNvPicPr/>
      </xdr:nvPicPr>
      <xdr:blipFill>
        <a:blip xmlns:r="http://schemas.openxmlformats.org/officeDocument/2006/relationships" r:embed="rId2" cstate="print"/>
        <a:srcRect l="42065" b="31357"/>
        <a:stretch>
          <a:fillRect/>
        </a:stretch>
      </xdr:blipFill>
      <xdr:spPr bwMode="auto">
        <a:xfrm>
          <a:off x="504825" y="14716124"/>
          <a:ext cx="2514600" cy="195262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18</xdr:col>
      <xdr:colOff>9524</xdr:colOff>
      <xdr:row>18</xdr:row>
      <xdr:rowOff>190499</xdr:rowOff>
    </xdr:from>
    <xdr:to>
      <xdr:col>31</xdr:col>
      <xdr:colOff>161924</xdr:colOff>
      <xdr:row>28</xdr:row>
      <xdr:rowOff>142874</xdr:rowOff>
    </xdr:to>
    <xdr:pic>
      <xdr:nvPicPr>
        <xdr:cNvPr id="19" name="Picture 18" descr="E:\BSPS EKA\foto baru\36a.JP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514724" y="3752849"/>
          <a:ext cx="2752725" cy="185737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34</xdr:col>
      <xdr:colOff>28574</xdr:colOff>
      <xdr:row>19</xdr:row>
      <xdr:rowOff>19050</xdr:rowOff>
    </xdr:from>
    <xdr:to>
      <xdr:col>47</xdr:col>
      <xdr:colOff>66674</xdr:colOff>
      <xdr:row>28</xdr:row>
      <xdr:rowOff>152400</xdr:rowOff>
    </xdr:to>
    <xdr:pic>
      <xdr:nvPicPr>
        <xdr:cNvPr id="16" name="Picture 15" descr="E:\BSPS EKA\FOTO 100%\73.JPG"/>
        <xdr:cNvPicPr/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34174" y="3771900"/>
          <a:ext cx="2638425" cy="184785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66676</xdr:colOff>
      <xdr:row>60</xdr:row>
      <xdr:rowOff>38100</xdr:rowOff>
    </xdr:from>
    <xdr:to>
      <xdr:col>31</xdr:col>
      <xdr:colOff>76201</xdr:colOff>
      <xdr:row>70</xdr:row>
      <xdr:rowOff>76200</xdr:rowOff>
    </xdr:to>
    <xdr:sp macro="" textlink="">
      <xdr:nvSpPr>
        <xdr:cNvPr id="4" name="Rectangle 3"/>
        <xdr:cNvSpPr/>
      </xdr:nvSpPr>
      <xdr:spPr>
        <a:xfrm>
          <a:off x="35718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60</xdr:row>
      <xdr:rowOff>38100</xdr:rowOff>
    </xdr:from>
    <xdr:to>
      <xdr:col>47</xdr:col>
      <xdr:colOff>76201</xdr:colOff>
      <xdr:row>70</xdr:row>
      <xdr:rowOff>76200</xdr:rowOff>
    </xdr:to>
    <xdr:sp macro="" textlink="">
      <xdr:nvSpPr>
        <xdr:cNvPr id="5" name="Rectangle 4"/>
        <xdr:cNvSpPr/>
      </xdr:nvSpPr>
      <xdr:spPr>
        <a:xfrm>
          <a:off x="67722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60</xdr:row>
      <xdr:rowOff>38100</xdr:rowOff>
    </xdr:from>
    <xdr:to>
      <xdr:col>31</xdr:col>
      <xdr:colOff>76201</xdr:colOff>
      <xdr:row>70</xdr:row>
      <xdr:rowOff>76200</xdr:rowOff>
    </xdr:to>
    <xdr:sp macro="" textlink="">
      <xdr:nvSpPr>
        <xdr:cNvPr id="8" name="Rectangle 7"/>
        <xdr:cNvSpPr/>
      </xdr:nvSpPr>
      <xdr:spPr>
        <a:xfrm>
          <a:off x="35718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60</xdr:row>
      <xdr:rowOff>38100</xdr:rowOff>
    </xdr:from>
    <xdr:to>
      <xdr:col>47</xdr:col>
      <xdr:colOff>76201</xdr:colOff>
      <xdr:row>70</xdr:row>
      <xdr:rowOff>76200</xdr:rowOff>
    </xdr:to>
    <xdr:sp macro="" textlink="">
      <xdr:nvSpPr>
        <xdr:cNvPr id="9" name="Rectangle 8"/>
        <xdr:cNvSpPr/>
      </xdr:nvSpPr>
      <xdr:spPr>
        <a:xfrm>
          <a:off x="67722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94</xdr:row>
      <xdr:rowOff>38100</xdr:rowOff>
    </xdr:from>
    <xdr:to>
      <xdr:col>31</xdr:col>
      <xdr:colOff>76201</xdr:colOff>
      <xdr:row>104</xdr:row>
      <xdr:rowOff>76200</xdr:rowOff>
    </xdr:to>
    <xdr:sp macro="" textlink="">
      <xdr:nvSpPr>
        <xdr:cNvPr id="14" name="Rectangle 13"/>
        <xdr:cNvSpPr/>
      </xdr:nvSpPr>
      <xdr:spPr>
        <a:xfrm>
          <a:off x="3571876" y="147256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94</xdr:row>
      <xdr:rowOff>38100</xdr:rowOff>
    </xdr:from>
    <xdr:to>
      <xdr:col>47</xdr:col>
      <xdr:colOff>76201</xdr:colOff>
      <xdr:row>104</xdr:row>
      <xdr:rowOff>76200</xdr:rowOff>
    </xdr:to>
    <xdr:sp macro="" textlink="">
      <xdr:nvSpPr>
        <xdr:cNvPr id="15" name="Rectangle 14"/>
        <xdr:cNvSpPr/>
      </xdr:nvSpPr>
      <xdr:spPr>
        <a:xfrm>
          <a:off x="6772276" y="147256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104775</xdr:colOff>
      <xdr:row>60</xdr:row>
      <xdr:rowOff>47624</xdr:rowOff>
    </xdr:from>
    <xdr:to>
      <xdr:col>15</xdr:col>
      <xdr:colOff>47625</xdr:colOff>
      <xdr:row>70</xdr:row>
      <xdr:rowOff>76199</xdr:rowOff>
    </xdr:to>
    <xdr:pic>
      <xdr:nvPicPr>
        <xdr:cNvPr id="19" name="Picture 18" descr="D:\EKA PUNYA\BSPS EKA\Foto Eka lagi\agus tiarman"/>
        <xdr:cNvPicPr/>
      </xdr:nvPicPr>
      <xdr:blipFill>
        <a:blip xmlns:r="http://schemas.openxmlformats.org/officeDocument/2006/relationships" r:embed="rId1" cstate="print"/>
        <a:srcRect b="12111"/>
        <a:stretch>
          <a:fillRect/>
        </a:stretch>
      </xdr:blipFill>
      <xdr:spPr bwMode="auto">
        <a:xfrm>
          <a:off x="504825" y="9744074"/>
          <a:ext cx="2447925" cy="193357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19050</xdr:colOff>
      <xdr:row>18</xdr:row>
      <xdr:rowOff>152401</xdr:rowOff>
    </xdr:from>
    <xdr:to>
      <xdr:col>15</xdr:col>
      <xdr:colOff>114300</xdr:colOff>
      <xdr:row>28</xdr:row>
      <xdr:rowOff>134471</xdr:rowOff>
    </xdr:to>
    <xdr:pic>
      <xdr:nvPicPr>
        <xdr:cNvPr id="20" name="Picture 19" descr="D:\EKA PUNYA\BSPS EKA\Foto Eka lagi\agus tiarman2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22462" y="3727077"/>
          <a:ext cx="2616573" cy="188707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33618</xdr:colOff>
      <xdr:row>94</xdr:row>
      <xdr:rowOff>33618</xdr:rowOff>
    </xdr:from>
    <xdr:to>
      <xdr:col>15</xdr:col>
      <xdr:colOff>156883</xdr:colOff>
      <xdr:row>104</xdr:row>
      <xdr:rowOff>89647</xdr:rowOff>
    </xdr:to>
    <xdr:pic>
      <xdr:nvPicPr>
        <xdr:cNvPr id="21" name="Picture 20" descr="D:\EKA PUNYA\BSPS EKA\Foto Eka lagi\agus tiarman2"/>
        <xdr:cNvPicPr/>
      </xdr:nvPicPr>
      <xdr:blipFill>
        <a:blip xmlns:r="http://schemas.openxmlformats.org/officeDocument/2006/relationships" r:embed="rId3" cstate="print"/>
        <a:srcRect r="49903" b="32990"/>
        <a:stretch>
          <a:fillRect/>
        </a:stretch>
      </xdr:blipFill>
      <xdr:spPr bwMode="auto">
        <a:xfrm>
          <a:off x="437030" y="14746942"/>
          <a:ext cx="2644588" cy="1961029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190500</xdr:colOff>
      <xdr:row>18</xdr:row>
      <xdr:rowOff>156881</xdr:rowOff>
    </xdr:from>
    <xdr:to>
      <xdr:col>31</xdr:col>
      <xdr:colOff>157443</xdr:colOff>
      <xdr:row>28</xdr:row>
      <xdr:rowOff>123264</xdr:rowOff>
    </xdr:to>
    <xdr:pic>
      <xdr:nvPicPr>
        <xdr:cNvPr id="22" name="Picture 21" descr="E:\BSPS EKA\foto baru\35.JPG"/>
        <xdr:cNvPicPr/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518647" y="3731557"/>
          <a:ext cx="2790825" cy="1871383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34</xdr:col>
      <xdr:colOff>22412</xdr:colOff>
      <xdr:row>18</xdr:row>
      <xdr:rowOff>179294</xdr:rowOff>
    </xdr:from>
    <xdr:to>
      <xdr:col>47</xdr:col>
      <xdr:colOff>134471</xdr:colOff>
      <xdr:row>29</xdr:row>
      <xdr:rowOff>11206</xdr:rowOff>
    </xdr:to>
    <xdr:pic>
      <xdr:nvPicPr>
        <xdr:cNvPr id="16" name="Picture 15" descr="E:\BSPS EKA\FOTO 100%\71.JPG"/>
        <xdr:cNvPicPr/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779559" y="3753970"/>
          <a:ext cx="2734236" cy="1927412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66676</xdr:colOff>
      <xdr:row>59</xdr:row>
      <xdr:rowOff>38100</xdr:rowOff>
    </xdr:from>
    <xdr:to>
      <xdr:col>31</xdr:col>
      <xdr:colOff>76201</xdr:colOff>
      <xdr:row>69</xdr:row>
      <xdr:rowOff>76200</xdr:rowOff>
    </xdr:to>
    <xdr:sp macro="" textlink="">
      <xdr:nvSpPr>
        <xdr:cNvPr id="4" name="Rectangle 3"/>
        <xdr:cNvSpPr/>
      </xdr:nvSpPr>
      <xdr:spPr>
        <a:xfrm>
          <a:off x="35718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59</xdr:row>
      <xdr:rowOff>38100</xdr:rowOff>
    </xdr:from>
    <xdr:to>
      <xdr:col>47</xdr:col>
      <xdr:colOff>76201</xdr:colOff>
      <xdr:row>69</xdr:row>
      <xdr:rowOff>76200</xdr:rowOff>
    </xdr:to>
    <xdr:sp macro="" textlink="">
      <xdr:nvSpPr>
        <xdr:cNvPr id="5" name="Rectangle 4"/>
        <xdr:cNvSpPr/>
      </xdr:nvSpPr>
      <xdr:spPr>
        <a:xfrm>
          <a:off x="67722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59</xdr:row>
      <xdr:rowOff>38100</xdr:rowOff>
    </xdr:from>
    <xdr:to>
      <xdr:col>31</xdr:col>
      <xdr:colOff>76201</xdr:colOff>
      <xdr:row>69</xdr:row>
      <xdr:rowOff>76200</xdr:rowOff>
    </xdr:to>
    <xdr:sp macro="" textlink="">
      <xdr:nvSpPr>
        <xdr:cNvPr id="8" name="Rectangle 7"/>
        <xdr:cNvSpPr/>
      </xdr:nvSpPr>
      <xdr:spPr>
        <a:xfrm>
          <a:off x="35718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59</xdr:row>
      <xdr:rowOff>38100</xdr:rowOff>
    </xdr:from>
    <xdr:to>
      <xdr:col>47</xdr:col>
      <xdr:colOff>76201</xdr:colOff>
      <xdr:row>69</xdr:row>
      <xdr:rowOff>76200</xdr:rowOff>
    </xdr:to>
    <xdr:sp macro="" textlink="">
      <xdr:nvSpPr>
        <xdr:cNvPr id="9" name="Rectangle 8"/>
        <xdr:cNvSpPr/>
      </xdr:nvSpPr>
      <xdr:spPr>
        <a:xfrm>
          <a:off x="67722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93</xdr:row>
      <xdr:rowOff>38100</xdr:rowOff>
    </xdr:from>
    <xdr:to>
      <xdr:col>31</xdr:col>
      <xdr:colOff>76201</xdr:colOff>
      <xdr:row>103</xdr:row>
      <xdr:rowOff>76200</xdr:rowOff>
    </xdr:to>
    <xdr:sp macro="" textlink="">
      <xdr:nvSpPr>
        <xdr:cNvPr id="14" name="Rectangle 13"/>
        <xdr:cNvSpPr/>
      </xdr:nvSpPr>
      <xdr:spPr>
        <a:xfrm>
          <a:off x="3571876" y="147256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93</xdr:row>
      <xdr:rowOff>38100</xdr:rowOff>
    </xdr:from>
    <xdr:to>
      <xdr:col>47</xdr:col>
      <xdr:colOff>76201</xdr:colOff>
      <xdr:row>103</xdr:row>
      <xdr:rowOff>76200</xdr:rowOff>
    </xdr:to>
    <xdr:sp macro="" textlink="">
      <xdr:nvSpPr>
        <xdr:cNvPr id="15" name="Rectangle 14"/>
        <xdr:cNvSpPr/>
      </xdr:nvSpPr>
      <xdr:spPr>
        <a:xfrm>
          <a:off x="6772276" y="147256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104775</xdr:colOff>
      <xdr:row>59</xdr:row>
      <xdr:rowOff>28576</xdr:rowOff>
    </xdr:from>
    <xdr:to>
      <xdr:col>15</xdr:col>
      <xdr:colOff>104775</xdr:colOff>
      <xdr:row>69</xdr:row>
      <xdr:rowOff>76200</xdr:rowOff>
    </xdr:to>
    <xdr:pic>
      <xdr:nvPicPr>
        <xdr:cNvPr id="19" name="Picture 18" descr="D:\EKA PUNYA\BSPS EKA\Foto Eka lagi\legiamn, rw 14 2"/>
        <xdr:cNvPicPr/>
      </xdr:nvPicPr>
      <xdr:blipFill>
        <a:blip xmlns:r="http://schemas.openxmlformats.org/officeDocument/2006/relationships" r:embed="rId1" cstate="print"/>
        <a:srcRect l="20008" t="9738" r="15104" b="25443"/>
        <a:stretch>
          <a:fillRect/>
        </a:stretch>
      </xdr:blipFill>
      <xdr:spPr bwMode="auto">
        <a:xfrm>
          <a:off x="504825" y="9725026"/>
          <a:ext cx="2505075" cy="1952624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38100</xdr:colOff>
      <xdr:row>18</xdr:row>
      <xdr:rowOff>180976</xdr:rowOff>
    </xdr:from>
    <xdr:to>
      <xdr:col>15</xdr:col>
      <xdr:colOff>152400</xdr:colOff>
      <xdr:row>28</xdr:row>
      <xdr:rowOff>161926</xdr:rowOff>
    </xdr:to>
    <xdr:pic>
      <xdr:nvPicPr>
        <xdr:cNvPr id="20" name="Picture 19" descr="D:\EKA PUNYA\BSPS EKA\Foto Eka lagi\legiman, rw 14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38150" y="3743326"/>
          <a:ext cx="2619375" cy="188595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105064</xdr:colOff>
      <xdr:row>93</xdr:row>
      <xdr:rowOff>47625</xdr:rowOff>
    </xdr:from>
    <xdr:to>
      <xdr:col>15</xdr:col>
      <xdr:colOff>72160</xdr:colOff>
      <xdr:row>103</xdr:row>
      <xdr:rowOff>43295</xdr:rowOff>
    </xdr:to>
    <xdr:pic>
      <xdr:nvPicPr>
        <xdr:cNvPr id="21" name="Picture 20" descr="D:\EKA PUNYA\BSPS EKA\Foto Eka lagi\legiman, rw 14"/>
        <xdr:cNvPicPr/>
      </xdr:nvPicPr>
      <xdr:blipFill>
        <a:blip xmlns:r="http://schemas.openxmlformats.org/officeDocument/2006/relationships" r:embed="rId3" cstate="print"/>
        <a:srcRect l="38114" t="22226" r="18078" b="32804"/>
        <a:stretch>
          <a:fillRect/>
        </a:stretch>
      </xdr:blipFill>
      <xdr:spPr bwMode="auto">
        <a:xfrm>
          <a:off x="509155" y="14522739"/>
          <a:ext cx="2492664" cy="1871806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18</xdr:col>
      <xdr:colOff>43296</xdr:colOff>
      <xdr:row>19</xdr:row>
      <xdr:rowOff>14431</xdr:rowOff>
    </xdr:from>
    <xdr:to>
      <xdr:col>31</xdr:col>
      <xdr:colOff>129887</xdr:colOff>
      <xdr:row>28</xdr:row>
      <xdr:rowOff>144317</xdr:rowOff>
    </xdr:to>
    <xdr:pic>
      <xdr:nvPicPr>
        <xdr:cNvPr id="22" name="Picture 21" descr="E:\BSPS EKA\foto baru\34a.JPG"/>
        <xdr:cNvPicPr/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579091" y="3708976"/>
          <a:ext cx="2713182" cy="1818409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33</xdr:col>
      <xdr:colOff>187614</xdr:colOff>
      <xdr:row>19</xdr:row>
      <xdr:rowOff>28864</xdr:rowOff>
    </xdr:from>
    <xdr:to>
      <xdr:col>47</xdr:col>
      <xdr:colOff>173181</xdr:colOff>
      <xdr:row>28</xdr:row>
      <xdr:rowOff>159616</xdr:rowOff>
    </xdr:to>
    <xdr:pic>
      <xdr:nvPicPr>
        <xdr:cNvPr id="16" name="Picture 15" descr="E:\BSPS EKA\FOTO 100%\76.JPG"/>
        <xdr:cNvPicPr/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754091" y="3723409"/>
          <a:ext cx="2814204" cy="181927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66676</xdr:colOff>
      <xdr:row>59</xdr:row>
      <xdr:rowOff>38100</xdr:rowOff>
    </xdr:from>
    <xdr:to>
      <xdr:col>31</xdr:col>
      <xdr:colOff>76201</xdr:colOff>
      <xdr:row>69</xdr:row>
      <xdr:rowOff>76200</xdr:rowOff>
    </xdr:to>
    <xdr:sp macro="" textlink="">
      <xdr:nvSpPr>
        <xdr:cNvPr id="4" name="Rectangle 3"/>
        <xdr:cNvSpPr/>
      </xdr:nvSpPr>
      <xdr:spPr>
        <a:xfrm>
          <a:off x="35718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59</xdr:row>
      <xdr:rowOff>38100</xdr:rowOff>
    </xdr:from>
    <xdr:to>
      <xdr:col>47</xdr:col>
      <xdr:colOff>76201</xdr:colOff>
      <xdr:row>69</xdr:row>
      <xdr:rowOff>76200</xdr:rowOff>
    </xdr:to>
    <xdr:sp macro="" textlink="">
      <xdr:nvSpPr>
        <xdr:cNvPr id="5" name="Rectangle 4"/>
        <xdr:cNvSpPr/>
      </xdr:nvSpPr>
      <xdr:spPr>
        <a:xfrm>
          <a:off x="67722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59</xdr:row>
      <xdr:rowOff>38100</xdr:rowOff>
    </xdr:from>
    <xdr:to>
      <xdr:col>31</xdr:col>
      <xdr:colOff>76201</xdr:colOff>
      <xdr:row>69</xdr:row>
      <xdr:rowOff>76200</xdr:rowOff>
    </xdr:to>
    <xdr:sp macro="" textlink="">
      <xdr:nvSpPr>
        <xdr:cNvPr id="8" name="Rectangle 7"/>
        <xdr:cNvSpPr/>
      </xdr:nvSpPr>
      <xdr:spPr>
        <a:xfrm>
          <a:off x="35718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59</xdr:row>
      <xdr:rowOff>38100</xdr:rowOff>
    </xdr:from>
    <xdr:to>
      <xdr:col>47</xdr:col>
      <xdr:colOff>76201</xdr:colOff>
      <xdr:row>69</xdr:row>
      <xdr:rowOff>76200</xdr:rowOff>
    </xdr:to>
    <xdr:sp macro="" textlink="">
      <xdr:nvSpPr>
        <xdr:cNvPr id="9" name="Rectangle 8"/>
        <xdr:cNvSpPr/>
      </xdr:nvSpPr>
      <xdr:spPr>
        <a:xfrm>
          <a:off x="67722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93</xdr:row>
      <xdr:rowOff>38100</xdr:rowOff>
    </xdr:from>
    <xdr:to>
      <xdr:col>31</xdr:col>
      <xdr:colOff>76201</xdr:colOff>
      <xdr:row>103</xdr:row>
      <xdr:rowOff>76200</xdr:rowOff>
    </xdr:to>
    <xdr:sp macro="" textlink="">
      <xdr:nvSpPr>
        <xdr:cNvPr id="10" name="Rectangle 9"/>
        <xdr:cNvSpPr/>
      </xdr:nvSpPr>
      <xdr:spPr>
        <a:xfrm>
          <a:off x="3571876" y="164401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93</xdr:row>
      <xdr:rowOff>38100</xdr:rowOff>
    </xdr:from>
    <xdr:to>
      <xdr:col>47</xdr:col>
      <xdr:colOff>76201</xdr:colOff>
      <xdr:row>103</xdr:row>
      <xdr:rowOff>76200</xdr:rowOff>
    </xdr:to>
    <xdr:sp macro="" textlink="">
      <xdr:nvSpPr>
        <xdr:cNvPr id="11" name="Rectangle 10"/>
        <xdr:cNvSpPr/>
      </xdr:nvSpPr>
      <xdr:spPr>
        <a:xfrm>
          <a:off x="6772276" y="164401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129</xdr:row>
      <xdr:rowOff>142875</xdr:rowOff>
    </xdr:from>
    <xdr:to>
      <xdr:col>31</xdr:col>
      <xdr:colOff>76201</xdr:colOff>
      <xdr:row>139</xdr:row>
      <xdr:rowOff>180975</xdr:rowOff>
    </xdr:to>
    <xdr:sp macro="" textlink="">
      <xdr:nvSpPr>
        <xdr:cNvPr id="12" name="Rectangle 11"/>
        <xdr:cNvSpPr/>
      </xdr:nvSpPr>
      <xdr:spPr>
        <a:xfrm>
          <a:off x="3571876" y="23822025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129</xdr:row>
      <xdr:rowOff>142875</xdr:rowOff>
    </xdr:from>
    <xdr:to>
      <xdr:col>47</xdr:col>
      <xdr:colOff>76201</xdr:colOff>
      <xdr:row>139</xdr:row>
      <xdr:rowOff>180975</xdr:rowOff>
    </xdr:to>
    <xdr:sp macro="" textlink="">
      <xdr:nvSpPr>
        <xdr:cNvPr id="13" name="Rectangle 12"/>
        <xdr:cNvSpPr/>
      </xdr:nvSpPr>
      <xdr:spPr>
        <a:xfrm>
          <a:off x="6772276" y="23822025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9526</xdr:colOff>
      <xdr:row>18</xdr:row>
      <xdr:rowOff>142875</xdr:rowOff>
    </xdr:from>
    <xdr:to>
      <xdr:col>15</xdr:col>
      <xdr:colOff>152401</xdr:colOff>
      <xdr:row>28</xdr:row>
      <xdr:rowOff>171450</xdr:rowOff>
    </xdr:to>
    <xdr:pic>
      <xdr:nvPicPr>
        <xdr:cNvPr id="18" name="Picture 17" descr="D:\EKA PUNYA\BSPS EKA\Foto Eka lagi\miwan amir"/>
        <xdr:cNvPicPr/>
      </xdr:nvPicPr>
      <xdr:blipFill>
        <a:blip xmlns:r="http://schemas.openxmlformats.org/officeDocument/2006/relationships" r:embed="rId1" cstate="print"/>
        <a:srcRect l="15437" r="11199"/>
        <a:stretch>
          <a:fillRect/>
        </a:stretch>
      </xdr:blipFill>
      <xdr:spPr bwMode="auto">
        <a:xfrm>
          <a:off x="409576" y="3705225"/>
          <a:ext cx="2647950" cy="193357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100854</xdr:colOff>
      <xdr:row>59</xdr:row>
      <xdr:rowOff>33618</xdr:rowOff>
    </xdr:from>
    <xdr:to>
      <xdr:col>15</xdr:col>
      <xdr:colOff>89648</xdr:colOff>
      <xdr:row>69</xdr:row>
      <xdr:rowOff>11206</xdr:rowOff>
    </xdr:to>
    <xdr:pic>
      <xdr:nvPicPr>
        <xdr:cNvPr id="19" name="Picture 18" descr="D:\EKA PUNYA\BSPS EKA\Foto Eka lagi\miwan 2"/>
        <xdr:cNvPicPr/>
      </xdr:nvPicPr>
      <xdr:blipFill>
        <a:blip xmlns:r="http://schemas.openxmlformats.org/officeDocument/2006/relationships" r:embed="rId2" cstate="print"/>
        <a:srcRect l="18082" t="7303" r="20142" b="28790"/>
        <a:stretch>
          <a:fillRect/>
        </a:stretch>
      </xdr:blipFill>
      <xdr:spPr bwMode="auto">
        <a:xfrm>
          <a:off x="504266" y="9749118"/>
          <a:ext cx="2510117" cy="1882588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100854</xdr:colOff>
      <xdr:row>93</xdr:row>
      <xdr:rowOff>33618</xdr:rowOff>
    </xdr:from>
    <xdr:to>
      <xdr:col>15</xdr:col>
      <xdr:colOff>127000</xdr:colOff>
      <xdr:row>103</xdr:row>
      <xdr:rowOff>63500</xdr:rowOff>
    </xdr:to>
    <xdr:pic>
      <xdr:nvPicPr>
        <xdr:cNvPr id="20" name="Picture 19" descr="D:\EKA PUNYA\BSPS EKA\Foto Eka lagi\miwan amir"/>
        <xdr:cNvPicPr/>
      </xdr:nvPicPr>
      <xdr:blipFill>
        <a:blip xmlns:r="http://schemas.openxmlformats.org/officeDocument/2006/relationships" r:embed="rId3" cstate="print"/>
        <a:srcRect l="46291" t="18568" r="15343" b="38513"/>
        <a:stretch>
          <a:fillRect/>
        </a:stretch>
      </xdr:blipFill>
      <xdr:spPr bwMode="auto">
        <a:xfrm>
          <a:off x="507254" y="16429318"/>
          <a:ext cx="2566146" cy="1934882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114301</xdr:colOff>
      <xdr:row>129</xdr:row>
      <xdr:rowOff>114301</xdr:rowOff>
    </xdr:from>
    <xdr:to>
      <xdr:col>15</xdr:col>
      <xdr:colOff>127000</xdr:colOff>
      <xdr:row>140</xdr:row>
      <xdr:rowOff>1</xdr:rowOff>
    </xdr:to>
    <xdr:pic>
      <xdr:nvPicPr>
        <xdr:cNvPr id="21" name="Picture 20" descr="D:\EKA PUNYA\BSPS EKA\Foto Eka lagi\miwan amir"/>
        <xdr:cNvPicPr/>
      </xdr:nvPicPr>
      <xdr:blipFill>
        <a:blip xmlns:r="http://schemas.openxmlformats.org/officeDocument/2006/relationships" r:embed="rId4" cstate="print"/>
        <a:srcRect l="8352" r="9477" b="48543"/>
        <a:stretch>
          <a:fillRect/>
        </a:stretch>
      </xdr:blipFill>
      <xdr:spPr bwMode="auto">
        <a:xfrm>
          <a:off x="520701" y="23787101"/>
          <a:ext cx="2552699" cy="19812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18</xdr:col>
      <xdr:colOff>12700</xdr:colOff>
      <xdr:row>18</xdr:row>
      <xdr:rowOff>152401</xdr:rowOff>
    </xdr:from>
    <xdr:to>
      <xdr:col>31</xdr:col>
      <xdr:colOff>177800</xdr:colOff>
      <xdr:row>29</xdr:row>
      <xdr:rowOff>25401</xdr:rowOff>
    </xdr:to>
    <xdr:pic>
      <xdr:nvPicPr>
        <xdr:cNvPr id="22" name="Picture 21" descr="E:\BSPS EKA\foto baru\33a.JPG"/>
        <xdr:cNvPicPr/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568700" y="3708401"/>
          <a:ext cx="2806700" cy="19685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33</xdr:col>
      <xdr:colOff>190500</xdr:colOff>
      <xdr:row>19</xdr:row>
      <xdr:rowOff>12700</xdr:rowOff>
    </xdr:from>
    <xdr:to>
      <xdr:col>47</xdr:col>
      <xdr:colOff>88900</xdr:colOff>
      <xdr:row>28</xdr:row>
      <xdr:rowOff>152400</xdr:rowOff>
    </xdr:to>
    <xdr:pic>
      <xdr:nvPicPr>
        <xdr:cNvPr id="17" name="Picture 16" descr="E:\BSPS EKA\FOTO 100%\38.JPG"/>
        <xdr:cNvPicPr/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794500" y="3759200"/>
          <a:ext cx="2743200" cy="18542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66676</xdr:colOff>
      <xdr:row>59</xdr:row>
      <xdr:rowOff>38100</xdr:rowOff>
    </xdr:from>
    <xdr:to>
      <xdr:col>31</xdr:col>
      <xdr:colOff>76201</xdr:colOff>
      <xdr:row>69</xdr:row>
      <xdr:rowOff>76200</xdr:rowOff>
    </xdr:to>
    <xdr:sp macro="" textlink="">
      <xdr:nvSpPr>
        <xdr:cNvPr id="4" name="Rectangle 3"/>
        <xdr:cNvSpPr/>
      </xdr:nvSpPr>
      <xdr:spPr>
        <a:xfrm>
          <a:off x="35718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59</xdr:row>
      <xdr:rowOff>38100</xdr:rowOff>
    </xdr:from>
    <xdr:to>
      <xdr:col>47</xdr:col>
      <xdr:colOff>76201</xdr:colOff>
      <xdr:row>69</xdr:row>
      <xdr:rowOff>76200</xdr:rowOff>
    </xdr:to>
    <xdr:sp macro="" textlink="">
      <xdr:nvSpPr>
        <xdr:cNvPr id="5" name="Rectangle 4"/>
        <xdr:cNvSpPr/>
      </xdr:nvSpPr>
      <xdr:spPr>
        <a:xfrm>
          <a:off x="67722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59</xdr:row>
      <xdr:rowOff>38100</xdr:rowOff>
    </xdr:from>
    <xdr:to>
      <xdr:col>31</xdr:col>
      <xdr:colOff>76201</xdr:colOff>
      <xdr:row>69</xdr:row>
      <xdr:rowOff>76200</xdr:rowOff>
    </xdr:to>
    <xdr:sp macro="" textlink="">
      <xdr:nvSpPr>
        <xdr:cNvPr id="8" name="Rectangle 7"/>
        <xdr:cNvSpPr/>
      </xdr:nvSpPr>
      <xdr:spPr>
        <a:xfrm>
          <a:off x="35718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59</xdr:row>
      <xdr:rowOff>38100</xdr:rowOff>
    </xdr:from>
    <xdr:to>
      <xdr:col>47</xdr:col>
      <xdr:colOff>76201</xdr:colOff>
      <xdr:row>69</xdr:row>
      <xdr:rowOff>76200</xdr:rowOff>
    </xdr:to>
    <xdr:sp macro="" textlink="">
      <xdr:nvSpPr>
        <xdr:cNvPr id="9" name="Rectangle 8"/>
        <xdr:cNvSpPr/>
      </xdr:nvSpPr>
      <xdr:spPr>
        <a:xfrm>
          <a:off x="67722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93</xdr:row>
      <xdr:rowOff>38100</xdr:rowOff>
    </xdr:from>
    <xdr:to>
      <xdr:col>31</xdr:col>
      <xdr:colOff>76201</xdr:colOff>
      <xdr:row>103</xdr:row>
      <xdr:rowOff>76200</xdr:rowOff>
    </xdr:to>
    <xdr:sp macro="" textlink="">
      <xdr:nvSpPr>
        <xdr:cNvPr id="10" name="Rectangle 9"/>
        <xdr:cNvSpPr/>
      </xdr:nvSpPr>
      <xdr:spPr>
        <a:xfrm>
          <a:off x="3571876" y="164401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93</xdr:row>
      <xdr:rowOff>38100</xdr:rowOff>
    </xdr:from>
    <xdr:to>
      <xdr:col>47</xdr:col>
      <xdr:colOff>76201</xdr:colOff>
      <xdr:row>103</xdr:row>
      <xdr:rowOff>76200</xdr:rowOff>
    </xdr:to>
    <xdr:sp macro="" textlink="">
      <xdr:nvSpPr>
        <xdr:cNvPr id="11" name="Rectangle 10"/>
        <xdr:cNvSpPr/>
      </xdr:nvSpPr>
      <xdr:spPr>
        <a:xfrm>
          <a:off x="6772276" y="164401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129</xdr:row>
      <xdr:rowOff>142875</xdr:rowOff>
    </xdr:from>
    <xdr:to>
      <xdr:col>31</xdr:col>
      <xdr:colOff>76201</xdr:colOff>
      <xdr:row>139</xdr:row>
      <xdr:rowOff>180975</xdr:rowOff>
    </xdr:to>
    <xdr:sp macro="" textlink="">
      <xdr:nvSpPr>
        <xdr:cNvPr id="12" name="Rectangle 11"/>
        <xdr:cNvSpPr/>
      </xdr:nvSpPr>
      <xdr:spPr>
        <a:xfrm>
          <a:off x="3571876" y="23822025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129</xdr:row>
      <xdr:rowOff>142875</xdr:rowOff>
    </xdr:from>
    <xdr:to>
      <xdr:col>47</xdr:col>
      <xdr:colOff>76201</xdr:colOff>
      <xdr:row>139</xdr:row>
      <xdr:rowOff>180975</xdr:rowOff>
    </xdr:to>
    <xdr:sp macro="" textlink="">
      <xdr:nvSpPr>
        <xdr:cNvPr id="13" name="Rectangle 12"/>
        <xdr:cNvSpPr/>
      </xdr:nvSpPr>
      <xdr:spPr>
        <a:xfrm>
          <a:off x="6772276" y="23822025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190500</xdr:colOff>
      <xdr:row>18</xdr:row>
      <xdr:rowOff>180975</xdr:rowOff>
    </xdr:from>
    <xdr:to>
      <xdr:col>15</xdr:col>
      <xdr:colOff>171450</xdr:colOff>
      <xdr:row>29</xdr:row>
      <xdr:rowOff>47625</xdr:rowOff>
    </xdr:to>
    <xdr:pic>
      <xdr:nvPicPr>
        <xdr:cNvPr id="18" name="Picture 17" descr="D:\EKA PUNYA\BSPS EKA\Foto Eka lagi\yanto"/>
        <xdr:cNvPicPr/>
      </xdr:nvPicPr>
      <xdr:blipFill>
        <a:blip xmlns:r="http://schemas.openxmlformats.org/officeDocument/2006/relationships" r:embed="rId1" cstate="print"/>
        <a:srcRect l="13380" t="13390" r="14943" b="24835"/>
        <a:stretch>
          <a:fillRect/>
        </a:stretch>
      </xdr:blipFill>
      <xdr:spPr bwMode="auto">
        <a:xfrm>
          <a:off x="390525" y="3743325"/>
          <a:ext cx="2686050" cy="196215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85725</xdr:colOff>
      <xdr:row>59</xdr:row>
      <xdr:rowOff>28574</xdr:rowOff>
    </xdr:from>
    <xdr:to>
      <xdr:col>15</xdr:col>
      <xdr:colOff>85725</xdr:colOff>
      <xdr:row>69</xdr:row>
      <xdr:rowOff>152399</xdr:rowOff>
    </xdr:to>
    <xdr:pic>
      <xdr:nvPicPr>
        <xdr:cNvPr id="19" name="Picture 18" descr="D:\EKA PUNYA\BSPS EKA\Foto Eka lagi\yanto2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85775" y="9725024"/>
          <a:ext cx="2505075" cy="202882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161924</xdr:colOff>
      <xdr:row>93</xdr:row>
      <xdr:rowOff>38100</xdr:rowOff>
    </xdr:from>
    <xdr:to>
      <xdr:col>15</xdr:col>
      <xdr:colOff>104774</xdr:colOff>
      <xdr:row>103</xdr:row>
      <xdr:rowOff>66675</xdr:rowOff>
    </xdr:to>
    <xdr:pic>
      <xdr:nvPicPr>
        <xdr:cNvPr id="20" name="Picture 19" descr="D:\EKA PUNYA\BSPS EKA\Foto Eka lagi\yanto2"/>
        <xdr:cNvPicPr/>
      </xdr:nvPicPr>
      <xdr:blipFill>
        <a:blip xmlns:r="http://schemas.openxmlformats.org/officeDocument/2006/relationships" r:embed="rId3" cstate="print"/>
        <a:srcRect l="29823" t="32331" r="43733" b="18534"/>
        <a:stretch>
          <a:fillRect/>
        </a:stretch>
      </xdr:blipFill>
      <xdr:spPr bwMode="auto">
        <a:xfrm>
          <a:off x="561974" y="16440150"/>
          <a:ext cx="2447925" cy="193357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114300</xdr:colOff>
      <xdr:row>129</xdr:row>
      <xdr:rowOff>142875</xdr:rowOff>
    </xdr:from>
    <xdr:to>
      <xdr:col>15</xdr:col>
      <xdr:colOff>66675</xdr:colOff>
      <xdr:row>140</xdr:row>
      <xdr:rowOff>0</xdr:rowOff>
    </xdr:to>
    <xdr:pic>
      <xdr:nvPicPr>
        <xdr:cNvPr id="21" name="Picture 20" descr="D:\EKA PUNYA\BSPS EKA\Foto Eka lagi\yanto"/>
        <xdr:cNvPicPr/>
      </xdr:nvPicPr>
      <xdr:blipFill>
        <a:blip xmlns:r="http://schemas.openxmlformats.org/officeDocument/2006/relationships" r:embed="rId4" cstate="print"/>
        <a:srcRect l="15194" r="17728" b="53103"/>
        <a:stretch>
          <a:fillRect/>
        </a:stretch>
      </xdr:blipFill>
      <xdr:spPr bwMode="auto">
        <a:xfrm>
          <a:off x="514350" y="23822025"/>
          <a:ext cx="2457450" cy="195262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190500</xdr:colOff>
      <xdr:row>19</xdr:row>
      <xdr:rowOff>0</xdr:rowOff>
    </xdr:from>
    <xdr:to>
      <xdr:col>31</xdr:col>
      <xdr:colOff>152400</xdr:colOff>
      <xdr:row>29</xdr:row>
      <xdr:rowOff>66675</xdr:rowOff>
    </xdr:to>
    <xdr:pic>
      <xdr:nvPicPr>
        <xdr:cNvPr id="22" name="Picture 21" descr="E:\BSPS EKA\foto baru\37a.JPG"/>
        <xdr:cNvPicPr/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495675" y="3752850"/>
          <a:ext cx="2762250" cy="197167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33</xdr:col>
      <xdr:colOff>190500</xdr:colOff>
      <xdr:row>19</xdr:row>
      <xdr:rowOff>19050</xdr:rowOff>
    </xdr:from>
    <xdr:to>
      <xdr:col>48</xdr:col>
      <xdr:colOff>28575</xdr:colOff>
      <xdr:row>29</xdr:row>
      <xdr:rowOff>19050</xdr:rowOff>
    </xdr:to>
    <xdr:pic>
      <xdr:nvPicPr>
        <xdr:cNvPr id="17" name="Picture 16" descr="E:\BSPS EKA\FOTO 100%\77.JPG"/>
        <xdr:cNvPicPr/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96075" y="3771900"/>
          <a:ext cx="2838450" cy="19050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66676</xdr:colOff>
      <xdr:row>59</xdr:row>
      <xdr:rowOff>38100</xdr:rowOff>
    </xdr:from>
    <xdr:to>
      <xdr:col>31</xdr:col>
      <xdr:colOff>76201</xdr:colOff>
      <xdr:row>69</xdr:row>
      <xdr:rowOff>76200</xdr:rowOff>
    </xdr:to>
    <xdr:sp macro="" textlink="">
      <xdr:nvSpPr>
        <xdr:cNvPr id="4" name="Rectangle 3"/>
        <xdr:cNvSpPr/>
      </xdr:nvSpPr>
      <xdr:spPr>
        <a:xfrm>
          <a:off x="35718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59</xdr:row>
      <xdr:rowOff>38100</xdr:rowOff>
    </xdr:from>
    <xdr:to>
      <xdr:col>47</xdr:col>
      <xdr:colOff>76201</xdr:colOff>
      <xdr:row>69</xdr:row>
      <xdr:rowOff>76200</xdr:rowOff>
    </xdr:to>
    <xdr:sp macro="" textlink="">
      <xdr:nvSpPr>
        <xdr:cNvPr id="5" name="Rectangle 4"/>
        <xdr:cNvSpPr/>
      </xdr:nvSpPr>
      <xdr:spPr>
        <a:xfrm>
          <a:off x="67722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59</xdr:row>
      <xdr:rowOff>38100</xdr:rowOff>
    </xdr:from>
    <xdr:to>
      <xdr:col>31</xdr:col>
      <xdr:colOff>76201</xdr:colOff>
      <xdr:row>69</xdr:row>
      <xdr:rowOff>76200</xdr:rowOff>
    </xdr:to>
    <xdr:sp macro="" textlink="">
      <xdr:nvSpPr>
        <xdr:cNvPr id="8" name="Rectangle 7"/>
        <xdr:cNvSpPr/>
      </xdr:nvSpPr>
      <xdr:spPr>
        <a:xfrm>
          <a:off x="35718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59</xdr:row>
      <xdr:rowOff>38100</xdr:rowOff>
    </xdr:from>
    <xdr:to>
      <xdr:col>47</xdr:col>
      <xdr:colOff>76201</xdr:colOff>
      <xdr:row>69</xdr:row>
      <xdr:rowOff>76200</xdr:rowOff>
    </xdr:to>
    <xdr:sp macro="" textlink="">
      <xdr:nvSpPr>
        <xdr:cNvPr id="9" name="Rectangle 8"/>
        <xdr:cNvSpPr/>
      </xdr:nvSpPr>
      <xdr:spPr>
        <a:xfrm>
          <a:off x="67722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93</xdr:row>
      <xdr:rowOff>38100</xdr:rowOff>
    </xdr:from>
    <xdr:to>
      <xdr:col>31</xdr:col>
      <xdr:colOff>76201</xdr:colOff>
      <xdr:row>103</xdr:row>
      <xdr:rowOff>76200</xdr:rowOff>
    </xdr:to>
    <xdr:sp macro="" textlink="">
      <xdr:nvSpPr>
        <xdr:cNvPr id="10" name="Rectangle 9"/>
        <xdr:cNvSpPr/>
      </xdr:nvSpPr>
      <xdr:spPr>
        <a:xfrm>
          <a:off x="3571876" y="164401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93</xdr:row>
      <xdr:rowOff>38100</xdr:rowOff>
    </xdr:from>
    <xdr:to>
      <xdr:col>47</xdr:col>
      <xdr:colOff>76201</xdr:colOff>
      <xdr:row>103</xdr:row>
      <xdr:rowOff>76200</xdr:rowOff>
    </xdr:to>
    <xdr:sp macro="" textlink="">
      <xdr:nvSpPr>
        <xdr:cNvPr id="11" name="Rectangle 10"/>
        <xdr:cNvSpPr/>
      </xdr:nvSpPr>
      <xdr:spPr>
        <a:xfrm>
          <a:off x="6772276" y="164401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129</xdr:row>
      <xdr:rowOff>142875</xdr:rowOff>
    </xdr:from>
    <xdr:to>
      <xdr:col>31</xdr:col>
      <xdr:colOff>76201</xdr:colOff>
      <xdr:row>139</xdr:row>
      <xdr:rowOff>180975</xdr:rowOff>
    </xdr:to>
    <xdr:sp macro="" textlink="">
      <xdr:nvSpPr>
        <xdr:cNvPr id="12" name="Rectangle 11"/>
        <xdr:cNvSpPr/>
      </xdr:nvSpPr>
      <xdr:spPr>
        <a:xfrm>
          <a:off x="3571876" y="23822025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129</xdr:row>
      <xdr:rowOff>142875</xdr:rowOff>
    </xdr:from>
    <xdr:to>
      <xdr:col>47</xdr:col>
      <xdr:colOff>76201</xdr:colOff>
      <xdr:row>139</xdr:row>
      <xdr:rowOff>180975</xdr:rowOff>
    </xdr:to>
    <xdr:sp macro="" textlink="">
      <xdr:nvSpPr>
        <xdr:cNvPr id="13" name="Rectangle 12"/>
        <xdr:cNvSpPr/>
      </xdr:nvSpPr>
      <xdr:spPr>
        <a:xfrm>
          <a:off x="6772276" y="23822025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76200</xdr:colOff>
      <xdr:row>18</xdr:row>
      <xdr:rowOff>161925</xdr:rowOff>
    </xdr:from>
    <xdr:to>
      <xdr:col>15</xdr:col>
      <xdr:colOff>161925</xdr:colOff>
      <xdr:row>28</xdr:row>
      <xdr:rowOff>161925</xdr:rowOff>
    </xdr:to>
    <xdr:pic>
      <xdr:nvPicPr>
        <xdr:cNvPr id="18" name="Picture 17" descr="D:\EKA PUNYA\BSPS EKA\Foto Eka lagi\gusmanto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76250" y="3724275"/>
          <a:ext cx="2590800" cy="19050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47625</xdr:colOff>
      <xdr:row>59</xdr:row>
      <xdr:rowOff>66675</xdr:rowOff>
    </xdr:from>
    <xdr:to>
      <xdr:col>15</xdr:col>
      <xdr:colOff>133350</xdr:colOff>
      <xdr:row>69</xdr:row>
      <xdr:rowOff>66675</xdr:rowOff>
    </xdr:to>
    <xdr:pic>
      <xdr:nvPicPr>
        <xdr:cNvPr id="19" name="Picture 18" descr="D:\EKA PUNYA\BSPS EKA\Foto Eka lagi\gusmanto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7675" y="9763125"/>
          <a:ext cx="2590800" cy="19050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85725</xdr:colOff>
      <xdr:row>93</xdr:row>
      <xdr:rowOff>38100</xdr:rowOff>
    </xdr:from>
    <xdr:to>
      <xdr:col>15</xdr:col>
      <xdr:colOff>104775</xdr:colOff>
      <xdr:row>103</xdr:row>
      <xdr:rowOff>76200</xdr:rowOff>
    </xdr:to>
    <xdr:pic>
      <xdr:nvPicPr>
        <xdr:cNvPr id="20" name="Picture 19" descr="D:\EKA PUNYA\BSPS EKA\Foto Eka lagi\gusmanto"/>
        <xdr:cNvPicPr/>
      </xdr:nvPicPr>
      <xdr:blipFill>
        <a:blip xmlns:r="http://schemas.openxmlformats.org/officeDocument/2006/relationships" r:embed="rId2" cstate="print"/>
        <a:srcRect t="15942" r="63940" b="19807"/>
        <a:stretch>
          <a:fillRect/>
        </a:stretch>
      </xdr:blipFill>
      <xdr:spPr bwMode="auto">
        <a:xfrm>
          <a:off x="485775" y="16440150"/>
          <a:ext cx="2524125" cy="19431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114300</xdr:colOff>
      <xdr:row>129</xdr:row>
      <xdr:rowOff>152400</xdr:rowOff>
    </xdr:from>
    <xdr:to>
      <xdr:col>15</xdr:col>
      <xdr:colOff>76200</xdr:colOff>
      <xdr:row>139</xdr:row>
      <xdr:rowOff>142875</xdr:rowOff>
    </xdr:to>
    <xdr:pic>
      <xdr:nvPicPr>
        <xdr:cNvPr id="21" name="Picture 20" descr="D:\EKA PUNYA\BSPS EKA\Foto Eka lagi\gusmanto"/>
        <xdr:cNvPicPr/>
      </xdr:nvPicPr>
      <xdr:blipFill>
        <a:blip xmlns:r="http://schemas.openxmlformats.org/officeDocument/2006/relationships" r:embed="rId3" cstate="print"/>
        <a:srcRect b="52495"/>
        <a:stretch>
          <a:fillRect/>
        </a:stretch>
      </xdr:blipFill>
      <xdr:spPr bwMode="auto">
        <a:xfrm>
          <a:off x="514350" y="23831550"/>
          <a:ext cx="2466975" cy="189547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171450</xdr:colOff>
      <xdr:row>18</xdr:row>
      <xdr:rowOff>180975</xdr:rowOff>
    </xdr:from>
    <xdr:to>
      <xdr:col>32</xdr:col>
      <xdr:colOff>9525</xdr:colOff>
      <xdr:row>28</xdr:row>
      <xdr:rowOff>180975</xdr:rowOff>
    </xdr:to>
    <xdr:pic>
      <xdr:nvPicPr>
        <xdr:cNvPr id="23" name="Picture 22" descr="E:\BSPS EKA\foto baru\38.JPG"/>
        <xdr:cNvPicPr/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476625" y="3743325"/>
          <a:ext cx="2838450" cy="19050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33</xdr:col>
      <xdr:colOff>180975</xdr:colOff>
      <xdr:row>19</xdr:row>
      <xdr:rowOff>19050</xdr:rowOff>
    </xdr:from>
    <xdr:to>
      <xdr:col>47</xdr:col>
      <xdr:colOff>133350</xdr:colOff>
      <xdr:row>28</xdr:row>
      <xdr:rowOff>180975</xdr:rowOff>
    </xdr:to>
    <xdr:pic>
      <xdr:nvPicPr>
        <xdr:cNvPr id="17" name="Picture 16" descr="E:\BSPS EKA\FOTO 100%\79.JPG"/>
        <xdr:cNvPicPr/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686550" y="3771900"/>
          <a:ext cx="2752725" cy="187642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66676</xdr:colOff>
      <xdr:row>59</xdr:row>
      <xdr:rowOff>38100</xdr:rowOff>
    </xdr:from>
    <xdr:to>
      <xdr:col>31</xdr:col>
      <xdr:colOff>76201</xdr:colOff>
      <xdr:row>69</xdr:row>
      <xdr:rowOff>76200</xdr:rowOff>
    </xdr:to>
    <xdr:sp macro="" textlink="">
      <xdr:nvSpPr>
        <xdr:cNvPr id="4" name="Rectangle 3"/>
        <xdr:cNvSpPr/>
      </xdr:nvSpPr>
      <xdr:spPr>
        <a:xfrm>
          <a:off x="35718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59</xdr:row>
      <xdr:rowOff>38100</xdr:rowOff>
    </xdr:from>
    <xdr:to>
      <xdr:col>47</xdr:col>
      <xdr:colOff>76201</xdr:colOff>
      <xdr:row>69</xdr:row>
      <xdr:rowOff>76200</xdr:rowOff>
    </xdr:to>
    <xdr:sp macro="" textlink="">
      <xdr:nvSpPr>
        <xdr:cNvPr id="5" name="Rectangle 4"/>
        <xdr:cNvSpPr/>
      </xdr:nvSpPr>
      <xdr:spPr>
        <a:xfrm>
          <a:off x="67722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59</xdr:row>
      <xdr:rowOff>38100</xdr:rowOff>
    </xdr:from>
    <xdr:to>
      <xdr:col>31</xdr:col>
      <xdr:colOff>76201</xdr:colOff>
      <xdr:row>69</xdr:row>
      <xdr:rowOff>76200</xdr:rowOff>
    </xdr:to>
    <xdr:sp macro="" textlink="">
      <xdr:nvSpPr>
        <xdr:cNvPr id="8" name="Rectangle 7"/>
        <xdr:cNvSpPr/>
      </xdr:nvSpPr>
      <xdr:spPr>
        <a:xfrm>
          <a:off x="35718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59</xdr:row>
      <xdr:rowOff>38100</xdr:rowOff>
    </xdr:from>
    <xdr:to>
      <xdr:col>47</xdr:col>
      <xdr:colOff>76201</xdr:colOff>
      <xdr:row>69</xdr:row>
      <xdr:rowOff>76200</xdr:rowOff>
    </xdr:to>
    <xdr:sp macro="" textlink="">
      <xdr:nvSpPr>
        <xdr:cNvPr id="9" name="Rectangle 8"/>
        <xdr:cNvSpPr/>
      </xdr:nvSpPr>
      <xdr:spPr>
        <a:xfrm>
          <a:off x="67722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93</xdr:row>
      <xdr:rowOff>38100</xdr:rowOff>
    </xdr:from>
    <xdr:to>
      <xdr:col>31</xdr:col>
      <xdr:colOff>76201</xdr:colOff>
      <xdr:row>103</xdr:row>
      <xdr:rowOff>76200</xdr:rowOff>
    </xdr:to>
    <xdr:sp macro="" textlink="">
      <xdr:nvSpPr>
        <xdr:cNvPr id="10" name="Rectangle 9"/>
        <xdr:cNvSpPr/>
      </xdr:nvSpPr>
      <xdr:spPr>
        <a:xfrm>
          <a:off x="3571876" y="164401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93</xdr:row>
      <xdr:rowOff>38100</xdr:rowOff>
    </xdr:from>
    <xdr:to>
      <xdr:col>47</xdr:col>
      <xdr:colOff>76201</xdr:colOff>
      <xdr:row>103</xdr:row>
      <xdr:rowOff>76200</xdr:rowOff>
    </xdr:to>
    <xdr:sp macro="" textlink="">
      <xdr:nvSpPr>
        <xdr:cNvPr id="11" name="Rectangle 10"/>
        <xdr:cNvSpPr/>
      </xdr:nvSpPr>
      <xdr:spPr>
        <a:xfrm>
          <a:off x="6772276" y="164401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129</xdr:row>
      <xdr:rowOff>142875</xdr:rowOff>
    </xdr:from>
    <xdr:to>
      <xdr:col>31</xdr:col>
      <xdr:colOff>76201</xdr:colOff>
      <xdr:row>139</xdr:row>
      <xdr:rowOff>180975</xdr:rowOff>
    </xdr:to>
    <xdr:sp macro="" textlink="">
      <xdr:nvSpPr>
        <xdr:cNvPr id="12" name="Rectangle 11"/>
        <xdr:cNvSpPr/>
      </xdr:nvSpPr>
      <xdr:spPr>
        <a:xfrm>
          <a:off x="3571876" y="23822025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129</xdr:row>
      <xdr:rowOff>142875</xdr:rowOff>
    </xdr:from>
    <xdr:to>
      <xdr:col>47</xdr:col>
      <xdr:colOff>76201</xdr:colOff>
      <xdr:row>139</xdr:row>
      <xdr:rowOff>180975</xdr:rowOff>
    </xdr:to>
    <xdr:sp macro="" textlink="">
      <xdr:nvSpPr>
        <xdr:cNvPr id="13" name="Rectangle 12"/>
        <xdr:cNvSpPr/>
      </xdr:nvSpPr>
      <xdr:spPr>
        <a:xfrm>
          <a:off x="6772276" y="23822025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47626</xdr:colOff>
      <xdr:row>18</xdr:row>
      <xdr:rowOff>123825</xdr:rowOff>
    </xdr:from>
    <xdr:to>
      <xdr:col>15</xdr:col>
      <xdr:colOff>133351</xdr:colOff>
      <xdr:row>28</xdr:row>
      <xdr:rowOff>161924</xdr:rowOff>
    </xdr:to>
    <xdr:pic>
      <xdr:nvPicPr>
        <xdr:cNvPr id="18" name="Picture 17" descr="D:\EKA PUNYA\BSPS EKA\Foto Eka lagi\bintahan tobing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7676" y="3686175"/>
          <a:ext cx="2590800" cy="1943099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57150</xdr:colOff>
      <xdr:row>59</xdr:row>
      <xdr:rowOff>57150</xdr:rowOff>
    </xdr:from>
    <xdr:to>
      <xdr:col>15</xdr:col>
      <xdr:colOff>142875</xdr:colOff>
      <xdr:row>69</xdr:row>
      <xdr:rowOff>95249</xdr:rowOff>
    </xdr:to>
    <xdr:pic>
      <xdr:nvPicPr>
        <xdr:cNvPr id="19" name="Picture 18" descr="D:\EKA PUNYA\BSPS EKA\Foto Eka lagi\bintahan tobing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57200" y="9753600"/>
          <a:ext cx="2590800" cy="1943099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95250</xdr:colOff>
      <xdr:row>93</xdr:row>
      <xdr:rowOff>28574</xdr:rowOff>
    </xdr:from>
    <xdr:to>
      <xdr:col>15</xdr:col>
      <xdr:colOff>104775</xdr:colOff>
      <xdr:row>103</xdr:row>
      <xdr:rowOff>66675</xdr:rowOff>
    </xdr:to>
    <xdr:pic>
      <xdr:nvPicPr>
        <xdr:cNvPr id="20" name="Picture 19" descr="D:\EKA PUNYA\BSPS EKA\Foto Eka lagi\bintahan tobing"/>
        <xdr:cNvPicPr/>
      </xdr:nvPicPr>
      <xdr:blipFill>
        <a:blip xmlns:r="http://schemas.openxmlformats.org/officeDocument/2006/relationships" r:embed="rId2" cstate="print"/>
        <a:srcRect l="51102" b="37798"/>
        <a:stretch>
          <a:fillRect/>
        </a:stretch>
      </xdr:blipFill>
      <xdr:spPr bwMode="auto">
        <a:xfrm>
          <a:off x="495300" y="16430624"/>
          <a:ext cx="2514600" cy="1943101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76200</xdr:colOff>
      <xdr:row>129</xdr:row>
      <xdr:rowOff>133350</xdr:rowOff>
    </xdr:from>
    <xdr:to>
      <xdr:col>15</xdr:col>
      <xdr:colOff>152400</xdr:colOff>
      <xdr:row>139</xdr:row>
      <xdr:rowOff>180975</xdr:rowOff>
    </xdr:to>
    <xdr:pic>
      <xdr:nvPicPr>
        <xdr:cNvPr id="21" name="Picture 20" descr="D:\EKA PUNYA\BSPS EKA\Foto Eka lagi\bintahan tobing"/>
        <xdr:cNvPicPr/>
      </xdr:nvPicPr>
      <xdr:blipFill>
        <a:blip xmlns:r="http://schemas.openxmlformats.org/officeDocument/2006/relationships" r:embed="rId3" cstate="print"/>
        <a:srcRect b="52799"/>
        <a:stretch>
          <a:fillRect/>
        </a:stretch>
      </xdr:blipFill>
      <xdr:spPr bwMode="auto">
        <a:xfrm>
          <a:off x="476250" y="23812500"/>
          <a:ext cx="2581275" cy="195262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190500</xdr:colOff>
      <xdr:row>18</xdr:row>
      <xdr:rowOff>133350</xdr:rowOff>
    </xdr:from>
    <xdr:to>
      <xdr:col>32</xdr:col>
      <xdr:colOff>28575</xdr:colOff>
      <xdr:row>28</xdr:row>
      <xdr:rowOff>161925</xdr:rowOff>
    </xdr:to>
    <xdr:pic>
      <xdr:nvPicPr>
        <xdr:cNvPr id="22" name="Picture 21" descr="E:\BSPS EKA\foto baru\42.JPG"/>
        <xdr:cNvPicPr/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495675" y="3695700"/>
          <a:ext cx="2838450" cy="193357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33</xdr:col>
      <xdr:colOff>161926</xdr:colOff>
      <xdr:row>18</xdr:row>
      <xdr:rowOff>152400</xdr:rowOff>
    </xdr:from>
    <xdr:to>
      <xdr:col>48</xdr:col>
      <xdr:colOff>1</xdr:colOff>
      <xdr:row>28</xdr:row>
      <xdr:rowOff>152400</xdr:rowOff>
    </xdr:to>
    <xdr:pic>
      <xdr:nvPicPr>
        <xdr:cNvPr id="17" name="Picture 16" descr="E:\BSPS EKA\FOTO 100%\86.JPG"/>
        <xdr:cNvPicPr/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667501" y="3714750"/>
          <a:ext cx="2838450" cy="190500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66676</xdr:colOff>
      <xdr:row>59</xdr:row>
      <xdr:rowOff>38100</xdr:rowOff>
    </xdr:from>
    <xdr:to>
      <xdr:col>31</xdr:col>
      <xdr:colOff>76201</xdr:colOff>
      <xdr:row>69</xdr:row>
      <xdr:rowOff>76200</xdr:rowOff>
    </xdr:to>
    <xdr:sp macro="" textlink="">
      <xdr:nvSpPr>
        <xdr:cNvPr id="4" name="Rectangle 3"/>
        <xdr:cNvSpPr/>
      </xdr:nvSpPr>
      <xdr:spPr>
        <a:xfrm>
          <a:off x="35718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59</xdr:row>
      <xdr:rowOff>38100</xdr:rowOff>
    </xdr:from>
    <xdr:to>
      <xdr:col>47</xdr:col>
      <xdr:colOff>76201</xdr:colOff>
      <xdr:row>69</xdr:row>
      <xdr:rowOff>76200</xdr:rowOff>
    </xdr:to>
    <xdr:sp macro="" textlink="">
      <xdr:nvSpPr>
        <xdr:cNvPr id="5" name="Rectangle 4"/>
        <xdr:cNvSpPr/>
      </xdr:nvSpPr>
      <xdr:spPr>
        <a:xfrm>
          <a:off x="67722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59</xdr:row>
      <xdr:rowOff>38100</xdr:rowOff>
    </xdr:from>
    <xdr:to>
      <xdr:col>31</xdr:col>
      <xdr:colOff>76201</xdr:colOff>
      <xdr:row>69</xdr:row>
      <xdr:rowOff>76200</xdr:rowOff>
    </xdr:to>
    <xdr:sp macro="" textlink="">
      <xdr:nvSpPr>
        <xdr:cNvPr id="8" name="Rectangle 7"/>
        <xdr:cNvSpPr/>
      </xdr:nvSpPr>
      <xdr:spPr>
        <a:xfrm>
          <a:off x="35718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59</xdr:row>
      <xdr:rowOff>38100</xdr:rowOff>
    </xdr:from>
    <xdr:to>
      <xdr:col>47</xdr:col>
      <xdr:colOff>76201</xdr:colOff>
      <xdr:row>69</xdr:row>
      <xdr:rowOff>76200</xdr:rowOff>
    </xdr:to>
    <xdr:sp macro="" textlink="">
      <xdr:nvSpPr>
        <xdr:cNvPr id="9" name="Rectangle 8"/>
        <xdr:cNvSpPr/>
      </xdr:nvSpPr>
      <xdr:spPr>
        <a:xfrm>
          <a:off x="67722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93</xdr:row>
      <xdr:rowOff>38100</xdr:rowOff>
    </xdr:from>
    <xdr:to>
      <xdr:col>31</xdr:col>
      <xdr:colOff>76201</xdr:colOff>
      <xdr:row>103</xdr:row>
      <xdr:rowOff>76200</xdr:rowOff>
    </xdr:to>
    <xdr:sp macro="" textlink="">
      <xdr:nvSpPr>
        <xdr:cNvPr id="16" name="Rectangle 15"/>
        <xdr:cNvSpPr/>
      </xdr:nvSpPr>
      <xdr:spPr>
        <a:xfrm>
          <a:off x="3571876" y="147256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93</xdr:row>
      <xdr:rowOff>38100</xdr:rowOff>
    </xdr:from>
    <xdr:to>
      <xdr:col>47</xdr:col>
      <xdr:colOff>76201</xdr:colOff>
      <xdr:row>103</xdr:row>
      <xdr:rowOff>76200</xdr:rowOff>
    </xdr:to>
    <xdr:sp macro="" textlink="">
      <xdr:nvSpPr>
        <xdr:cNvPr id="17" name="Rectangle 16"/>
        <xdr:cNvSpPr/>
      </xdr:nvSpPr>
      <xdr:spPr>
        <a:xfrm>
          <a:off x="6772276" y="147256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18</xdr:row>
      <xdr:rowOff>161927</xdr:rowOff>
    </xdr:from>
    <xdr:to>
      <xdr:col>15</xdr:col>
      <xdr:colOff>114300</xdr:colOff>
      <xdr:row>28</xdr:row>
      <xdr:rowOff>171451</xdr:rowOff>
    </xdr:to>
    <xdr:pic>
      <xdr:nvPicPr>
        <xdr:cNvPr id="22" name="Picture 21" descr="D:\EKA PUNYA\BSPS EKA\Foto Eka lagi\herman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00050" y="3724277"/>
          <a:ext cx="2619375" cy="1914524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57150</xdr:colOff>
      <xdr:row>59</xdr:row>
      <xdr:rowOff>47625</xdr:rowOff>
    </xdr:from>
    <xdr:to>
      <xdr:col>15</xdr:col>
      <xdr:colOff>171450</xdr:colOff>
      <xdr:row>69</xdr:row>
      <xdr:rowOff>57149</xdr:rowOff>
    </xdr:to>
    <xdr:pic>
      <xdr:nvPicPr>
        <xdr:cNvPr id="23" name="Picture 22" descr="D:\EKA PUNYA\BSPS EKA\Foto Eka lagi\herman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57200" y="9744075"/>
          <a:ext cx="2619375" cy="1914524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104774</xdr:colOff>
      <xdr:row>93</xdr:row>
      <xdr:rowOff>38099</xdr:rowOff>
    </xdr:from>
    <xdr:to>
      <xdr:col>15</xdr:col>
      <xdr:colOff>85724</xdr:colOff>
      <xdr:row>103</xdr:row>
      <xdr:rowOff>66674</xdr:rowOff>
    </xdr:to>
    <xdr:pic>
      <xdr:nvPicPr>
        <xdr:cNvPr id="24" name="Picture 23" descr="D:\EKA PUNYA\BSPS EKA\Foto Eka lagi\herman"/>
        <xdr:cNvPicPr/>
      </xdr:nvPicPr>
      <xdr:blipFill>
        <a:blip xmlns:r="http://schemas.openxmlformats.org/officeDocument/2006/relationships" r:embed="rId2" cstate="print"/>
        <a:srcRect l="42451" t="11432" r="26102" b="29330"/>
        <a:stretch>
          <a:fillRect/>
        </a:stretch>
      </xdr:blipFill>
      <xdr:spPr bwMode="auto">
        <a:xfrm>
          <a:off x="504824" y="14725649"/>
          <a:ext cx="2486025" cy="193357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18</xdr:col>
      <xdr:colOff>28575</xdr:colOff>
      <xdr:row>18</xdr:row>
      <xdr:rowOff>171449</xdr:rowOff>
    </xdr:from>
    <xdr:to>
      <xdr:col>31</xdr:col>
      <xdr:colOff>161925</xdr:colOff>
      <xdr:row>28</xdr:row>
      <xdr:rowOff>161924</xdr:rowOff>
    </xdr:to>
    <xdr:pic>
      <xdr:nvPicPr>
        <xdr:cNvPr id="19" name="Picture 18" descr="E:\BSPS EKA\foto baru\40.JP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533775" y="3733799"/>
          <a:ext cx="2733675" cy="189547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34</xdr:col>
      <xdr:colOff>9524</xdr:colOff>
      <xdr:row>19</xdr:row>
      <xdr:rowOff>0</xdr:rowOff>
    </xdr:from>
    <xdr:to>
      <xdr:col>47</xdr:col>
      <xdr:colOff>123824</xdr:colOff>
      <xdr:row>28</xdr:row>
      <xdr:rowOff>161925</xdr:rowOff>
    </xdr:to>
    <xdr:pic>
      <xdr:nvPicPr>
        <xdr:cNvPr id="18" name="Picture 17" descr="E:\BSPS EKA\FOTO 100%\81.JPG"/>
        <xdr:cNvPicPr/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4" y="3752850"/>
          <a:ext cx="2714625" cy="187642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66676</xdr:colOff>
      <xdr:row>59</xdr:row>
      <xdr:rowOff>38100</xdr:rowOff>
    </xdr:from>
    <xdr:to>
      <xdr:col>31</xdr:col>
      <xdr:colOff>76201</xdr:colOff>
      <xdr:row>69</xdr:row>
      <xdr:rowOff>76200</xdr:rowOff>
    </xdr:to>
    <xdr:sp macro="" textlink="">
      <xdr:nvSpPr>
        <xdr:cNvPr id="4" name="Rectangle 3"/>
        <xdr:cNvSpPr/>
      </xdr:nvSpPr>
      <xdr:spPr>
        <a:xfrm>
          <a:off x="35718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59</xdr:row>
      <xdr:rowOff>38100</xdr:rowOff>
    </xdr:from>
    <xdr:to>
      <xdr:col>47</xdr:col>
      <xdr:colOff>76201</xdr:colOff>
      <xdr:row>69</xdr:row>
      <xdr:rowOff>76200</xdr:rowOff>
    </xdr:to>
    <xdr:sp macro="" textlink="">
      <xdr:nvSpPr>
        <xdr:cNvPr id="5" name="Rectangle 4"/>
        <xdr:cNvSpPr/>
      </xdr:nvSpPr>
      <xdr:spPr>
        <a:xfrm>
          <a:off x="67722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59</xdr:row>
      <xdr:rowOff>38100</xdr:rowOff>
    </xdr:from>
    <xdr:to>
      <xdr:col>31</xdr:col>
      <xdr:colOff>76201</xdr:colOff>
      <xdr:row>69</xdr:row>
      <xdr:rowOff>76200</xdr:rowOff>
    </xdr:to>
    <xdr:sp macro="" textlink="">
      <xdr:nvSpPr>
        <xdr:cNvPr id="8" name="Rectangle 7"/>
        <xdr:cNvSpPr/>
      </xdr:nvSpPr>
      <xdr:spPr>
        <a:xfrm>
          <a:off x="35718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59</xdr:row>
      <xdr:rowOff>38100</xdr:rowOff>
    </xdr:from>
    <xdr:to>
      <xdr:col>47</xdr:col>
      <xdr:colOff>76201</xdr:colOff>
      <xdr:row>69</xdr:row>
      <xdr:rowOff>76200</xdr:rowOff>
    </xdr:to>
    <xdr:sp macro="" textlink="">
      <xdr:nvSpPr>
        <xdr:cNvPr id="9" name="Rectangle 8"/>
        <xdr:cNvSpPr/>
      </xdr:nvSpPr>
      <xdr:spPr>
        <a:xfrm>
          <a:off x="6772276" y="97345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66676</xdr:colOff>
      <xdr:row>93</xdr:row>
      <xdr:rowOff>38100</xdr:rowOff>
    </xdr:from>
    <xdr:to>
      <xdr:col>31</xdr:col>
      <xdr:colOff>76201</xdr:colOff>
      <xdr:row>103</xdr:row>
      <xdr:rowOff>76200</xdr:rowOff>
    </xdr:to>
    <xdr:sp macro="" textlink="">
      <xdr:nvSpPr>
        <xdr:cNvPr id="14" name="Rectangle 13"/>
        <xdr:cNvSpPr/>
      </xdr:nvSpPr>
      <xdr:spPr>
        <a:xfrm>
          <a:off x="3571876" y="147256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66676</xdr:colOff>
      <xdr:row>93</xdr:row>
      <xdr:rowOff>38100</xdr:rowOff>
    </xdr:from>
    <xdr:to>
      <xdr:col>47</xdr:col>
      <xdr:colOff>76201</xdr:colOff>
      <xdr:row>103</xdr:row>
      <xdr:rowOff>76200</xdr:rowOff>
    </xdr:to>
    <xdr:sp macro="" textlink="">
      <xdr:nvSpPr>
        <xdr:cNvPr id="15" name="Rectangle 14"/>
        <xdr:cNvSpPr/>
      </xdr:nvSpPr>
      <xdr:spPr>
        <a:xfrm>
          <a:off x="6772276" y="14725650"/>
          <a:ext cx="2609850" cy="194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180975</xdr:colOff>
      <xdr:row>18</xdr:row>
      <xdr:rowOff>133350</xdr:rowOff>
    </xdr:from>
    <xdr:to>
      <xdr:col>15</xdr:col>
      <xdr:colOff>190500</xdr:colOff>
      <xdr:row>29</xdr:row>
      <xdr:rowOff>0</xdr:rowOff>
    </xdr:to>
    <xdr:pic>
      <xdr:nvPicPr>
        <xdr:cNvPr id="19" name="Picture 18" descr="D:\EKA PUNYA\BSPS EKA\Foto Eka lagi\giyono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81000" y="3695700"/>
          <a:ext cx="2714625" cy="196215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9525</xdr:colOff>
      <xdr:row>59</xdr:row>
      <xdr:rowOff>57150</xdr:rowOff>
    </xdr:from>
    <xdr:to>
      <xdr:col>16</xdr:col>
      <xdr:colOff>19050</xdr:colOff>
      <xdr:row>69</xdr:row>
      <xdr:rowOff>76200</xdr:rowOff>
    </xdr:to>
    <xdr:pic>
      <xdr:nvPicPr>
        <xdr:cNvPr id="20" name="Picture 19" descr="D:\EKA PUNYA\BSPS EKA\Foto Eka lagi\giyono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09575" y="9753600"/>
          <a:ext cx="2714625" cy="192405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76199</xdr:colOff>
      <xdr:row>93</xdr:row>
      <xdr:rowOff>38100</xdr:rowOff>
    </xdr:from>
    <xdr:to>
      <xdr:col>15</xdr:col>
      <xdr:colOff>76199</xdr:colOff>
      <xdr:row>103</xdr:row>
      <xdr:rowOff>59436</xdr:rowOff>
    </xdr:to>
    <xdr:pic>
      <xdr:nvPicPr>
        <xdr:cNvPr id="21" name="Picture 20" descr="D:\EKA PUNYA\BSPS EKA\Foto Eka lagi\giyono"/>
        <xdr:cNvPicPr/>
      </xdr:nvPicPr>
      <xdr:blipFill>
        <a:blip xmlns:r="http://schemas.openxmlformats.org/officeDocument/2006/relationships" r:embed="rId3" cstate="print"/>
        <a:srcRect l="50425" b="31304"/>
        <a:stretch>
          <a:fillRect/>
        </a:stretch>
      </xdr:blipFill>
      <xdr:spPr bwMode="auto">
        <a:xfrm>
          <a:off x="476249" y="14725650"/>
          <a:ext cx="2505075" cy="1926336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190501</xdr:colOff>
      <xdr:row>18</xdr:row>
      <xdr:rowOff>152400</xdr:rowOff>
    </xdr:from>
    <xdr:to>
      <xdr:col>31</xdr:col>
      <xdr:colOff>190501</xdr:colOff>
      <xdr:row>29</xdr:row>
      <xdr:rowOff>28575</xdr:rowOff>
    </xdr:to>
    <xdr:pic>
      <xdr:nvPicPr>
        <xdr:cNvPr id="22" name="Picture 21" descr="E:\BSPS EKA\foto baru\39a.JPG"/>
        <xdr:cNvPicPr/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495676" y="3714750"/>
          <a:ext cx="2800350" cy="197167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  <xdr:twoCellAnchor editAs="oneCell">
    <xdr:from>
      <xdr:col>34</xdr:col>
      <xdr:colOff>19050</xdr:colOff>
      <xdr:row>18</xdr:row>
      <xdr:rowOff>171450</xdr:rowOff>
    </xdr:from>
    <xdr:to>
      <xdr:col>47</xdr:col>
      <xdr:colOff>133350</xdr:colOff>
      <xdr:row>29</xdr:row>
      <xdr:rowOff>9525</xdr:rowOff>
    </xdr:to>
    <xdr:pic>
      <xdr:nvPicPr>
        <xdr:cNvPr id="16" name="Picture 15" descr="E:\BSPS EKA\FOTO 100%\82.JPG"/>
        <xdr:cNvPicPr/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724650" y="3733800"/>
          <a:ext cx="2714625" cy="1933575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FIT%20BERITA/KELURAHAN/HEHE/ROSO/Bedah%20Rumah/2012/VERIFIKASI%20LAPANGAN%20OKT/BSPS%20yg%20LOLOS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KAB. BATAM TDK LOLOS"/>
      <sheetName val="KAB. BATAM LOLOS "/>
      <sheetName val="Tembesi Tdk Lolos"/>
      <sheetName val="Tembesi Lolos"/>
    </sheetNames>
    <sheetDataSet>
      <sheetData sheetId="0" refreshError="1"/>
      <sheetData sheetId="1" refreshError="1"/>
      <sheetData sheetId="2" refreshError="1"/>
      <sheetData sheetId="3" refreshError="1">
        <row r="153">
          <cell r="K153" t="str">
            <v>Yandi</v>
          </cell>
          <cell r="N153" t="str">
            <v>Wiraswasta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W41"/>
  <sheetViews>
    <sheetView view="pageBreakPreview" topLeftCell="A19" zoomScale="90" zoomScaleSheetLayoutView="90" workbookViewId="0">
      <selection activeCell="A33" sqref="A33:XFD41"/>
    </sheetView>
  </sheetViews>
  <sheetFormatPr defaultRowHeight="14.25"/>
  <cols>
    <col min="1" max="4" width="3" style="51" customWidth="1"/>
    <col min="5" max="5" width="4.7109375" style="51" customWidth="1"/>
    <col min="6" max="7" width="3" style="51" customWidth="1"/>
    <col min="8" max="8" width="1.5703125" style="51" customWidth="1"/>
    <col min="9" max="14" width="3" style="52" customWidth="1"/>
    <col min="15" max="17" width="3" style="51" customWidth="1"/>
    <col min="18" max="18" width="5.28515625" style="51" customWidth="1"/>
    <col min="19" max="30" width="3" style="51" customWidth="1"/>
    <col min="31" max="31" width="5.42578125" style="51" customWidth="1"/>
    <col min="32" max="81" width="3" style="51" customWidth="1"/>
    <col min="82" max="139" width="2.42578125" style="51" customWidth="1"/>
    <col min="140" max="16384" width="9.140625" style="51"/>
  </cols>
  <sheetData>
    <row r="1" spans="1:49">
      <c r="AR1" s="53" t="s">
        <v>24</v>
      </c>
    </row>
    <row r="2" spans="1:49" ht="20.25">
      <c r="A2" s="150" t="s">
        <v>83</v>
      </c>
      <c r="B2" s="150"/>
      <c r="C2" s="150"/>
      <c r="D2" s="150"/>
      <c r="E2" s="150"/>
      <c r="F2" s="150"/>
      <c r="G2" s="150"/>
      <c r="H2" s="150"/>
      <c r="I2" s="150"/>
      <c r="J2" s="150"/>
      <c r="K2" s="150"/>
      <c r="L2" s="150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  <c r="Z2" s="150"/>
      <c r="AA2" s="150"/>
      <c r="AB2" s="150"/>
      <c r="AC2" s="150"/>
      <c r="AD2" s="150"/>
      <c r="AE2" s="150"/>
      <c r="AF2" s="150"/>
      <c r="AG2" s="150"/>
      <c r="AH2" s="150"/>
      <c r="AI2" s="150"/>
      <c r="AJ2" s="150"/>
      <c r="AK2" s="150"/>
      <c r="AL2" s="150"/>
      <c r="AM2" s="150"/>
      <c r="AN2" s="150"/>
      <c r="AO2" s="150"/>
      <c r="AP2" s="150"/>
      <c r="AQ2" s="150"/>
      <c r="AR2" s="150"/>
      <c r="AS2" s="150"/>
      <c r="AT2" s="150"/>
      <c r="AU2" s="150"/>
      <c r="AV2" s="150"/>
      <c r="AW2" s="150"/>
    </row>
    <row r="4" spans="1:49" ht="15">
      <c r="A4" s="100" t="s">
        <v>1</v>
      </c>
      <c r="B4" s="149" t="s">
        <v>2</v>
      </c>
      <c r="C4" s="149"/>
      <c r="D4" s="149"/>
      <c r="E4" s="149"/>
      <c r="F4" s="149"/>
      <c r="G4" s="149"/>
      <c r="H4" s="149"/>
      <c r="I4" s="149"/>
      <c r="J4" s="149"/>
      <c r="K4" s="101" t="s">
        <v>14</v>
      </c>
      <c r="L4" s="149">
        <v>88</v>
      </c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  <c r="X4" s="149"/>
      <c r="Y4" s="149"/>
      <c r="Z4" s="149"/>
      <c r="AA4" s="149"/>
      <c r="AB4" s="149"/>
      <c r="AC4" s="149"/>
      <c r="AD4" s="149"/>
      <c r="AE4" s="149"/>
      <c r="AF4" s="149"/>
      <c r="AG4" s="149"/>
      <c r="AH4" s="149"/>
      <c r="AI4" s="149"/>
      <c r="AJ4" s="149"/>
      <c r="AK4" s="149"/>
      <c r="AL4" s="149"/>
      <c r="AM4" s="149"/>
      <c r="AN4" s="149"/>
      <c r="AO4" s="149"/>
      <c r="AP4" s="149"/>
      <c r="AQ4" s="149"/>
      <c r="AR4" s="149"/>
      <c r="AS4" s="149"/>
      <c r="AT4" s="149"/>
      <c r="AU4" s="102"/>
      <c r="AV4" s="102"/>
      <c r="AW4" s="102"/>
    </row>
    <row r="5" spans="1:49" ht="15.75">
      <c r="A5" s="102"/>
      <c r="B5" s="149" t="s">
        <v>3</v>
      </c>
      <c r="C5" s="149"/>
      <c r="D5" s="149"/>
      <c r="E5" s="149"/>
      <c r="F5" s="149"/>
      <c r="G5" s="149"/>
      <c r="H5" s="149"/>
      <c r="I5" s="149"/>
      <c r="J5" s="149"/>
      <c r="K5" s="101" t="s">
        <v>14</v>
      </c>
      <c r="L5" s="151" t="s">
        <v>211</v>
      </c>
      <c r="M5" s="151"/>
      <c r="N5" s="151"/>
      <c r="O5" s="151"/>
      <c r="P5" s="151"/>
      <c r="Q5" s="151"/>
      <c r="R5" s="151"/>
      <c r="S5" s="151"/>
      <c r="T5" s="151"/>
      <c r="U5" s="151"/>
      <c r="V5" s="151"/>
      <c r="W5" s="151"/>
      <c r="X5" s="151"/>
      <c r="Y5" s="151"/>
      <c r="Z5" s="151"/>
      <c r="AA5" s="151"/>
      <c r="AB5" s="151"/>
      <c r="AC5" s="151"/>
      <c r="AD5" s="151"/>
      <c r="AE5" s="151"/>
      <c r="AF5" s="151"/>
      <c r="AG5" s="151"/>
      <c r="AH5" s="151"/>
      <c r="AI5" s="151"/>
      <c r="AJ5" s="151"/>
      <c r="AK5" s="151"/>
      <c r="AL5" s="151"/>
      <c r="AM5" s="151"/>
      <c r="AN5" s="151"/>
      <c r="AO5" s="151"/>
      <c r="AP5" s="151"/>
      <c r="AQ5" s="151"/>
      <c r="AR5" s="151"/>
      <c r="AS5" s="151"/>
      <c r="AT5" s="151"/>
      <c r="AU5" s="102"/>
      <c r="AV5" s="102"/>
      <c r="AW5" s="102"/>
    </row>
    <row r="6" spans="1:49" ht="15">
      <c r="A6" s="102"/>
      <c r="B6" s="149" t="s">
        <v>4</v>
      </c>
      <c r="C6" s="149"/>
      <c r="D6" s="149"/>
      <c r="E6" s="149"/>
      <c r="F6" s="149"/>
      <c r="G6" s="149"/>
      <c r="H6" s="149"/>
      <c r="I6" s="149"/>
      <c r="J6" s="149"/>
      <c r="K6" s="101" t="s">
        <v>14</v>
      </c>
      <c r="L6" s="149" t="s">
        <v>77</v>
      </c>
      <c r="M6" s="149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49"/>
      <c r="AA6" s="149"/>
      <c r="AB6" s="149"/>
      <c r="AC6" s="149"/>
      <c r="AD6" s="149"/>
      <c r="AE6" s="149"/>
      <c r="AF6" s="149"/>
      <c r="AG6" s="149"/>
      <c r="AH6" s="149"/>
      <c r="AI6" s="149"/>
      <c r="AJ6" s="149"/>
      <c r="AK6" s="149"/>
      <c r="AL6" s="149"/>
      <c r="AM6" s="149"/>
      <c r="AN6" s="149"/>
      <c r="AO6" s="149"/>
      <c r="AP6" s="149"/>
      <c r="AQ6" s="149"/>
      <c r="AR6" s="149"/>
      <c r="AS6" s="149"/>
      <c r="AT6" s="149"/>
      <c r="AU6" s="102"/>
      <c r="AV6" s="102"/>
      <c r="AW6" s="102"/>
    </row>
    <row r="7" spans="1:49" ht="15">
      <c r="A7" s="102"/>
      <c r="B7" s="149" t="s">
        <v>5</v>
      </c>
      <c r="C7" s="149"/>
      <c r="D7" s="149"/>
      <c r="E7" s="149"/>
      <c r="F7" s="149"/>
      <c r="G7" s="149"/>
      <c r="H7" s="149"/>
      <c r="I7" s="149"/>
      <c r="J7" s="149"/>
      <c r="K7" s="101" t="s">
        <v>14</v>
      </c>
      <c r="L7" s="149" t="s">
        <v>90</v>
      </c>
      <c r="M7" s="149"/>
      <c r="N7" s="149"/>
      <c r="O7" s="149"/>
      <c r="P7" s="149"/>
      <c r="Q7" s="149"/>
      <c r="R7" s="149"/>
      <c r="S7" s="149"/>
      <c r="T7" s="149"/>
      <c r="U7" s="149"/>
      <c r="V7" s="149"/>
      <c r="W7" s="149"/>
      <c r="X7" s="149"/>
      <c r="Y7" s="149"/>
      <c r="Z7" s="149"/>
      <c r="AA7" s="149"/>
      <c r="AB7" s="149"/>
      <c r="AC7" s="149"/>
      <c r="AD7" s="149"/>
      <c r="AE7" s="149"/>
      <c r="AF7" s="149"/>
      <c r="AG7" s="149"/>
      <c r="AH7" s="149"/>
      <c r="AI7" s="149"/>
      <c r="AJ7" s="149"/>
      <c r="AK7" s="149"/>
      <c r="AL7" s="149"/>
      <c r="AM7" s="149"/>
      <c r="AN7" s="149"/>
      <c r="AO7" s="149"/>
      <c r="AP7" s="149"/>
      <c r="AQ7" s="149"/>
      <c r="AR7" s="149"/>
      <c r="AS7" s="149"/>
      <c r="AT7" s="149"/>
      <c r="AU7" s="102"/>
      <c r="AV7" s="102"/>
      <c r="AW7" s="102"/>
    </row>
    <row r="8" spans="1:49" ht="15">
      <c r="A8" s="102"/>
      <c r="B8" s="149" t="s">
        <v>6</v>
      </c>
      <c r="C8" s="149"/>
      <c r="D8" s="149"/>
      <c r="E8" s="149"/>
      <c r="F8" s="149"/>
      <c r="G8" s="149"/>
      <c r="H8" s="149"/>
      <c r="I8" s="149"/>
      <c r="J8" s="149"/>
      <c r="K8" s="101" t="s">
        <v>14</v>
      </c>
      <c r="L8" s="149" t="s">
        <v>91</v>
      </c>
      <c r="M8" s="149"/>
      <c r="N8" s="149"/>
      <c r="O8" s="149"/>
      <c r="P8" s="149"/>
      <c r="Q8" s="149"/>
      <c r="R8" s="149"/>
      <c r="S8" s="149"/>
      <c r="T8" s="149"/>
      <c r="U8" s="149"/>
      <c r="V8" s="149"/>
      <c r="W8" s="149"/>
      <c r="X8" s="149"/>
      <c r="Y8" s="149"/>
      <c r="Z8" s="149"/>
      <c r="AA8" s="149"/>
      <c r="AB8" s="149"/>
      <c r="AC8" s="149"/>
      <c r="AD8" s="149"/>
      <c r="AE8" s="149"/>
      <c r="AF8" s="149"/>
      <c r="AG8" s="149"/>
      <c r="AH8" s="149"/>
      <c r="AI8" s="149"/>
      <c r="AJ8" s="149"/>
      <c r="AK8" s="149"/>
      <c r="AL8" s="149"/>
      <c r="AM8" s="149"/>
      <c r="AN8" s="149"/>
      <c r="AO8" s="149"/>
      <c r="AP8" s="149"/>
      <c r="AQ8" s="149"/>
      <c r="AR8" s="149"/>
      <c r="AS8" s="149"/>
      <c r="AT8" s="149"/>
      <c r="AU8" s="102"/>
      <c r="AV8" s="102"/>
      <c r="AW8" s="102"/>
    </row>
    <row r="9" spans="1:49" ht="15">
      <c r="A9" s="102"/>
      <c r="B9" s="149" t="s">
        <v>7</v>
      </c>
      <c r="C9" s="149"/>
      <c r="D9" s="149"/>
      <c r="E9" s="149"/>
      <c r="F9" s="149"/>
      <c r="G9" s="149"/>
      <c r="H9" s="149"/>
      <c r="I9" s="149"/>
      <c r="J9" s="149"/>
      <c r="K9" s="101" t="s">
        <v>14</v>
      </c>
      <c r="L9" s="149" t="s">
        <v>23</v>
      </c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02"/>
      <c r="AV9" s="102"/>
      <c r="AW9" s="102"/>
    </row>
    <row r="10" spans="1:49" ht="15">
      <c r="A10" s="102"/>
      <c r="B10" s="102"/>
      <c r="C10" s="102"/>
      <c r="D10" s="102"/>
      <c r="E10" s="102"/>
      <c r="F10" s="102"/>
      <c r="G10" s="102"/>
      <c r="H10" s="102"/>
      <c r="I10" s="101"/>
      <c r="J10" s="101"/>
      <c r="K10" s="101"/>
      <c r="L10" s="101"/>
      <c r="M10" s="101"/>
      <c r="N10" s="101"/>
      <c r="O10" s="102"/>
      <c r="P10" s="102"/>
      <c r="Q10" s="102"/>
      <c r="R10" s="102"/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2"/>
      <c r="AD10" s="102"/>
      <c r="AE10" s="102"/>
      <c r="AF10" s="102"/>
      <c r="AG10" s="102"/>
      <c r="AH10" s="102"/>
      <c r="AI10" s="102"/>
      <c r="AJ10" s="102"/>
      <c r="AK10" s="102"/>
      <c r="AL10" s="102"/>
      <c r="AM10" s="102"/>
      <c r="AN10" s="102"/>
      <c r="AO10" s="102"/>
      <c r="AP10" s="102"/>
      <c r="AQ10" s="102"/>
      <c r="AR10" s="102"/>
      <c r="AS10" s="102"/>
      <c r="AT10" s="102"/>
      <c r="AU10" s="102"/>
      <c r="AV10" s="102"/>
      <c r="AW10" s="102"/>
    </row>
    <row r="11" spans="1:49" ht="30" customHeight="1">
      <c r="A11" s="100" t="s">
        <v>8</v>
      </c>
      <c r="B11" s="153" t="s">
        <v>9</v>
      </c>
      <c r="C11" s="153"/>
      <c r="D11" s="153"/>
      <c r="E11" s="153"/>
      <c r="F11" s="153"/>
      <c r="G11" s="153"/>
      <c r="H11" s="153"/>
      <c r="I11" s="153"/>
      <c r="J11" s="153"/>
      <c r="K11" s="153"/>
      <c r="L11" s="153"/>
      <c r="M11" s="153"/>
      <c r="N11" s="153"/>
      <c r="O11" s="153"/>
      <c r="P11" s="153"/>
      <c r="Q11" s="153"/>
      <c r="R11" s="153"/>
      <c r="S11" s="153"/>
      <c r="T11" s="153"/>
      <c r="U11" s="153"/>
      <c r="V11" s="153"/>
      <c r="W11" s="153"/>
      <c r="X11" s="153"/>
      <c r="Y11" s="153"/>
      <c r="Z11" s="153"/>
      <c r="AA11" s="153"/>
      <c r="AB11" s="153"/>
      <c r="AC11" s="153"/>
      <c r="AD11" s="153"/>
      <c r="AE11" s="153"/>
      <c r="AF11" s="153"/>
      <c r="AG11" s="153"/>
      <c r="AH11" s="153"/>
      <c r="AI11" s="153"/>
      <c r="AJ11" s="153"/>
      <c r="AK11" s="153"/>
      <c r="AL11" s="153"/>
      <c r="AM11" s="153"/>
      <c r="AN11" s="153"/>
      <c r="AO11" s="153"/>
      <c r="AP11" s="153"/>
      <c r="AQ11" s="153"/>
      <c r="AR11" s="153"/>
      <c r="AS11" s="153"/>
      <c r="AT11" s="153"/>
      <c r="AU11" s="153"/>
      <c r="AV11" s="153"/>
      <c r="AW11" s="153"/>
    </row>
    <row r="12" spans="1:49" ht="15">
      <c r="A12" s="102"/>
      <c r="B12" s="102"/>
      <c r="C12" s="102"/>
      <c r="D12" s="102"/>
      <c r="E12" s="102"/>
      <c r="F12" s="102"/>
      <c r="G12" s="102"/>
      <c r="H12" s="102"/>
      <c r="I12" s="101"/>
      <c r="J12" s="101"/>
      <c r="K12" s="101"/>
      <c r="L12" s="101"/>
      <c r="M12" s="101"/>
      <c r="N12" s="101"/>
      <c r="O12" s="102"/>
      <c r="P12" s="102"/>
      <c r="Q12" s="102"/>
      <c r="R12" s="102"/>
      <c r="S12" s="102"/>
      <c r="T12" s="102"/>
      <c r="U12" s="102"/>
      <c r="V12" s="102"/>
      <c r="W12" s="102"/>
      <c r="X12" s="102"/>
      <c r="Y12" s="102"/>
      <c r="Z12" s="102"/>
      <c r="AA12" s="102"/>
      <c r="AB12" s="102"/>
      <c r="AC12" s="102"/>
      <c r="AD12" s="102"/>
      <c r="AE12" s="102"/>
      <c r="AF12" s="102"/>
      <c r="AG12" s="102"/>
      <c r="AH12" s="102"/>
      <c r="AI12" s="102"/>
      <c r="AJ12" s="102"/>
      <c r="AK12" s="102"/>
      <c r="AL12" s="102"/>
      <c r="AM12" s="102"/>
      <c r="AN12" s="102"/>
      <c r="AO12" s="102"/>
      <c r="AP12" s="102"/>
      <c r="AQ12" s="102"/>
      <c r="AR12" s="102"/>
      <c r="AS12" s="102"/>
      <c r="AT12" s="102"/>
      <c r="AU12" s="102"/>
      <c r="AV12" s="102"/>
      <c r="AW12" s="102"/>
    </row>
    <row r="13" spans="1:49" ht="16.5">
      <c r="A13" s="76"/>
      <c r="B13" s="77" t="s">
        <v>10</v>
      </c>
      <c r="C13" s="78"/>
      <c r="D13" s="78"/>
      <c r="E13" s="78"/>
      <c r="F13" s="78"/>
      <c r="G13" s="78"/>
      <c r="H13" s="78"/>
      <c r="I13" s="79"/>
      <c r="J13" s="79"/>
      <c r="K13" s="79"/>
      <c r="L13" s="79"/>
      <c r="M13" s="79"/>
      <c r="N13" s="79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  <c r="AA13" s="78"/>
      <c r="AB13" s="78"/>
      <c r="AC13" s="78"/>
      <c r="AD13" s="78"/>
      <c r="AE13" s="78"/>
      <c r="AF13" s="78"/>
      <c r="AG13" s="78"/>
      <c r="AH13" s="78"/>
      <c r="AI13" s="78"/>
      <c r="AJ13" s="78"/>
      <c r="AK13" s="78"/>
      <c r="AL13" s="78"/>
      <c r="AM13" s="78"/>
      <c r="AN13" s="78"/>
      <c r="AO13" s="78"/>
      <c r="AP13" s="78"/>
      <c r="AQ13" s="78"/>
      <c r="AR13" s="78"/>
      <c r="AS13" s="78"/>
      <c r="AT13" s="78"/>
      <c r="AU13" s="78"/>
      <c r="AV13" s="78"/>
      <c r="AW13" s="80"/>
    </row>
    <row r="14" spans="1:49" ht="18" customHeight="1">
      <c r="A14" s="76"/>
      <c r="B14" s="81" t="s">
        <v>11</v>
      </c>
      <c r="C14" s="152" t="s">
        <v>12</v>
      </c>
      <c r="D14" s="152"/>
      <c r="E14" s="152"/>
      <c r="F14" s="152"/>
      <c r="G14" s="152"/>
      <c r="H14" s="82" t="s">
        <v>14</v>
      </c>
      <c r="I14" s="154">
        <v>6</v>
      </c>
      <c r="J14" s="154"/>
      <c r="K14" s="83" t="s">
        <v>15</v>
      </c>
      <c r="L14" s="83" t="s">
        <v>16</v>
      </c>
      <c r="M14" s="154">
        <v>8</v>
      </c>
      <c r="N14" s="154"/>
      <c r="O14" s="84" t="s">
        <v>15</v>
      </c>
      <c r="P14" s="85" t="s">
        <v>17</v>
      </c>
      <c r="Q14" s="154">
        <f>SUM(M14*I14)</f>
        <v>48</v>
      </c>
      <c r="R14" s="154"/>
      <c r="S14" s="82" t="s">
        <v>84</v>
      </c>
      <c r="T14" s="82"/>
      <c r="U14" s="86" t="s">
        <v>11</v>
      </c>
      <c r="V14" s="87" t="s">
        <v>78</v>
      </c>
      <c r="W14" s="87"/>
      <c r="X14" s="87"/>
      <c r="Y14" s="87"/>
      <c r="Z14" s="87"/>
      <c r="AA14" s="87"/>
      <c r="AB14" s="87"/>
      <c r="AC14" s="87"/>
      <c r="AD14" s="87"/>
      <c r="AE14" s="87"/>
      <c r="AF14" s="87"/>
      <c r="AG14" s="76"/>
      <c r="AH14" s="76"/>
      <c r="AI14" s="88"/>
      <c r="AJ14" s="155"/>
      <c r="AK14" s="155"/>
      <c r="AL14" s="155"/>
      <c r="AM14" s="155"/>
      <c r="AN14" s="155"/>
      <c r="AO14" s="155"/>
      <c r="AP14" s="89"/>
      <c r="AQ14" s="89"/>
      <c r="AR14" s="89"/>
      <c r="AS14" s="89"/>
      <c r="AT14" s="89"/>
      <c r="AU14" s="89"/>
      <c r="AV14" s="76"/>
      <c r="AW14" s="90"/>
    </row>
    <row r="15" spans="1:49" ht="18" customHeight="1">
      <c r="A15" s="76"/>
      <c r="B15" s="81" t="s">
        <v>11</v>
      </c>
      <c r="C15" s="152" t="s">
        <v>13</v>
      </c>
      <c r="D15" s="152"/>
      <c r="E15" s="152"/>
      <c r="F15" s="152"/>
      <c r="G15" s="152"/>
      <c r="H15" s="82" t="s">
        <v>14</v>
      </c>
      <c r="I15" s="154">
        <v>6</v>
      </c>
      <c r="J15" s="154"/>
      <c r="K15" s="83" t="s">
        <v>15</v>
      </c>
      <c r="L15" s="83" t="s">
        <v>16</v>
      </c>
      <c r="M15" s="154">
        <v>10</v>
      </c>
      <c r="N15" s="154"/>
      <c r="O15" s="84" t="s">
        <v>15</v>
      </c>
      <c r="P15" s="85" t="s">
        <v>17</v>
      </c>
      <c r="Q15" s="154">
        <f>SUM(M15*I15)</f>
        <v>60</v>
      </c>
      <c r="R15" s="154"/>
      <c r="S15" s="82" t="s">
        <v>84</v>
      </c>
      <c r="T15" s="82"/>
      <c r="U15" s="86" t="s">
        <v>11</v>
      </c>
      <c r="V15" s="87" t="s">
        <v>79</v>
      </c>
      <c r="W15" s="87"/>
      <c r="X15" s="87"/>
      <c r="Y15" s="87"/>
      <c r="Z15" s="87"/>
      <c r="AA15" s="87"/>
      <c r="AB15" s="87"/>
      <c r="AC15" s="87"/>
      <c r="AD15" s="87"/>
      <c r="AE15" s="87"/>
      <c r="AF15" s="87"/>
      <c r="AG15" s="76"/>
      <c r="AH15" s="87"/>
      <c r="AI15" s="86"/>
      <c r="AJ15" s="87"/>
      <c r="AK15" s="87"/>
      <c r="AL15" s="87"/>
      <c r="AM15" s="87"/>
      <c r="AN15" s="87"/>
      <c r="AO15" s="87"/>
      <c r="AP15" s="87"/>
      <c r="AQ15" s="87"/>
      <c r="AR15" s="87"/>
      <c r="AS15" s="87"/>
      <c r="AT15" s="87"/>
      <c r="AU15" s="87"/>
      <c r="AV15" s="76"/>
      <c r="AW15" s="90"/>
    </row>
    <row r="16" spans="1:49" ht="18" customHeight="1">
      <c r="A16" s="76"/>
      <c r="B16" s="81"/>
      <c r="C16" s="152"/>
      <c r="D16" s="152"/>
      <c r="E16" s="152"/>
      <c r="F16" s="152"/>
      <c r="G16" s="152"/>
      <c r="H16" s="82"/>
      <c r="I16" s="154"/>
      <c r="J16" s="154"/>
      <c r="K16" s="83"/>
      <c r="L16" s="83"/>
      <c r="M16" s="154"/>
      <c r="N16" s="154"/>
      <c r="O16" s="84"/>
      <c r="P16" s="85"/>
      <c r="Q16" s="154"/>
      <c r="R16" s="154"/>
      <c r="S16" s="82"/>
      <c r="T16" s="82"/>
      <c r="U16" s="86" t="s">
        <v>11</v>
      </c>
      <c r="V16" s="107" t="s">
        <v>92</v>
      </c>
      <c r="W16" s="87"/>
      <c r="X16" s="87"/>
      <c r="Y16" s="87"/>
      <c r="Z16" s="87"/>
      <c r="AA16" s="87"/>
      <c r="AB16" s="87"/>
      <c r="AC16" s="87"/>
      <c r="AD16" s="87"/>
      <c r="AE16" s="87"/>
      <c r="AF16" s="87"/>
      <c r="AG16" s="76"/>
      <c r="AH16" s="87"/>
      <c r="AI16" s="86"/>
      <c r="AJ16" s="87"/>
      <c r="AK16" s="87"/>
      <c r="AL16" s="87"/>
      <c r="AM16" s="87"/>
      <c r="AN16" s="87"/>
      <c r="AO16" s="87"/>
      <c r="AP16" s="87"/>
      <c r="AQ16" s="87"/>
      <c r="AR16" s="87"/>
      <c r="AS16" s="87"/>
      <c r="AT16" s="87"/>
      <c r="AU16" s="87"/>
      <c r="AV16" s="76"/>
      <c r="AW16" s="90"/>
    </row>
    <row r="17" spans="1:49" ht="18" customHeight="1">
      <c r="A17" s="76"/>
      <c r="B17" s="91"/>
      <c r="C17" s="89"/>
      <c r="D17" s="89"/>
      <c r="E17" s="89"/>
      <c r="F17" s="89"/>
      <c r="G17" s="89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  <c r="S17" s="92"/>
      <c r="T17" s="93"/>
      <c r="U17" s="86" t="s">
        <v>11</v>
      </c>
      <c r="V17" s="107" t="s">
        <v>93</v>
      </c>
      <c r="W17" s="82"/>
      <c r="X17" s="82"/>
      <c r="Y17" s="82"/>
      <c r="Z17" s="82"/>
      <c r="AA17" s="87"/>
      <c r="AB17" s="82"/>
      <c r="AC17" s="82"/>
      <c r="AD17" s="82"/>
      <c r="AE17" s="82"/>
      <c r="AF17" s="82"/>
      <c r="AG17" s="76"/>
      <c r="AH17" s="94"/>
      <c r="AI17" s="86"/>
      <c r="AJ17" s="152"/>
      <c r="AK17" s="152"/>
      <c r="AL17" s="152"/>
      <c r="AM17" s="152"/>
      <c r="AN17" s="152"/>
      <c r="AO17" s="152"/>
      <c r="AP17" s="87"/>
      <c r="AQ17" s="87"/>
      <c r="AR17" s="87"/>
      <c r="AS17" s="87"/>
      <c r="AT17" s="87"/>
      <c r="AU17" s="87"/>
      <c r="AV17" s="87"/>
      <c r="AW17" s="90"/>
    </row>
    <row r="18" spans="1:49">
      <c r="B18" s="61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59"/>
      <c r="AJ18" s="59"/>
      <c r="AK18" s="59"/>
      <c r="AL18" s="59"/>
      <c r="AM18" s="59"/>
      <c r="AN18" s="59"/>
      <c r="AO18" s="59"/>
      <c r="AP18" s="59"/>
      <c r="AQ18" s="59"/>
      <c r="AR18" s="59"/>
      <c r="AS18" s="59"/>
      <c r="AT18" s="59"/>
      <c r="AU18" s="59"/>
      <c r="AV18" s="59"/>
      <c r="AW18" s="60"/>
    </row>
    <row r="19" spans="1:49" ht="15">
      <c r="B19" s="156" t="s">
        <v>19</v>
      </c>
      <c r="C19" s="156"/>
      <c r="D19" s="156"/>
      <c r="E19" s="156"/>
      <c r="F19" s="156"/>
      <c r="G19" s="156"/>
      <c r="H19" s="156"/>
      <c r="I19" s="156"/>
      <c r="J19" s="156"/>
      <c r="K19" s="156"/>
      <c r="L19" s="156"/>
      <c r="M19" s="156"/>
      <c r="N19" s="156"/>
      <c r="O19" s="156"/>
      <c r="P19" s="156"/>
      <c r="Q19" s="156"/>
      <c r="R19" s="156" t="s">
        <v>20</v>
      </c>
      <c r="S19" s="156"/>
      <c r="T19" s="156"/>
      <c r="U19" s="156"/>
      <c r="V19" s="156"/>
      <c r="W19" s="156"/>
      <c r="X19" s="156"/>
      <c r="Y19" s="156"/>
      <c r="Z19" s="156"/>
      <c r="AA19" s="156"/>
      <c r="AB19" s="156"/>
      <c r="AC19" s="156"/>
      <c r="AD19" s="156"/>
      <c r="AE19" s="156"/>
      <c r="AF19" s="156"/>
      <c r="AG19" s="156"/>
      <c r="AH19" s="156" t="s">
        <v>21</v>
      </c>
      <c r="AI19" s="156"/>
      <c r="AJ19" s="156"/>
      <c r="AK19" s="156"/>
      <c r="AL19" s="156"/>
      <c r="AM19" s="156"/>
      <c r="AN19" s="156"/>
      <c r="AO19" s="156"/>
      <c r="AP19" s="156"/>
      <c r="AQ19" s="156"/>
      <c r="AR19" s="156"/>
      <c r="AS19" s="156"/>
      <c r="AT19" s="156"/>
      <c r="AU19" s="156"/>
      <c r="AV19" s="156"/>
      <c r="AW19" s="156"/>
    </row>
    <row r="20" spans="1:49">
      <c r="B20" s="157"/>
      <c r="C20" s="157"/>
      <c r="D20" s="157"/>
      <c r="E20" s="157"/>
      <c r="F20" s="157"/>
      <c r="G20" s="157"/>
      <c r="H20" s="157"/>
      <c r="I20" s="157"/>
      <c r="J20" s="157"/>
      <c r="K20" s="157"/>
      <c r="L20" s="157"/>
      <c r="M20" s="157"/>
      <c r="N20" s="157"/>
      <c r="O20" s="157"/>
      <c r="P20" s="157"/>
      <c r="Q20" s="157"/>
      <c r="R20" s="157"/>
      <c r="S20" s="157"/>
      <c r="T20" s="157"/>
      <c r="U20" s="157"/>
      <c r="V20" s="157"/>
      <c r="W20" s="157"/>
      <c r="X20" s="157"/>
      <c r="Y20" s="157"/>
      <c r="Z20" s="157"/>
      <c r="AA20" s="157"/>
      <c r="AB20" s="157"/>
      <c r="AC20" s="157"/>
      <c r="AD20" s="157"/>
      <c r="AE20" s="157"/>
      <c r="AF20" s="157"/>
      <c r="AG20" s="157"/>
      <c r="AH20" s="157"/>
      <c r="AI20" s="157"/>
      <c r="AJ20" s="157"/>
      <c r="AK20" s="157"/>
      <c r="AL20" s="157"/>
      <c r="AM20" s="157"/>
      <c r="AN20" s="157"/>
      <c r="AO20" s="157"/>
      <c r="AP20" s="157"/>
      <c r="AQ20" s="157"/>
      <c r="AR20" s="157"/>
      <c r="AS20" s="157"/>
      <c r="AT20" s="157"/>
      <c r="AU20" s="157"/>
      <c r="AV20" s="157"/>
      <c r="AW20" s="157"/>
    </row>
    <row r="21" spans="1:49">
      <c r="B21" s="158"/>
      <c r="C21" s="158"/>
      <c r="D21" s="158"/>
      <c r="E21" s="158"/>
      <c r="F21" s="158"/>
      <c r="G21" s="158"/>
      <c r="H21" s="158"/>
      <c r="I21" s="158"/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  <c r="AA21" s="158"/>
      <c r="AB21" s="158"/>
      <c r="AC21" s="158"/>
      <c r="AD21" s="158"/>
      <c r="AE21" s="158"/>
      <c r="AF21" s="158"/>
      <c r="AG21" s="158"/>
      <c r="AH21" s="158"/>
      <c r="AI21" s="158"/>
      <c r="AJ21" s="158"/>
      <c r="AK21" s="158"/>
      <c r="AL21" s="158"/>
      <c r="AM21" s="158"/>
      <c r="AN21" s="158"/>
      <c r="AO21" s="158"/>
      <c r="AP21" s="158"/>
      <c r="AQ21" s="158"/>
      <c r="AR21" s="158"/>
      <c r="AS21" s="158"/>
      <c r="AT21" s="158"/>
      <c r="AU21" s="158"/>
      <c r="AV21" s="158"/>
      <c r="AW21" s="158"/>
    </row>
    <row r="22" spans="1:49">
      <c r="B22" s="158"/>
      <c r="C22" s="158"/>
      <c r="D22" s="158"/>
      <c r="E22" s="158"/>
      <c r="F22" s="158"/>
      <c r="G22" s="158"/>
      <c r="H22" s="158"/>
      <c r="I22" s="158"/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  <c r="AA22" s="158"/>
      <c r="AB22" s="158"/>
      <c r="AC22" s="158"/>
      <c r="AD22" s="158"/>
      <c r="AE22" s="158"/>
      <c r="AF22" s="158"/>
      <c r="AG22" s="158"/>
      <c r="AH22" s="158"/>
      <c r="AI22" s="158"/>
      <c r="AJ22" s="158"/>
      <c r="AK22" s="158"/>
      <c r="AL22" s="158"/>
      <c r="AM22" s="158"/>
      <c r="AN22" s="158"/>
      <c r="AO22" s="158"/>
      <c r="AP22" s="158"/>
      <c r="AQ22" s="158"/>
      <c r="AR22" s="158"/>
      <c r="AS22" s="158"/>
      <c r="AT22" s="158"/>
      <c r="AU22" s="158"/>
      <c r="AV22" s="158"/>
      <c r="AW22" s="158"/>
    </row>
    <row r="23" spans="1:49">
      <c r="B23" s="158"/>
      <c r="C23" s="158"/>
      <c r="D23" s="158"/>
      <c r="E23" s="158"/>
      <c r="F23" s="158"/>
      <c r="G23" s="158"/>
      <c r="H23" s="158"/>
      <c r="I23" s="158"/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  <c r="AA23" s="158"/>
      <c r="AB23" s="158"/>
      <c r="AC23" s="158"/>
      <c r="AD23" s="158"/>
      <c r="AE23" s="158"/>
      <c r="AF23" s="158"/>
      <c r="AG23" s="158"/>
      <c r="AH23" s="158"/>
      <c r="AI23" s="158"/>
      <c r="AJ23" s="158"/>
      <c r="AK23" s="158"/>
      <c r="AL23" s="158"/>
      <c r="AM23" s="158"/>
      <c r="AN23" s="158"/>
      <c r="AO23" s="158"/>
      <c r="AP23" s="158"/>
      <c r="AQ23" s="158"/>
      <c r="AR23" s="158"/>
      <c r="AS23" s="158"/>
      <c r="AT23" s="158"/>
      <c r="AU23" s="158"/>
      <c r="AV23" s="158"/>
      <c r="AW23" s="158"/>
    </row>
    <row r="24" spans="1:49">
      <c r="B24" s="158"/>
      <c r="C24" s="158"/>
      <c r="D24" s="158"/>
      <c r="E24" s="158"/>
      <c r="F24" s="158"/>
      <c r="G24" s="158"/>
      <c r="H24" s="158"/>
      <c r="I24" s="158"/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  <c r="AA24" s="158"/>
      <c r="AB24" s="158"/>
      <c r="AC24" s="158"/>
      <c r="AD24" s="158"/>
      <c r="AE24" s="158"/>
      <c r="AF24" s="158"/>
      <c r="AG24" s="158"/>
      <c r="AH24" s="158"/>
      <c r="AI24" s="158"/>
      <c r="AJ24" s="158"/>
      <c r="AK24" s="158"/>
      <c r="AL24" s="158"/>
      <c r="AM24" s="158"/>
      <c r="AN24" s="158"/>
      <c r="AO24" s="158"/>
      <c r="AP24" s="158"/>
      <c r="AQ24" s="158"/>
      <c r="AR24" s="158"/>
      <c r="AS24" s="158"/>
      <c r="AT24" s="158"/>
      <c r="AU24" s="158"/>
      <c r="AV24" s="158"/>
      <c r="AW24" s="158"/>
    </row>
    <row r="25" spans="1:49">
      <c r="B25" s="158"/>
      <c r="C25" s="158"/>
      <c r="D25" s="158"/>
      <c r="E25" s="158"/>
      <c r="F25" s="158"/>
      <c r="G25" s="158"/>
      <c r="H25" s="158"/>
      <c r="I25" s="158"/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  <c r="AA25" s="158"/>
      <c r="AB25" s="158"/>
      <c r="AC25" s="158"/>
      <c r="AD25" s="158"/>
      <c r="AE25" s="158"/>
      <c r="AF25" s="158"/>
      <c r="AG25" s="158"/>
      <c r="AH25" s="158"/>
      <c r="AI25" s="158"/>
      <c r="AJ25" s="158"/>
      <c r="AK25" s="158"/>
      <c r="AL25" s="158"/>
      <c r="AM25" s="158"/>
      <c r="AN25" s="158"/>
      <c r="AO25" s="158"/>
      <c r="AP25" s="158"/>
      <c r="AQ25" s="158"/>
      <c r="AR25" s="158"/>
      <c r="AS25" s="158"/>
      <c r="AT25" s="158"/>
      <c r="AU25" s="158"/>
      <c r="AV25" s="158"/>
      <c r="AW25" s="158"/>
    </row>
    <row r="26" spans="1:49">
      <c r="B26" s="158"/>
      <c r="C26" s="158"/>
      <c r="D26" s="158"/>
      <c r="E26" s="158"/>
      <c r="F26" s="158"/>
      <c r="G26" s="158"/>
      <c r="H26" s="158"/>
      <c r="I26" s="158"/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  <c r="AA26" s="158"/>
      <c r="AB26" s="158"/>
      <c r="AC26" s="158"/>
      <c r="AD26" s="158"/>
      <c r="AE26" s="158"/>
      <c r="AF26" s="158"/>
      <c r="AG26" s="158"/>
      <c r="AH26" s="158"/>
      <c r="AI26" s="158"/>
      <c r="AJ26" s="158"/>
      <c r="AK26" s="158"/>
      <c r="AL26" s="158"/>
      <c r="AM26" s="158"/>
      <c r="AN26" s="158"/>
      <c r="AO26" s="158"/>
      <c r="AP26" s="158"/>
      <c r="AQ26" s="158"/>
      <c r="AR26" s="158"/>
      <c r="AS26" s="158"/>
      <c r="AT26" s="158"/>
      <c r="AU26" s="158"/>
      <c r="AV26" s="158"/>
      <c r="AW26" s="158"/>
    </row>
    <row r="27" spans="1:49">
      <c r="B27" s="158"/>
      <c r="C27" s="158"/>
      <c r="D27" s="158"/>
      <c r="E27" s="158"/>
      <c r="F27" s="158"/>
      <c r="G27" s="158"/>
      <c r="H27" s="158"/>
      <c r="I27" s="158"/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  <c r="AA27" s="158"/>
      <c r="AB27" s="158"/>
      <c r="AC27" s="158"/>
      <c r="AD27" s="158"/>
      <c r="AE27" s="158"/>
      <c r="AF27" s="158"/>
      <c r="AG27" s="158"/>
      <c r="AH27" s="158"/>
      <c r="AI27" s="158"/>
      <c r="AJ27" s="158"/>
      <c r="AK27" s="158"/>
      <c r="AL27" s="158"/>
      <c r="AM27" s="158"/>
      <c r="AN27" s="158"/>
      <c r="AO27" s="158"/>
      <c r="AP27" s="158"/>
      <c r="AQ27" s="158"/>
      <c r="AR27" s="158"/>
      <c r="AS27" s="158"/>
      <c r="AT27" s="158"/>
      <c r="AU27" s="158"/>
      <c r="AV27" s="158"/>
      <c r="AW27" s="158"/>
    </row>
    <row r="28" spans="1:49">
      <c r="B28" s="158"/>
      <c r="C28" s="158"/>
      <c r="D28" s="158"/>
      <c r="E28" s="158"/>
      <c r="F28" s="158"/>
      <c r="G28" s="158"/>
      <c r="H28" s="158"/>
      <c r="I28" s="158"/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  <c r="AA28" s="158"/>
      <c r="AB28" s="158"/>
      <c r="AC28" s="158"/>
      <c r="AD28" s="158"/>
      <c r="AE28" s="158"/>
      <c r="AF28" s="158"/>
      <c r="AG28" s="158"/>
      <c r="AH28" s="158"/>
      <c r="AI28" s="158"/>
      <c r="AJ28" s="158"/>
      <c r="AK28" s="158"/>
      <c r="AL28" s="158"/>
      <c r="AM28" s="158"/>
      <c r="AN28" s="158"/>
      <c r="AO28" s="158"/>
      <c r="AP28" s="158"/>
      <c r="AQ28" s="158"/>
      <c r="AR28" s="158"/>
      <c r="AS28" s="158"/>
      <c r="AT28" s="158"/>
      <c r="AU28" s="158"/>
      <c r="AV28" s="158"/>
      <c r="AW28" s="158"/>
    </row>
    <row r="29" spans="1:49">
      <c r="B29" s="158"/>
      <c r="C29" s="158"/>
      <c r="D29" s="158"/>
      <c r="E29" s="158"/>
      <c r="F29" s="158"/>
      <c r="G29" s="158"/>
      <c r="H29" s="158"/>
      <c r="I29" s="158"/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  <c r="AA29" s="158"/>
      <c r="AB29" s="158"/>
      <c r="AC29" s="158"/>
      <c r="AD29" s="158"/>
      <c r="AE29" s="158"/>
      <c r="AF29" s="158"/>
      <c r="AG29" s="158"/>
      <c r="AH29" s="158"/>
      <c r="AI29" s="158"/>
      <c r="AJ29" s="158"/>
      <c r="AK29" s="158"/>
      <c r="AL29" s="158"/>
      <c r="AM29" s="158"/>
      <c r="AN29" s="158"/>
      <c r="AO29" s="158"/>
      <c r="AP29" s="158"/>
      <c r="AQ29" s="158"/>
      <c r="AR29" s="158"/>
      <c r="AS29" s="158"/>
      <c r="AT29" s="158"/>
      <c r="AU29" s="158"/>
      <c r="AV29" s="158"/>
      <c r="AW29" s="158"/>
    </row>
    <row r="30" spans="1:49">
      <c r="B30" s="158"/>
      <c r="C30" s="158"/>
      <c r="D30" s="158"/>
      <c r="E30" s="158"/>
      <c r="F30" s="158"/>
      <c r="G30" s="158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  <c r="AA30" s="158"/>
      <c r="AB30" s="158"/>
      <c r="AC30" s="158"/>
      <c r="AD30" s="158"/>
      <c r="AE30" s="158"/>
      <c r="AF30" s="158"/>
      <c r="AG30" s="158"/>
      <c r="AH30" s="158"/>
      <c r="AI30" s="158"/>
      <c r="AJ30" s="158"/>
      <c r="AK30" s="158"/>
      <c r="AL30" s="158"/>
      <c r="AM30" s="158"/>
      <c r="AN30" s="158"/>
      <c r="AO30" s="158"/>
      <c r="AP30" s="158"/>
      <c r="AQ30" s="158"/>
      <c r="AR30" s="158"/>
      <c r="AS30" s="158"/>
      <c r="AT30" s="158"/>
      <c r="AU30" s="158"/>
      <c r="AV30" s="158"/>
      <c r="AW30" s="158"/>
    </row>
    <row r="31" spans="1:49">
      <c r="B31" s="159"/>
      <c r="C31" s="159"/>
      <c r="D31" s="159"/>
      <c r="E31" s="159"/>
      <c r="F31" s="159"/>
      <c r="G31" s="159"/>
      <c r="H31" s="159"/>
      <c r="I31" s="159"/>
      <c r="J31" s="159"/>
      <c r="K31" s="159"/>
      <c r="L31" s="159"/>
      <c r="M31" s="159"/>
      <c r="N31" s="159"/>
      <c r="O31" s="159"/>
      <c r="P31" s="159"/>
      <c r="Q31" s="159"/>
      <c r="R31" s="159"/>
      <c r="S31" s="159"/>
      <c r="T31" s="159"/>
      <c r="U31" s="159"/>
      <c r="V31" s="159"/>
      <c r="W31" s="159"/>
      <c r="X31" s="159"/>
      <c r="Y31" s="159"/>
      <c r="Z31" s="159"/>
      <c r="AA31" s="159"/>
      <c r="AB31" s="159"/>
      <c r="AC31" s="159"/>
      <c r="AD31" s="159"/>
      <c r="AE31" s="159"/>
      <c r="AF31" s="159"/>
      <c r="AG31" s="159"/>
      <c r="AH31" s="159"/>
      <c r="AI31" s="159"/>
      <c r="AJ31" s="159"/>
      <c r="AK31" s="159"/>
      <c r="AL31" s="159"/>
      <c r="AM31" s="159"/>
      <c r="AN31" s="159"/>
      <c r="AO31" s="159"/>
      <c r="AP31" s="159"/>
      <c r="AQ31" s="159"/>
      <c r="AR31" s="159"/>
      <c r="AS31" s="159"/>
      <c r="AT31" s="159"/>
      <c r="AU31" s="159"/>
      <c r="AV31" s="159"/>
      <c r="AW31" s="159"/>
    </row>
    <row r="33" spans="4:44" s="102" customFormat="1" ht="15">
      <c r="I33" s="101"/>
      <c r="J33" s="101"/>
      <c r="K33" s="101"/>
      <c r="L33" s="101"/>
      <c r="M33" s="101"/>
      <c r="N33" s="101"/>
      <c r="AR33" s="101" t="s">
        <v>239</v>
      </c>
    </row>
    <row r="34" spans="4:44" s="102" customFormat="1" ht="15">
      <c r="F34" s="101" t="s">
        <v>54</v>
      </c>
      <c r="I34" s="101"/>
      <c r="J34" s="101"/>
      <c r="K34" s="101"/>
      <c r="L34" s="101"/>
      <c r="M34" s="101"/>
      <c r="N34" s="101"/>
      <c r="T34" s="101" t="s">
        <v>237</v>
      </c>
      <c r="AF34" s="101" t="s">
        <v>51</v>
      </c>
      <c r="AR34" s="101" t="s">
        <v>48</v>
      </c>
    </row>
    <row r="35" spans="4:44" s="102" customFormat="1" ht="15">
      <c r="F35" s="101" t="s">
        <v>55</v>
      </c>
      <c r="I35" s="101"/>
      <c r="J35" s="101"/>
      <c r="K35" s="101"/>
      <c r="L35" s="101"/>
      <c r="M35" s="101"/>
      <c r="N35" s="101"/>
      <c r="T35" s="101" t="s">
        <v>238</v>
      </c>
      <c r="AF35" s="101" t="s">
        <v>52</v>
      </c>
      <c r="AR35" s="101" t="s">
        <v>49</v>
      </c>
    </row>
    <row r="36" spans="4:44" s="102" customFormat="1" ht="15">
      <c r="F36" s="101"/>
      <c r="I36" s="101"/>
      <c r="J36" s="101"/>
      <c r="K36" s="101"/>
      <c r="L36" s="101"/>
      <c r="M36" s="101"/>
      <c r="N36" s="101"/>
      <c r="AF36" s="101" t="s">
        <v>53</v>
      </c>
      <c r="AR36" s="101" t="s">
        <v>50</v>
      </c>
    </row>
    <row r="37" spans="4:44" s="102" customFormat="1" ht="15">
      <c r="F37" s="101"/>
      <c r="I37" s="101"/>
      <c r="J37" s="101"/>
      <c r="K37" s="101"/>
      <c r="L37" s="101"/>
      <c r="M37" s="101"/>
      <c r="N37" s="101"/>
      <c r="AF37" s="101"/>
      <c r="AR37" s="101"/>
    </row>
    <row r="38" spans="4:44" s="102" customFormat="1" ht="15">
      <c r="F38" s="101"/>
      <c r="I38" s="101"/>
      <c r="J38" s="101"/>
      <c r="K38" s="101"/>
      <c r="L38" s="101"/>
      <c r="M38" s="101"/>
      <c r="N38" s="101"/>
      <c r="AF38" s="101"/>
      <c r="AR38" s="101"/>
    </row>
    <row r="39" spans="4:44" s="102" customFormat="1" ht="15">
      <c r="F39" s="101"/>
      <c r="I39" s="101"/>
      <c r="J39" s="101"/>
      <c r="K39" s="101"/>
      <c r="L39" s="101"/>
      <c r="M39" s="101"/>
      <c r="N39" s="101"/>
      <c r="AF39" s="101"/>
      <c r="AR39" s="101"/>
    </row>
    <row r="40" spans="4:44" s="140" customFormat="1" ht="16.5" thickBot="1">
      <c r="F40" s="141" t="s">
        <v>232</v>
      </c>
      <c r="I40" s="142"/>
      <c r="J40" s="142"/>
      <c r="K40" s="142"/>
      <c r="L40" s="142"/>
      <c r="M40" s="142"/>
      <c r="N40" s="142"/>
      <c r="Q40" s="145"/>
      <c r="R40" s="145"/>
      <c r="S40" s="145"/>
      <c r="T40" s="146"/>
      <c r="U40" s="145"/>
      <c r="V40" s="145"/>
      <c r="W40" s="145"/>
      <c r="X40" s="145"/>
      <c r="AF40" s="141" t="s">
        <v>97</v>
      </c>
      <c r="AR40" s="141" t="s">
        <v>209</v>
      </c>
    </row>
    <row r="41" spans="4:44" s="102" customFormat="1" ht="15">
      <c r="D41" s="143"/>
      <c r="F41" s="143" t="s">
        <v>228</v>
      </c>
      <c r="G41" s="143"/>
      <c r="H41" s="143"/>
      <c r="I41" s="143"/>
      <c r="J41" s="143"/>
      <c r="K41" s="144"/>
      <c r="L41" s="144"/>
      <c r="M41" s="144"/>
      <c r="N41" s="144"/>
      <c r="T41" s="147"/>
      <c r="AO41" s="101"/>
    </row>
  </sheetData>
  <mergeCells count="34">
    <mergeCell ref="B19:Q19"/>
    <mergeCell ref="R19:AG19"/>
    <mergeCell ref="AH19:AW19"/>
    <mergeCell ref="B20:Q31"/>
    <mergeCell ref="R20:AG31"/>
    <mergeCell ref="AH20:AW31"/>
    <mergeCell ref="AJ17:AO17"/>
    <mergeCell ref="B11:AW11"/>
    <mergeCell ref="C14:G14"/>
    <mergeCell ref="I14:J14"/>
    <mergeCell ref="M14:N14"/>
    <mergeCell ref="Q14:R14"/>
    <mergeCell ref="AJ14:AO14"/>
    <mergeCell ref="C15:G15"/>
    <mergeCell ref="I15:J15"/>
    <mergeCell ref="M15:N15"/>
    <mergeCell ref="Q15:R15"/>
    <mergeCell ref="C16:G16"/>
    <mergeCell ref="I16:J16"/>
    <mergeCell ref="M16:N16"/>
    <mergeCell ref="Q16:R16"/>
    <mergeCell ref="B7:J7"/>
    <mergeCell ref="L7:AT7"/>
    <mergeCell ref="B8:J8"/>
    <mergeCell ref="L8:AT8"/>
    <mergeCell ref="B9:J9"/>
    <mergeCell ref="L9:AT9"/>
    <mergeCell ref="B6:J6"/>
    <mergeCell ref="L6:AT6"/>
    <mergeCell ref="A2:AW2"/>
    <mergeCell ref="B4:J4"/>
    <mergeCell ref="L4:AT4"/>
    <mergeCell ref="B5:J5"/>
    <mergeCell ref="L5:AT5"/>
  </mergeCells>
  <pageMargins left="0.55000000000000004" right="0.11811023622047245" top="0.48" bottom="0.27559055118110237" header="0.31496062992125984" footer="0.31496062992125984"/>
  <pageSetup paperSize="9" scale="85" orientation="landscape" horizontalDpi="4294967293" verticalDpi="0" r:id="rId1"/>
  <headerFooter>
    <oddFooter>&amp;C&amp;P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AW41"/>
  <sheetViews>
    <sheetView view="pageBreakPreview" topLeftCell="A17" zoomScale="80" zoomScaleNormal="90" zoomScaleSheetLayoutView="80" workbookViewId="0">
      <selection activeCell="A33" sqref="A33:XFD41"/>
    </sheetView>
  </sheetViews>
  <sheetFormatPr defaultRowHeight="14.25"/>
  <cols>
    <col min="1" max="4" width="3" style="51" customWidth="1"/>
    <col min="5" max="5" width="4.7109375" style="51" customWidth="1"/>
    <col min="6" max="7" width="3" style="51" customWidth="1"/>
    <col min="8" max="8" width="1.5703125" style="51" customWidth="1"/>
    <col min="9" max="14" width="3" style="52" customWidth="1"/>
    <col min="15" max="17" width="3" style="51" customWidth="1"/>
    <col min="18" max="18" width="5.28515625" style="51" customWidth="1"/>
    <col min="19" max="30" width="3" style="51" customWidth="1"/>
    <col min="31" max="31" width="5.42578125" style="51" customWidth="1"/>
    <col min="32" max="81" width="3" style="51" customWidth="1"/>
    <col min="82" max="139" width="2.42578125" style="51" customWidth="1"/>
    <col min="140" max="16384" width="9.140625" style="51"/>
  </cols>
  <sheetData>
    <row r="1" spans="1:49">
      <c r="AR1" s="53" t="s">
        <v>24</v>
      </c>
    </row>
    <row r="2" spans="1:49" ht="20.25">
      <c r="A2" s="150" t="s">
        <v>83</v>
      </c>
      <c r="B2" s="150"/>
      <c r="C2" s="150"/>
      <c r="D2" s="150"/>
      <c r="E2" s="150"/>
      <c r="F2" s="150"/>
      <c r="G2" s="150"/>
      <c r="H2" s="150"/>
      <c r="I2" s="150"/>
      <c r="J2" s="150"/>
      <c r="K2" s="150"/>
      <c r="L2" s="150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  <c r="Z2" s="150"/>
      <c r="AA2" s="150"/>
      <c r="AB2" s="150"/>
      <c r="AC2" s="150"/>
      <c r="AD2" s="150"/>
      <c r="AE2" s="150"/>
      <c r="AF2" s="150"/>
      <c r="AG2" s="150"/>
      <c r="AH2" s="150"/>
      <c r="AI2" s="150"/>
      <c r="AJ2" s="150"/>
      <c r="AK2" s="150"/>
      <c r="AL2" s="150"/>
      <c r="AM2" s="150"/>
      <c r="AN2" s="150"/>
      <c r="AO2" s="150"/>
      <c r="AP2" s="150"/>
      <c r="AQ2" s="150"/>
      <c r="AR2" s="150"/>
      <c r="AS2" s="150"/>
      <c r="AT2" s="150"/>
      <c r="AU2" s="150"/>
      <c r="AV2" s="150"/>
      <c r="AW2" s="150"/>
    </row>
    <row r="4" spans="1:49" ht="15">
      <c r="A4" s="100" t="s">
        <v>1</v>
      </c>
      <c r="B4" s="149" t="s">
        <v>2</v>
      </c>
      <c r="C4" s="149"/>
      <c r="D4" s="149"/>
      <c r="E4" s="149"/>
      <c r="F4" s="149"/>
      <c r="G4" s="149"/>
      <c r="H4" s="149"/>
      <c r="I4" s="149"/>
      <c r="J4" s="149"/>
      <c r="K4" s="101" t="s">
        <v>14</v>
      </c>
      <c r="L4" s="149">
        <v>89</v>
      </c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  <c r="X4" s="149"/>
      <c r="Y4" s="149"/>
      <c r="Z4" s="149"/>
      <c r="AA4" s="149"/>
      <c r="AB4" s="149"/>
      <c r="AC4" s="149"/>
      <c r="AD4" s="149"/>
      <c r="AE4" s="149"/>
      <c r="AF4" s="149"/>
      <c r="AG4" s="149"/>
      <c r="AH4" s="149"/>
      <c r="AI4" s="149"/>
      <c r="AJ4" s="149"/>
      <c r="AK4" s="149"/>
      <c r="AL4" s="149"/>
      <c r="AM4" s="149"/>
      <c r="AN4" s="149"/>
      <c r="AO4" s="149"/>
      <c r="AP4" s="149"/>
      <c r="AQ4" s="149"/>
      <c r="AR4" s="149"/>
      <c r="AS4" s="149"/>
      <c r="AT4" s="149"/>
      <c r="AU4" s="102"/>
      <c r="AV4" s="102"/>
      <c r="AW4" s="102"/>
    </row>
    <row r="5" spans="1:49" ht="15.75">
      <c r="A5" s="102"/>
      <c r="B5" s="149" t="s">
        <v>3</v>
      </c>
      <c r="C5" s="149"/>
      <c r="D5" s="149"/>
      <c r="E5" s="149"/>
      <c r="F5" s="149"/>
      <c r="G5" s="149"/>
      <c r="H5" s="149"/>
      <c r="I5" s="149"/>
      <c r="J5" s="149"/>
      <c r="K5" s="101" t="s">
        <v>14</v>
      </c>
      <c r="L5" s="151" t="s">
        <v>94</v>
      </c>
      <c r="M5" s="151"/>
      <c r="N5" s="151"/>
      <c r="O5" s="151"/>
      <c r="P5" s="151"/>
      <c r="Q5" s="151"/>
      <c r="R5" s="151"/>
      <c r="S5" s="151"/>
      <c r="T5" s="151"/>
      <c r="U5" s="151"/>
      <c r="V5" s="151"/>
      <c r="W5" s="151"/>
      <c r="X5" s="151"/>
      <c r="Y5" s="151"/>
      <c r="Z5" s="151"/>
      <c r="AA5" s="151"/>
      <c r="AB5" s="151"/>
      <c r="AC5" s="151"/>
      <c r="AD5" s="151"/>
      <c r="AE5" s="151"/>
      <c r="AF5" s="151"/>
      <c r="AG5" s="151"/>
      <c r="AH5" s="151"/>
      <c r="AI5" s="151"/>
      <c r="AJ5" s="151"/>
      <c r="AK5" s="151"/>
      <c r="AL5" s="151"/>
      <c r="AM5" s="151"/>
      <c r="AN5" s="151"/>
      <c r="AO5" s="151"/>
      <c r="AP5" s="151"/>
      <c r="AQ5" s="151"/>
      <c r="AR5" s="151"/>
      <c r="AS5" s="151"/>
      <c r="AT5" s="151"/>
      <c r="AU5" s="102"/>
      <c r="AV5" s="102"/>
      <c r="AW5" s="102"/>
    </row>
    <row r="6" spans="1:49" ht="15">
      <c r="A6" s="102"/>
      <c r="B6" s="149" t="s">
        <v>4</v>
      </c>
      <c r="C6" s="149"/>
      <c r="D6" s="149"/>
      <c r="E6" s="149"/>
      <c r="F6" s="149"/>
      <c r="G6" s="149"/>
      <c r="H6" s="149"/>
      <c r="I6" s="149"/>
      <c r="J6" s="149"/>
      <c r="K6" s="101" t="s">
        <v>14</v>
      </c>
      <c r="L6" s="149" t="s">
        <v>95</v>
      </c>
      <c r="M6" s="149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49"/>
      <c r="AA6" s="149"/>
      <c r="AB6" s="149"/>
      <c r="AC6" s="149"/>
      <c r="AD6" s="149"/>
      <c r="AE6" s="149"/>
      <c r="AF6" s="149"/>
      <c r="AG6" s="149"/>
      <c r="AH6" s="149"/>
      <c r="AI6" s="149"/>
      <c r="AJ6" s="149"/>
      <c r="AK6" s="149"/>
      <c r="AL6" s="149"/>
      <c r="AM6" s="149"/>
      <c r="AN6" s="149"/>
      <c r="AO6" s="149"/>
      <c r="AP6" s="149"/>
      <c r="AQ6" s="149"/>
      <c r="AR6" s="149"/>
      <c r="AS6" s="149"/>
      <c r="AT6" s="149"/>
      <c r="AU6" s="102"/>
      <c r="AV6" s="102"/>
      <c r="AW6" s="102"/>
    </row>
    <row r="7" spans="1:49" ht="15">
      <c r="A7" s="102"/>
      <c r="B7" s="149" t="s">
        <v>5</v>
      </c>
      <c r="C7" s="149"/>
      <c r="D7" s="149"/>
      <c r="E7" s="149"/>
      <c r="F7" s="149"/>
      <c r="G7" s="149"/>
      <c r="H7" s="149"/>
      <c r="I7" s="149"/>
      <c r="J7" s="149"/>
      <c r="K7" s="101" t="s">
        <v>14</v>
      </c>
      <c r="L7" s="149" t="str">
        <f>'UJANG SULFAN'!L8:AT8</f>
        <v>Sei Pelunggut</v>
      </c>
      <c r="M7" s="149"/>
      <c r="N7" s="149"/>
      <c r="O7" s="149"/>
      <c r="P7" s="149"/>
      <c r="Q7" s="149"/>
      <c r="R7" s="149"/>
      <c r="S7" s="149"/>
      <c r="T7" s="149"/>
      <c r="U7" s="149"/>
      <c r="V7" s="149"/>
      <c r="W7" s="149"/>
      <c r="X7" s="149"/>
      <c r="Y7" s="149"/>
      <c r="Z7" s="149"/>
      <c r="AA7" s="149"/>
      <c r="AB7" s="149"/>
      <c r="AC7" s="149"/>
      <c r="AD7" s="149"/>
      <c r="AE7" s="149"/>
      <c r="AF7" s="149"/>
      <c r="AG7" s="149"/>
      <c r="AH7" s="149"/>
      <c r="AI7" s="149"/>
      <c r="AJ7" s="149"/>
      <c r="AK7" s="149"/>
      <c r="AL7" s="149"/>
      <c r="AM7" s="149"/>
      <c r="AN7" s="149"/>
      <c r="AO7" s="149"/>
      <c r="AP7" s="149"/>
      <c r="AQ7" s="149"/>
      <c r="AR7" s="149"/>
      <c r="AS7" s="149"/>
      <c r="AT7" s="149"/>
      <c r="AU7" s="102"/>
      <c r="AV7" s="102"/>
      <c r="AW7" s="102"/>
    </row>
    <row r="8" spans="1:49" ht="15">
      <c r="A8" s="102"/>
      <c r="B8" s="149" t="s">
        <v>6</v>
      </c>
      <c r="C8" s="149"/>
      <c r="D8" s="149"/>
      <c r="E8" s="149"/>
      <c r="F8" s="149"/>
      <c r="G8" s="149"/>
      <c r="H8" s="149"/>
      <c r="I8" s="149"/>
      <c r="J8" s="149"/>
      <c r="K8" s="101" t="s">
        <v>14</v>
      </c>
      <c r="L8" s="149" t="s">
        <v>22</v>
      </c>
      <c r="M8" s="149"/>
      <c r="N8" s="149"/>
      <c r="O8" s="149"/>
      <c r="P8" s="149"/>
      <c r="Q8" s="149"/>
      <c r="R8" s="149"/>
      <c r="S8" s="149"/>
      <c r="T8" s="149"/>
      <c r="U8" s="149"/>
      <c r="V8" s="149"/>
      <c r="W8" s="149"/>
      <c r="X8" s="149"/>
      <c r="Y8" s="149"/>
      <c r="Z8" s="149"/>
      <c r="AA8" s="149"/>
      <c r="AB8" s="149"/>
      <c r="AC8" s="149"/>
      <c r="AD8" s="149"/>
      <c r="AE8" s="149"/>
      <c r="AF8" s="149"/>
      <c r="AG8" s="149"/>
      <c r="AH8" s="149"/>
      <c r="AI8" s="149"/>
      <c r="AJ8" s="149"/>
      <c r="AK8" s="149"/>
      <c r="AL8" s="149"/>
      <c r="AM8" s="149"/>
      <c r="AN8" s="149"/>
      <c r="AO8" s="149"/>
      <c r="AP8" s="149"/>
      <c r="AQ8" s="149"/>
      <c r="AR8" s="149"/>
      <c r="AS8" s="149"/>
      <c r="AT8" s="149"/>
      <c r="AU8" s="102"/>
      <c r="AV8" s="102"/>
      <c r="AW8" s="102"/>
    </row>
    <row r="9" spans="1:49" ht="15">
      <c r="A9" s="102"/>
      <c r="B9" s="149" t="s">
        <v>7</v>
      </c>
      <c r="C9" s="149"/>
      <c r="D9" s="149"/>
      <c r="E9" s="149"/>
      <c r="F9" s="149"/>
      <c r="G9" s="149"/>
      <c r="H9" s="149"/>
      <c r="I9" s="149"/>
      <c r="J9" s="149"/>
      <c r="K9" s="101" t="s">
        <v>14</v>
      </c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02"/>
      <c r="AV9" s="102"/>
      <c r="AW9" s="102"/>
    </row>
    <row r="10" spans="1:49" ht="15">
      <c r="A10" s="102"/>
      <c r="B10" s="102"/>
      <c r="C10" s="102"/>
      <c r="D10" s="102"/>
      <c r="E10" s="102"/>
      <c r="F10" s="102"/>
      <c r="G10" s="102"/>
      <c r="H10" s="102"/>
      <c r="I10" s="101"/>
      <c r="J10" s="101"/>
      <c r="K10" s="101"/>
      <c r="L10" s="101"/>
      <c r="M10" s="101"/>
      <c r="N10" s="101"/>
      <c r="O10" s="102"/>
      <c r="P10" s="102"/>
      <c r="Q10" s="102"/>
      <c r="R10" s="102"/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2"/>
      <c r="AD10" s="102"/>
      <c r="AE10" s="102"/>
      <c r="AF10" s="102"/>
      <c r="AG10" s="102"/>
      <c r="AH10" s="102"/>
      <c r="AI10" s="102"/>
      <c r="AJ10" s="102"/>
      <c r="AK10" s="102"/>
      <c r="AL10" s="102"/>
      <c r="AM10" s="102"/>
      <c r="AN10" s="102"/>
      <c r="AO10" s="102"/>
      <c r="AP10" s="102"/>
      <c r="AQ10" s="102"/>
      <c r="AR10" s="102"/>
      <c r="AS10" s="102"/>
      <c r="AT10" s="102"/>
      <c r="AU10" s="102"/>
      <c r="AV10" s="102"/>
      <c r="AW10" s="102"/>
    </row>
    <row r="11" spans="1:49" ht="27.75" customHeight="1">
      <c r="A11" s="100" t="s">
        <v>8</v>
      </c>
      <c r="B11" s="153" t="s">
        <v>85</v>
      </c>
      <c r="C11" s="153"/>
      <c r="D11" s="153"/>
      <c r="E11" s="153"/>
      <c r="F11" s="153"/>
      <c r="G11" s="153"/>
      <c r="H11" s="153"/>
      <c r="I11" s="153"/>
      <c r="J11" s="153"/>
      <c r="K11" s="153"/>
      <c r="L11" s="153"/>
      <c r="M11" s="153"/>
      <c r="N11" s="153"/>
      <c r="O11" s="153"/>
      <c r="P11" s="153"/>
      <c r="Q11" s="153"/>
      <c r="R11" s="153"/>
      <c r="S11" s="153"/>
      <c r="T11" s="153"/>
      <c r="U11" s="153"/>
      <c r="V11" s="153"/>
      <c r="W11" s="153"/>
      <c r="X11" s="153"/>
      <c r="Y11" s="153"/>
      <c r="Z11" s="153"/>
      <c r="AA11" s="153"/>
      <c r="AB11" s="153"/>
      <c r="AC11" s="153"/>
      <c r="AD11" s="153"/>
      <c r="AE11" s="153"/>
      <c r="AF11" s="153"/>
      <c r="AG11" s="153"/>
      <c r="AH11" s="153"/>
      <c r="AI11" s="153"/>
      <c r="AJ11" s="153"/>
      <c r="AK11" s="153"/>
      <c r="AL11" s="153"/>
      <c r="AM11" s="153"/>
      <c r="AN11" s="153"/>
      <c r="AO11" s="153"/>
      <c r="AP11" s="153"/>
      <c r="AQ11" s="153"/>
      <c r="AR11" s="153"/>
      <c r="AS11" s="153"/>
      <c r="AT11" s="153"/>
      <c r="AU11" s="153"/>
      <c r="AV11" s="153"/>
      <c r="AW11" s="153"/>
    </row>
    <row r="12" spans="1:49" ht="15">
      <c r="A12" s="102"/>
      <c r="B12" s="102"/>
      <c r="C12" s="102"/>
      <c r="D12" s="102"/>
      <c r="E12" s="102"/>
      <c r="F12" s="102"/>
      <c r="G12" s="102"/>
      <c r="H12" s="102"/>
      <c r="I12" s="101"/>
      <c r="J12" s="101"/>
      <c r="K12" s="101"/>
      <c r="L12" s="101"/>
      <c r="M12" s="101"/>
      <c r="N12" s="101"/>
      <c r="O12" s="102"/>
      <c r="P12" s="102"/>
      <c r="Q12" s="102"/>
      <c r="R12" s="102"/>
      <c r="S12" s="102"/>
      <c r="T12" s="102"/>
      <c r="U12" s="102"/>
      <c r="V12" s="102"/>
      <c r="W12" s="102"/>
      <c r="X12" s="102"/>
      <c r="Y12" s="102"/>
      <c r="Z12" s="102"/>
      <c r="AA12" s="102"/>
      <c r="AB12" s="102"/>
      <c r="AC12" s="102"/>
      <c r="AD12" s="102"/>
      <c r="AE12" s="102"/>
      <c r="AF12" s="102"/>
      <c r="AG12" s="102"/>
      <c r="AH12" s="102"/>
      <c r="AI12" s="102"/>
      <c r="AJ12" s="102"/>
      <c r="AK12" s="102"/>
      <c r="AL12" s="102"/>
      <c r="AM12" s="102"/>
      <c r="AN12" s="102"/>
      <c r="AO12" s="102"/>
      <c r="AP12" s="102"/>
      <c r="AQ12" s="102"/>
      <c r="AR12" s="102"/>
      <c r="AS12" s="102"/>
      <c r="AT12" s="102"/>
      <c r="AU12" s="102"/>
      <c r="AV12" s="102"/>
      <c r="AW12" s="102"/>
    </row>
    <row r="13" spans="1:49" ht="16.5">
      <c r="A13" s="76"/>
      <c r="B13" s="77" t="s">
        <v>10</v>
      </c>
      <c r="C13" s="78"/>
      <c r="D13" s="78"/>
      <c r="E13" s="78"/>
      <c r="F13" s="78"/>
      <c r="G13" s="78"/>
      <c r="H13" s="78"/>
      <c r="I13" s="79"/>
      <c r="J13" s="79"/>
      <c r="K13" s="79"/>
      <c r="L13" s="79"/>
      <c r="M13" s="79"/>
      <c r="N13" s="79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  <c r="AA13" s="78"/>
      <c r="AB13" s="78"/>
      <c r="AC13" s="78"/>
      <c r="AD13" s="78"/>
      <c r="AE13" s="78"/>
      <c r="AF13" s="78"/>
      <c r="AG13" s="78"/>
      <c r="AH13" s="78"/>
      <c r="AI13" s="78"/>
      <c r="AJ13" s="78"/>
      <c r="AK13" s="78"/>
      <c r="AL13" s="78"/>
      <c r="AM13" s="78"/>
      <c r="AN13" s="78"/>
      <c r="AO13" s="78"/>
      <c r="AP13" s="78"/>
      <c r="AQ13" s="78"/>
      <c r="AR13" s="78"/>
      <c r="AS13" s="78"/>
      <c r="AT13" s="78"/>
      <c r="AU13" s="78"/>
      <c r="AV13" s="78"/>
      <c r="AW13" s="80"/>
    </row>
    <row r="14" spans="1:49" ht="18" customHeight="1">
      <c r="A14" s="76"/>
      <c r="B14" s="81" t="s">
        <v>11</v>
      </c>
      <c r="C14" s="152" t="s">
        <v>12</v>
      </c>
      <c r="D14" s="152"/>
      <c r="E14" s="152"/>
      <c r="F14" s="152"/>
      <c r="G14" s="152"/>
      <c r="H14" s="82" t="s">
        <v>14</v>
      </c>
      <c r="I14" s="154">
        <v>6</v>
      </c>
      <c r="J14" s="154"/>
      <c r="K14" s="83" t="s">
        <v>15</v>
      </c>
      <c r="L14" s="83" t="s">
        <v>16</v>
      </c>
      <c r="M14" s="154">
        <v>8</v>
      </c>
      <c r="N14" s="154"/>
      <c r="O14" s="84" t="s">
        <v>15</v>
      </c>
      <c r="P14" s="85" t="s">
        <v>17</v>
      </c>
      <c r="Q14" s="154">
        <f>SUM(M14*I14)</f>
        <v>48</v>
      </c>
      <c r="R14" s="154"/>
      <c r="S14" s="82" t="s">
        <v>84</v>
      </c>
      <c r="T14" s="82"/>
      <c r="U14" s="86" t="s">
        <v>11</v>
      </c>
      <c r="V14" s="87" t="s">
        <v>96</v>
      </c>
      <c r="W14" s="87"/>
      <c r="X14" s="87"/>
      <c r="Y14" s="87"/>
      <c r="Z14" s="87"/>
      <c r="AA14" s="87"/>
      <c r="AB14" s="87"/>
      <c r="AC14" s="87"/>
      <c r="AD14" s="87"/>
      <c r="AE14" s="87"/>
      <c r="AF14" s="87"/>
      <c r="AG14" s="76"/>
      <c r="AH14" s="76"/>
      <c r="AI14" s="88"/>
      <c r="AJ14" s="155"/>
      <c r="AK14" s="155"/>
      <c r="AL14" s="155"/>
      <c r="AM14" s="155"/>
      <c r="AN14" s="155"/>
      <c r="AO14" s="155"/>
      <c r="AP14" s="89"/>
      <c r="AQ14" s="89"/>
      <c r="AR14" s="89"/>
      <c r="AS14" s="89"/>
      <c r="AT14" s="89"/>
      <c r="AU14" s="89"/>
      <c r="AV14" s="76"/>
      <c r="AW14" s="90"/>
    </row>
    <row r="15" spans="1:49" ht="18" customHeight="1">
      <c r="A15" s="76"/>
      <c r="B15" s="81" t="s">
        <v>11</v>
      </c>
      <c r="C15" s="152" t="s">
        <v>13</v>
      </c>
      <c r="D15" s="152"/>
      <c r="E15" s="152"/>
      <c r="F15" s="152"/>
      <c r="G15" s="152"/>
      <c r="H15" s="82" t="s">
        <v>14</v>
      </c>
      <c r="I15" s="154">
        <v>6</v>
      </c>
      <c r="J15" s="154"/>
      <c r="K15" s="83" t="s">
        <v>15</v>
      </c>
      <c r="L15" s="83" t="s">
        <v>16</v>
      </c>
      <c r="M15" s="154">
        <v>10</v>
      </c>
      <c r="N15" s="154"/>
      <c r="O15" s="84" t="s">
        <v>15</v>
      </c>
      <c r="P15" s="85" t="s">
        <v>17</v>
      </c>
      <c r="Q15" s="154">
        <f>SUM(M15*I15)</f>
        <v>60</v>
      </c>
      <c r="R15" s="154"/>
      <c r="S15" s="82" t="s">
        <v>84</v>
      </c>
      <c r="T15" s="82"/>
      <c r="U15" s="86" t="s">
        <v>11</v>
      </c>
      <c r="V15" s="82" t="s">
        <v>80</v>
      </c>
      <c r="W15" s="87"/>
      <c r="X15" s="87"/>
      <c r="Y15" s="87"/>
      <c r="Z15" s="87"/>
      <c r="AA15" s="87"/>
      <c r="AB15" s="87"/>
      <c r="AC15" s="87"/>
      <c r="AD15" s="87"/>
      <c r="AE15" s="87"/>
      <c r="AF15" s="87"/>
      <c r="AG15" s="76"/>
      <c r="AH15" s="87"/>
      <c r="AI15" s="86"/>
      <c r="AJ15" s="87"/>
      <c r="AK15" s="87"/>
      <c r="AL15" s="87"/>
      <c r="AM15" s="87"/>
      <c r="AN15" s="87"/>
      <c r="AO15" s="87"/>
      <c r="AP15" s="87"/>
      <c r="AQ15" s="87"/>
      <c r="AR15" s="87"/>
      <c r="AS15" s="87"/>
      <c r="AT15" s="87"/>
      <c r="AU15" s="87"/>
      <c r="AV15" s="76"/>
      <c r="AW15" s="90"/>
    </row>
    <row r="16" spans="1:49" ht="18" customHeight="1">
      <c r="A16" s="76"/>
      <c r="B16" s="81"/>
      <c r="C16" s="152"/>
      <c r="D16" s="152"/>
      <c r="E16" s="152"/>
      <c r="F16" s="152"/>
      <c r="G16" s="152"/>
      <c r="H16" s="82"/>
      <c r="I16" s="154"/>
      <c r="J16" s="154"/>
      <c r="K16" s="83"/>
      <c r="L16" s="83"/>
      <c r="M16" s="154"/>
      <c r="N16" s="154"/>
      <c r="O16" s="84"/>
      <c r="P16" s="85"/>
      <c r="Q16" s="154"/>
      <c r="R16" s="154"/>
      <c r="S16" s="82"/>
      <c r="T16" s="82"/>
      <c r="U16" s="86" t="s">
        <v>11</v>
      </c>
      <c r="V16" s="107" t="s">
        <v>87</v>
      </c>
      <c r="W16" s="87"/>
      <c r="X16" s="87"/>
      <c r="Y16" s="87"/>
      <c r="Z16" s="87"/>
      <c r="AA16" s="87"/>
      <c r="AB16" s="87"/>
      <c r="AC16" s="87"/>
      <c r="AD16" s="87"/>
      <c r="AE16" s="87"/>
      <c r="AF16" s="87"/>
      <c r="AG16" s="76"/>
      <c r="AH16" s="87"/>
      <c r="AI16" s="86"/>
      <c r="AJ16" s="87"/>
      <c r="AK16" s="87"/>
      <c r="AL16" s="87"/>
      <c r="AM16" s="87"/>
      <c r="AN16" s="87"/>
      <c r="AO16" s="87"/>
      <c r="AP16" s="87"/>
      <c r="AQ16" s="87"/>
      <c r="AR16" s="87"/>
      <c r="AS16" s="87"/>
      <c r="AT16" s="87"/>
      <c r="AU16" s="87"/>
      <c r="AV16" s="76"/>
      <c r="AW16" s="90"/>
    </row>
    <row r="17" spans="1:49" ht="16.5">
      <c r="A17" s="76"/>
      <c r="B17" s="91"/>
      <c r="C17" s="89"/>
      <c r="D17" s="89"/>
      <c r="E17" s="89"/>
      <c r="F17" s="89"/>
      <c r="G17" s="89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  <c r="S17" s="92"/>
      <c r="T17" s="93"/>
      <c r="U17" s="86"/>
      <c r="V17" s="82"/>
      <c r="W17" s="82"/>
      <c r="X17" s="82"/>
      <c r="Y17" s="82"/>
      <c r="Z17" s="82"/>
      <c r="AA17" s="87"/>
      <c r="AB17" s="82"/>
      <c r="AC17" s="82"/>
      <c r="AD17" s="82"/>
      <c r="AE17" s="82"/>
      <c r="AF17" s="82"/>
      <c r="AG17" s="76"/>
      <c r="AH17" s="94"/>
      <c r="AI17" s="86"/>
      <c r="AJ17" s="152"/>
      <c r="AK17" s="152"/>
      <c r="AL17" s="152"/>
      <c r="AM17" s="152"/>
      <c r="AN17" s="152"/>
      <c r="AO17" s="152"/>
      <c r="AP17" s="87"/>
      <c r="AQ17" s="87"/>
      <c r="AR17" s="87"/>
      <c r="AS17" s="87"/>
      <c r="AT17" s="87"/>
      <c r="AU17" s="87"/>
      <c r="AV17" s="87"/>
      <c r="AW17" s="90"/>
    </row>
    <row r="18" spans="1:49">
      <c r="B18" s="61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59"/>
      <c r="AJ18" s="59"/>
      <c r="AK18" s="59"/>
      <c r="AL18" s="59"/>
      <c r="AM18" s="59"/>
      <c r="AN18" s="59"/>
      <c r="AO18" s="59"/>
      <c r="AP18" s="59"/>
      <c r="AQ18" s="59"/>
      <c r="AR18" s="59"/>
      <c r="AS18" s="59"/>
      <c r="AT18" s="59"/>
      <c r="AU18" s="59"/>
      <c r="AV18" s="59"/>
      <c r="AW18" s="60"/>
    </row>
    <row r="19" spans="1:49" ht="15">
      <c r="B19" s="156" t="s">
        <v>19</v>
      </c>
      <c r="C19" s="156"/>
      <c r="D19" s="156"/>
      <c r="E19" s="156"/>
      <c r="F19" s="156"/>
      <c r="G19" s="156"/>
      <c r="H19" s="156"/>
      <c r="I19" s="156"/>
      <c r="J19" s="156"/>
      <c r="K19" s="156"/>
      <c r="L19" s="156"/>
      <c r="M19" s="156"/>
      <c r="N19" s="156"/>
      <c r="O19" s="156"/>
      <c r="P19" s="156"/>
      <c r="Q19" s="156"/>
      <c r="R19" s="156" t="s">
        <v>20</v>
      </c>
      <c r="S19" s="156"/>
      <c r="T19" s="156"/>
      <c r="U19" s="156"/>
      <c r="V19" s="156"/>
      <c r="W19" s="156"/>
      <c r="X19" s="156"/>
      <c r="Y19" s="156"/>
      <c r="Z19" s="156"/>
      <c r="AA19" s="156"/>
      <c r="AB19" s="156"/>
      <c r="AC19" s="156"/>
      <c r="AD19" s="156"/>
      <c r="AE19" s="156"/>
      <c r="AF19" s="156"/>
      <c r="AG19" s="156"/>
      <c r="AH19" s="156" t="s">
        <v>21</v>
      </c>
      <c r="AI19" s="156"/>
      <c r="AJ19" s="156"/>
      <c r="AK19" s="156"/>
      <c r="AL19" s="156"/>
      <c r="AM19" s="156"/>
      <c r="AN19" s="156"/>
      <c r="AO19" s="156"/>
      <c r="AP19" s="156"/>
      <c r="AQ19" s="156"/>
      <c r="AR19" s="156"/>
      <c r="AS19" s="156"/>
      <c r="AT19" s="156"/>
      <c r="AU19" s="156"/>
      <c r="AV19" s="156"/>
      <c r="AW19" s="156"/>
    </row>
    <row r="20" spans="1:49">
      <c r="B20" s="157"/>
      <c r="C20" s="157"/>
      <c r="D20" s="157"/>
      <c r="E20" s="157"/>
      <c r="F20" s="157"/>
      <c r="G20" s="157"/>
      <c r="H20" s="157"/>
      <c r="I20" s="157"/>
      <c r="J20" s="157"/>
      <c r="K20" s="157"/>
      <c r="L20" s="157"/>
      <c r="M20" s="157"/>
      <c r="N20" s="157"/>
      <c r="O20" s="157"/>
      <c r="P20" s="157"/>
      <c r="Q20" s="157"/>
      <c r="R20" s="157"/>
      <c r="S20" s="157"/>
      <c r="T20" s="157"/>
      <c r="U20" s="157"/>
      <c r="V20" s="157"/>
      <c r="W20" s="157"/>
      <c r="X20" s="157"/>
      <c r="Y20" s="157"/>
      <c r="Z20" s="157"/>
      <c r="AA20" s="157"/>
      <c r="AB20" s="157"/>
      <c r="AC20" s="157"/>
      <c r="AD20" s="157"/>
      <c r="AE20" s="157"/>
      <c r="AF20" s="157"/>
      <c r="AG20" s="157"/>
      <c r="AH20" s="157"/>
      <c r="AI20" s="157"/>
      <c r="AJ20" s="157"/>
      <c r="AK20" s="157"/>
      <c r="AL20" s="157"/>
      <c r="AM20" s="157"/>
      <c r="AN20" s="157"/>
      <c r="AO20" s="157"/>
      <c r="AP20" s="157"/>
      <c r="AQ20" s="157"/>
      <c r="AR20" s="157"/>
      <c r="AS20" s="157"/>
      <c r="AT20" s="157"/>
      <c r="AU20" s="157"/>
      <c r="AV20" s="157"/>
      <c r="AW20" s="157"/>
    </row>
    <row r="21" spans="1:49">
      <c r="B21" s="158"/>
      <c r="C21" s="158"/>
      <c r="D21" s="158"/>
      <c r="E21" s="158"/>
      <c r="F21" s="158"/>
      <c r="G21" s="158"/>
      <c r="H21" s="158"/>
      <c r="I21" s="158"/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  <c r="AA21" s="158"/>
      <c r="AB21" s="158"/>
      <c r="AC21" s="158"/>
      <c r="AD21" s="158"/>
      <c r="AE21" s="158"/>
      <c r="AF21" s="158"/>
      <c r="AG21" s="158"/>
      <c r="AH21" s="158"/>
      <c r="AI21" s="158"/>
      <c r="AJ21" s="158"/>
      <c r="AK21" s="158"/>
      <c r="AL21" s="158"/>
      <c r="AM21" s="158"/>
      <c r="AN21" s="158"/>
      <c r="AO21" s="158"/>
      <c r="AP21" s="158"/>
      <c r="AQ21" s="158"/>
      <c r="AR21" s="158"/>
      <c r="AS21" s="158"/>
      <c r="AT21" s="158"/>
      <c r="AU21" s="158"/>
      <c r="AV21" s="158"/>
      <c r="AW21" s="158"/>
    </row>
    <row r="22" spans="1:49">
      <c r="B22" s="158"/>
      <c r="C22" s="158"/>
      <c r="D22" s="158"/>
      <c r="E22" s="158"/>
      <c r="F22" s="158"/>
      <c r="G22" s="158"/>
      <c r="H22" s="158"/>
      <c r="I22" s="158"/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  <c r="AA22" s="158"/>
      <c r="AB22" s="158"/>
      <c r="AC22" s="158"/>
      <c r="AD22" s="158"/>
      <c r="AE22" s="158"/>
      <c r="AF22" s="158"/>
      <c r="AG22" s="158"/>
      <c r="AH22" s="158"/>
      <c r="AI22" s="158"/>
      <c r="AJ22" s="158"/>
      <c r="AK22" s="158"/>
      <c r="AL22" s="158"/>
      <c r="AM22" s="158"/>
      <c r="AN22" s="158"/>
      <c r="AO22" s="158"/>
      <c r="AP22" s="158"/>
      <c r="AQ22" s="158"/>
      <c r="AR22" s="158"/>
      <c r="AS22" s="158"/>
      <c r="AT22" s="158"/>
      <c r="AU22" s="158"/>
      <c r="AV22" s="158"/>
      <c r="AW22" s="158"/>
    </row>
    <row r="23" spans="1:49">
      <c r="B23" s="158"/>
      <c r="C23" s="158"/>
      <c r="D23" s="158"/>
      <c r="E23" s="158"/>
      <c r="F23" s="158"/>
      <c r="G23" s="158"/>
      <c r="H23" s="158"/>
      <c r="I23" s="158"/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  <c r="AA23" s="158"/>
      <c r="AB23" s="158"/>
      <c r="AC23" s="158"/>
      <c r="AD23" s="158"/>
      <c r="AE23" s="158"/>
      <c r="AF23" s="158"/>
      <c r="AG23" s="158"/>
      <c r="AH23" s="158"/>
      <c r="AI23" s="158"/>
      <c r="AJ23" s="158"/>
      <c r="AK23" s="158"/>
      <c r="AL23" s="158"/>
      <c r="AM23" s="158"/>
      <c r="AN23" s="158"/>
      <c r="AO23" s="158"/>
      <c r="AP23" s="158"/>
      <c r="AQ23" s="158"/>
      <c r="AR23" s="158"/>
      <c r="AS23" s="158"/>
      <c r="AT23" s="158"/>
      <c r="AU23" s="158"/>
      <c r="AV23" s="158"/>
      <c r="AW23" s="158"/>
    </row>
    <row r="24" spans="1:49">
      <c r="B24" s="158"/>
      <c r="C24" s="158"/>
      <c r="D24" s="158"/>
      <c r="E24" s="158"/>
      <c r="F24" s="158"/>
      <c r="G24" s="158"/>
      <c r="H24" s="158"/>
      <c r="I24" s="158"/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  <c r="AA24" s="158"/>
      <c r="AB24" s="158"/>
      <c r="AC24" s="158"/>
      <c r="AD24" s="158"/>
      <c r="AE24" s="158"/>
      <c r="AF24" s="158"/>
      <c r="AG24" s="158"/>
      <c r="AH24" s="158"/>
      <c r="AI24" s="158"/>
      <c r="AJ24" s="158"/>
      <c r="AK24" s="158"/>
      <c r="AL24" s="158"/>
      <c r="AM24" s="158"/>
      <c r="AN24" s="158"/>
      <c r="AO24" s="158"/>
      <c r="AP24" s="158"/>
      <c r="AQ24" s="158"/>
      <c r="AR24" s="158"/>
      <c r="AS24" s="158"/>
      <c r="AT24" s="158"/>
      <c r="AU24" s="158"/>
      <c r="AV24" s="158"/>
      <c r="AW24" s="158"/>
    </row>
    <row r="25" spans="1:49">
      <c r="B25" s="158"/>
      <c r="C25" s="158"/>
      <c r="D25" s="158"/>
      <c r="E25" s="158"/>
      <c r="F25" s="158"/>
      <c r="G25" s="158"/>
      <c r="H25" s="158"/>
      <c r="I25" s="158"/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  <c r="AA25" s="158"/>
      <c r="AB25" s="158"/>
      <c r="AC25" s="158"/>
      <c r="AD25" s="158"/>
      <c r="AE25" s="158"/>
      <c r="AF25" s="158"/>
      <c r="AG25" s="158"/>
      <c r="AH25" s="158"/>
      <c r="AI25" s="158"/>
      <c r="AJ25" s="158"/>
      <c r="AK25" s="158"/>
      <c r="AL25" s="158"/>
      <c r="AM25" s="158"/>
      <c r="AN25" s="158"/>
      <c r="AO25" s="158"/>
      <c r="AP25" s="158"/>
      <c r="AQ25" s="158"/>
      <c r="AR25" s="158"/>
      <c r="AS25" s="158"/>
      <c r="AT25" s="158"/>
      <c r="AU25" s="158"/>
      <c r="AV25" s="158"/>
      <c r="AW25" s="158"/>
    </row>
    <row r="26" spans="1:49">
      <c r="B26" s="158"/>
      <c r="C26" s="158"/>
      <c r="D26" s="158"/>
      <c r="E26" s="158"/>
      <c r="F26" s="158"/>
      <c r="G26" s="158"/>
      <c r="H26" s="158"/>
      <c r="I26" s="158"/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  <c r="AA26" s="158"/>
      <c r="AB26" s="158"/>
      <c r="AC26" s="158"/>
      <c r="AD26" s="158"/>
      <c r="AE26" s="158"/>
      <c r="AF26" s="158"/>
      <c r="AG26" s="158"/>
      <c r="AH26" s="158"/>
      <c r="AI26" s="158"/>
      <c r="AJ26" s="158"/>
      <c r="AK26" s="158"/>
      <c r="AL26" s="158"/>
      <c r="AM26" s="158"/>
      <c r="AN26" s="158"/>
      <c r="AO26" s="158"/>
      <c r="AP26" s="158"/>
      <c r="AQ26" s="158"/>
      <c r="AR26" s="158"/>
      <c r="AS26" s="158"/>
      <c r="AT26" s="158"/>
      <c r="AU26" s="158"/>
      <c r="AV26" s="158"/>
      <c r="AW26" s="158"/>
    </row>
    <row r="27" spans="1:49">
      <c r="B27" s="158"/>
      <c r="C27" s="158"/>
      <c r="D27" s="158"/>
      <c r="E27" s="158"/>
      <c r="F27" s="158"/>
      <c r="G27" s="158"/>
      <c r="H27" s="158"/>
      <c r="I27" s="158"/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  <c r="AA27" s="158"/>
      <c r="AB27" s="158"/>
      <c r="AC27" s="158"/>
      <c r="AD27" s="158"/>
      <c r="AE27" s="158"/>
      <c r="AF27" s="158"/>
      <c r="AG27" s="158"/>
      <c r="AH27" s="158"/>
      <c r="AI27" s="158"/>
      <c r="AJ27" s="158"/>
      <c r="AK27" s="158"/>
      <c r="AL27" s="158"/>
      <c r="AM27" s="158"/>
      <c r="AN27" s="158"/>
      <c r="AO27" s="158"/>
      <c r="AP27" s="158"/>
      <c r="AQ27" s="158"/>
      <c r="AR27" s="158"/>
      <c r="AS27" s="158"/>
      <c r="AT27" s="158"/>
      <c r="AU27" s="158"/>
      <c r="AV27" s="158"/>
      <c r="AW27" s="158"/>
    </row>
    <row r="28" spans="1:49">
      <c r="B28" s="158"/>
      <c r="C28" s="158"/>
      <c r="D28" s="158"/>
      <c r="E28" s="158"/>
      <c r="F28" s="158"/>
      <c r="G28" s="158"/>
      <c r="H28" s="158"/>
      <c r="I28" s="158"/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  <c r="AA28" s="158"/>
      <c r="AB28" s="158"/>
      <c r="AC28" s="158"/>
      <c r="AD28" s="158"/>
      <c r="AE28" s="158"/>
      <c r="AF28" s="158"/>
      <c r="AG28" s="158"/>
      <c r="AH28" s="158"/>
      <c r="AI28" s="158"/>
      <c r="AJ28" s="158"/>
      <c r="AK28" s="158"/>
      <c r="AL28" s="158"/>
      <c r="AM28" s="158"/>
      <c r="AN28" s="158"/>
      <c r="AO28" s="158"/>
      <c r="AP28" s="158"/>
      <c r="AQ28" s="158"/>
      <c r="AR28" s="158"/>
      <c r="AS28" s="158"/>
      <c r="AT28" s="158"/>
      <c r="AU28" s="158"/>
      <c r="AV28" s="158"/>
      <c r="AW28" s="158"/>
    </row>
    <row r="29" spans="1:49">
      <c r="B29" s="158"/>
      <c r="C29" s="158"/>
      <c r="D29" s="158"/>
      <c r="E29" s="158"/>
      <c r="F29" s="158"/>
      <c r="G29" s="158"/>
      <c r="H29" s="158"/>
      <c r="I29" s="158"/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  <c r="AA29" s="158"/>
      <c r="AB29" s="158"/>
      <c r="AC29" s="158"/>
      <c r="AD29" s="158"/>
      <c r="AE29" s="158"/>
      <c r="AF29" s="158"/>
      <c r="AG29" s="158"/>
      <c r="AH29" s="158"/>
      <c r="AI29" s="158"/>
      <c r="AJ29" s="158"/>
      <c r="AK29" s="158"/>
      <c r="AL29" s="158"/>
      <c r="AM29" s="158"/>
      <c r="AN29" s="158"/>
      <c r="AO29" s="158"/>
      <c r="AP29" s="158"/>
      <c r="AQ29" s="158"/>
      <c r="AR29" s="158"/>
      <c r="AS29" s="158"/>
      <c r="AT29" s="158"/>
      <c r="AU29" s="158"/>
      <c r="AV29" s="158"/>
      <c r="AW29" s="158"/>
    </row>
    <row r="30" spans="1:49">
      <c r="B30" s="158"/>
      <c r="C30" s="158"/>
      <c r="D30" s="158"/>
      <c r="E30" s="158"/>
      <c r="F30" s="158"/>
      <c r="G30" s="158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  <c r="AA30" s="158"/>
      <c r="AB30" s="158"/>
      <c r="AC30" s="158"/>
      <c r="AD30" s="158"/>
      <c r="AE30" s="158"/>
      <c r="AF30" s="158"/>
      <c r="AG30" s="158"/>
      <c r="AH30" s="158"/>
      <c r="AI30" s="158"/>
      <c r="AJ30" s="158"/>
      <c r="AK30" s="158"/>
      <c r="AL30" s="158"/>
      <c r="AM30" s="158"/>
      <c r="AN30" s="158"/>
      <c r="AO30" s="158"/>
      <c r="AP30" s="158"/>
      <c r="AQ30" s="158"/>
      <c r="AR30" s="158"/>
      <c r="AS30" s="158"/>
      <c r="AT30" s="158"/>
      <c r="AU30" s="158"/>
      <c r="AV30" s="158"/>
      <c r="AW30" s="158"/>
    </row>
    <row r="31" spans="1:49">
      <c r="B31" s="159"/>
      <c r="C31" s="159"/>
      <c r="D31" s="159"/>
      <c r="E31" s="159"/>
      <c r="F31" s="159"/>
      <c r="G31" s="159"/>
      <c r="H31" s="159"/>
      <c r="I31" s="159"/>
      <c r="J31" s="159"/>
      <c r="K31" s="159"/>
      <c r="L31" s="159"/>
      <c r="M31" s="159"/>
      <c r="N31" s="159"/>
      <c r="O31" s="159"/>
      <c r="P31" s="159"/>
      <c r="Q31" s="159"/>
      <c r="R31" s="159"/>
      <c r="S31" s="159"/>
      <c r="T31" s="159"/>
      <c r="U31" s="159"/>
      <c r="V31" s="159"/>
      <c r="W31" s="159"/>
      <c r="X31" s="159"/>
      <c r="Y31" s="159"/>
      <c r="Z31" s="159"/>
      <c r="AA31" s="159"/>
      <c r="AB31" s="159"/>
      <c r="AC31" s="159"/>
      <c r="AD31" s="159"/>
      <c r="AE31" s="159"/>
      <c r="AF31" s="159"/>
      <c r="AG31" s="159"/>
      <c r="AH31" s="159"/>
      <c r="AI31" s="159"/>
      <c r="AJ31" s="159"/>
      <c r="AK31" s="159"/>
      <c r="AL31" s="159"/>
      <c r="AM31" s="159"/>
      <c r="AN31" s="159"/>
      <c r="AO31" s="159"/>
      <c r="AP31" s="159"/>
      <c r="AQ31" s="159"/>
      <c r="AR31" s="159"/>
      <c r="AS31" s="159"/>
      <c r="AT31" s="159"/>
      <c r="AU31" s="159"/>
      <c r="AV31" s="159"/>
      <c r="AW31" s="159"/>
    </row>
    <row r="33" spans="4:44" s="102" customFormat="1" ht="15">
      <c r="I33" s="101"/>
      <c r="J33" s="101"/>
      <c r="K33" s="101"/>
      <c r="L33" s="101"/>
      <c r="M33" s="101"/>
      <c r="N33" s="101"/>
      <c r="AR33" s="101" t="s">
        <v>239</v>
      </c>
    </row>
    <row r="34" spans="4:44" s="102" customFormat="1" ht="15">
      <c r="F34" s="101" t="s">
        <v>54</v>
      </c>
      <c r="I34" s="101"/>
      <c r="J34" s="101"/>
      <c r="K34" s="101"/>
      <c r="L34" s="101"/>
      <c r="M34" s="101"/>
      <c r="N34" s="101"/>
      <c r="T34" s="101" t="s">
        <v>237</v>
      </c>
      <c r="AF34" s="101" t="s">
        <v>51</v>
      </c>
      <c r="AR34" s="101" t="s">
        <v>48</v>
      </c>
    </row>
    <row r="35" spans="4:44" s="102" customFormat="1" ht="15">
      <c r="F35" s="101" t="s">
        <v>55</v>
      </c>
      <c r="I35" s="101"/>
      <c r="J35" s="101"/>
      <c r="K35" s="101"/>
      <c r="L35" s="101"/>
      <c r="M35" s="101"/>
      <c r="N35" s="101"/>
      <c r="T35" s="101" t="s">
        <v>238</v>
      </c>
      <c r="AF35" s="101" t="s">
        <v>52</v>
      </c>
      <c r="AR35" s="101" t="s">
        <v>49</v>
      </c>
    </row>
    <row r="36" spans="4:44" s="102" customFormat="1" ht="15">
      <c r="F36" s="101"/>
      <c r="I36" s="101"/>
      <c r="J36" s="101"/>
      <c r="K36" s="101"/>
      <c r="L36" s="101"/>
      <c r="M36" s="101"/>
      <c r="N36" s="101"/>
      <c r="AF36" s="101" t="s">
        <v>53</v>
      </c>
      <c r="AR36" s="101" t="s">
        <v>50</v>
      </c>
    </row>
    <row r="37" spans="4:44" s="102" customFormat="1" ht="15">
      <c r="F37" s="101"/>
      <c r="I37" s="101"/>
      <c r="J37" s="101"/>
      <c r="K37" s="101"/>
      <c r="L37" s="101"/>
      <c r="M37" s="101"/>
      <c r="N37" s="101"/>
      <c r="AF37" s="101"/>
      <c r="AR37" s="101"/>
    </row>
    <row r="38" spans="4:44" s="102" customFormat="1" ht="15">
      <c r="F38" s="101"/>
      <c r="I38" s="101"/>
      <c r="J38" s="101"/>
      <c r="K38" s="101"/>
      <c r="L38" s="101"/>
      <c r="M38" s="101"/>
      <c r="N38" s="101"/>
      <c r="AF38" s="101"/>
      <c r="AR38" s="101"/>
    </row>
    <row r="39" spans="4:44" s="102" customFormat="1" ht="15">
      <c r="F39" s="101"/>
      <c r="I39" s="101"/>
      <c r="J39" s="101"/>
      <c r="K39" s="101"/>
      <c r="L39" s="101"/>
      <c r="M39" s="101"/>
      <c r="N39" s="101"/>
      <c r="AF39" s="101"/>
      <c r="AR39" s="101"/>
    </row>
    <row r="40" spans="4:44" s="140" customFormat="1" ht="16.5" thickBot="1">
      <c r="F40" s="141" t="s">
        <v>232</v>
      </c>
      <c r="I40" s="142"/>
      <c r="J40" s="142"/>
      <c r="K40" s="142"/>
      <c r="L40" s="142"/>
      <c r="M40" s="142"/>
      <c r="N40" s="142"/>
      <c r="Q40" s="145"/>
      <c r="R40" s="145"/>
      <c r="S40" s="145"/>
      <c r="T40" s="146"/>
      <c r="U40" s="145"/>
      <c r="V40" s="145"/>
      <c r="W40" s="145"/>
      <c r="X40" s="145"/>
      <c r="AF40" s="141" t="s">
        <v>97</v>
      </c>
      <c r="AR40" s="141" t="s">
        <v>209</v>
      </c>
    </row>
    <row r="41" spans="4:44" s="102" customFormat="1" ht="15">
      <c r="D41" s="143"/>
      <c r="F41" s="143" t="s">
        <v>228</v>
      </c>
      <c r="G41" s="143"/>
      <c r="H41" s="143"/>
      <c r="I41" s="143"/>
      <c r="J41" s="143"/>
      <c r="K41" s="144"/>
      <c r="L41" s="144"/>
      <c r="M41" s="144"/>
      <c r="N41" s="144"/>
      <c r="T41" s="147"/>
      <c r="AO41" s="101"/>
    </row>
  </sheetData>
  <mergeCells count="34">
    <mergeCell ref="B19:Q19"/>
    <mergeCell ref="R19:AG19"/>
    <mergeCell ref="AH19:AW19"/>
    <mergeCell ref="B20:Q31"/>
    <mergeCell ref="R20:AG31"/>
    <mergeCell ref="AH20:AW31"/>
    <mergeCell ref="C14:G14"/>
    <mergeCell ref="I14:J14"/>
    <mergeCell ref="M14:N14"/>
    <mergeCell ref="Q14:R14"/>
    <mergeCell ref="AJ14:AO14"/>
    <mergeCell ref="AJ17:AO17"/>
    <mergeCell ref="B7:J7"/>
    <mergeCell ref="L7:AT7"/>
    <mergeCell ref="B8:J8"/>
    <mergeCell ref="L8:AT8"/>
    <mergeCell ref="B9:J9"/>
    <mergeCell ref="L9:AT9"/>
    <mergeCell ref="C15:G15"/>
    <mergeCell ref="I15:J15"/>
    <mergeCell ref="M15:N15"/>
    <mergeCell ref="Q15:R15"/>
    <mergeCell ref="C16:G16"/>
    <mergeCell ref="I16:J16"/>
    <mergeCell ref="M16:N16"/>
    <mergeCell ref="Q16:R16"/>
    <mergeCell ref="B11:AW11"/>
    <mergeCell ref="B6:J6"/>
    <mergeCell ref="L6:AT6"/>
    <mergeCell ref="A2:AW2"/>
    <mergeCell ref="B4:J4"/>
    <mergeCell ref="L4:AT4"/>
    <mergeCell ref="B5:J5"/>
    <mergeCell ref="L5:AT5"/>
  </mergeCells>
  <pageMargins left="0.68" right="0.11811023622047245" top="0.49" bottom="0.27559055118110237" header="0.31496062992125984" footer="0.31496062992125984"/>
  <pageSetup paperSize="9" scale="85" orientation="landscape" horizontalDpi="4294967293" verticalDpi="0" r:id="rId1"/>
  <headerFooter>
    <oddFooter>&amp;C&amp;P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AW41"/>
  <sheetViews>
    <sheetView view="pageBreakPreview" topLeftCell="A15" zoomScale="69" zoomScaleNormal="80" zoomScaleSheetLayoutView="69" workbookViewId="0">
      <selection activeCell="A33" sqref="A33:XFD41"/>
    </sheetView>
  </sheetViews>
  <sheetFormatPr defaultRowHeight="14.25"/>
  <cols>
    <col min="1" max="4" width="3" style="51" customWidth="1"/>
    <col min="5" max="5" width="4.7109375" style="51" customWidth="1"/>
    <col min="6" max="7" width="3" style="51" customWidth="1"/>
    <col min="8" max="8" width="1.5703125" style="51" customWidth="1"/>
    <col min="9" max="14" width="3" style="52" customWidth="1"/>
    <col min="15" max="17" width="3" style="51" customWidth="1"/>
    <col min="18" max="18" width="5.28515625" style="51" customWidth="1"/>
    <col min="19" max="30" width="3" style="51" customWidth="1"/>
    <col min="31" max="31" width="5.42578125" style="51" customWidth="1"/>
    <col min="32" max="81" width="3" style="51" customWidth="1"/>
    <col min="82" max="139" width="2.42578125" style="51" customWidth="1"/>
    <col min="140" max="16384" width="9.140625" style="51"/>
  </cols>
  <sheetData>
    <row r="1" spans="1:49">
      <c r="AR1" s="53" t="s">
        <v>24</v>
      </c>
    </row>
    <row r="2" spans="1:49" ht="20.25">
      <c r="A2" s="150" t="s">
        <v>83</v>
      </c>
      <c r="B2" s="150"/>
      <c r="C2" s="150"/>
      <c r="D2" s="150"/>
      <c r="E2" s="150"/>
      <c r="F2" s="150"/>
      <c r="G2" s="150"/>
      <c r="H2" s="150"/>
      <c r="I2" s="150"/>
      <c r="J2" s="150"/>
      <c r="K2" s="150"/>
      <c r="L2" s="150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  <c r="Z2" s="150"/>
      <c r="AA2" s="150"/>
      <c r="AB2" s="150"/>
      <c r="AC2" s="150"/>
      <c r="AD2" s="150"/>
      <c r="AE2" s="150"/>
      <c r="AF2" s="150"/>
      <c r="AG2" s="150"/>
      <c r="AH2" s="150"/>
      <c r="AI2" s="150"/>
      <c r="AJ2" s="150"/>
      <c r="AK2" s="150"/>
      <c r="AL2" s="150"/>
      <c r="AM2" s="150"/>
      <c r="AN2" s="150"/>
      <c r="AO2" s="150"/>
      <c r="AP2" s="150"/>
      <c r="AQ2" s="150"/>
      <c r="AR2" s="150"/>
      <c r="AS2" s="150"/>
      <c r="AT2" s="150"/>
      <c r="AU2" s="150"/>
      <c r="AV2" s="150"/>
      <c r="AW2" s="150"/>
    </row>
    <row r="4" spans="1:49" ht="15">
      <c r="A4" s="100" t="s">
        <v>1</v>
      </c>
      <c r="B4" s="149" t="s">
        <v>2</v>
      </c>
      <c r="C4" s="149"/>
      <c r="D4" s="149"/>
      <c r="E4" s="149"/>
      <c r="F4" s="149"/>
      <c r="G4" s="149"/>
      <c r="H4" s="149"/>
      <c r="I4" s="149"/>
      <c r="J4" s="149"/>
      <c r="K4" s="101" t="s">
        <v>14</v>
      </c>
      <c r="L4" s="149">
        <v>91</v>
      </c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  <c r="X4" s="149"/>
      <c r="Y4" s="149"/>
      <c r="Z4" s="149"/>
      <c r="AA4" s="149"/>
      <c r="AB4" s="149"/>
      <c r="AC4" s="149"/>
      <c r="AD4" s="149"/>
      <c r="AE4" s="149"/>
      <c r="AF4" s="149"/>
      <c r="AG4" s="149"/>
      <c r="AH4" s="149"/>
      <c r="AI4" s="149"/>
      <c r="AJ4" s="149"/>
      <c r="AK4" s="149"/>
      <c r="AL4" s="149"/>
      <c r="AM4" s="149"/>
      <c r="AN4" s="149"/>
      <c r="AO4" s="149"/>
      <c r="AP4" s="149"/>
      <c r="AQ4" s="149"/>
      <c r="AR4" s="149"/>
      <c r="AS4" s="149"/>
      <c r="AT4" s="149"/>
      <c r="AU4" s="102"/>
      <c r="AV4" s="102"/>
      <c r="AW4" s="102"/>
    </row>
    <row r="5" spans="1:49" ht="15.75">
      <c r="A5" s="102"/>
      <c r="B5" s="149" t="s">
        <v>3</v>
      </c>
      <c r="C5" s="149"/>
      <c r="D5" s="149"/>
      <c r="E5" s="149"/>
      <c r="F5" s="149"/>
      <c r="G5" s="149"/>
      <c r="H5" s="149"/>
      <c r="I5" s="149"/>
      <c r="J5" s="149"/>
      <c r="K5" s="101" t="s">
        <v>14</v>
      </c>
      <c r="L5" s="151" t="s">
        <v>212</v>
      </c>
      <c r="M5" s="151"/>
      <c r="N5" s="151"/>
      <c r="O5" s="151"/>
      <c r="P5" s="151"/>
      <c r="Q5" s="151"/>
      <c r="R5" s="151"/>
      <c r="S5" s="151"/>
      <c r="T5" s="151"/>
      <c r="U5" s="151"/>
      <c r="V5" s="151"/>
      <c r="W5" s="151"/>
      <c r="X5" s="151"/>
      <c r="Y5" s="151"/>
      <c r="Z5" s="151"/>
      <c r="AA5" s="151"/>
      <c r="AB5" s="151"/>
      <c r="AC5" s="151"/>
      <c r="AD5" s="151"/>
      <c r="AE5" s="151"/>
      <c r="AF5" s="151"/>
      <c r="AG5" s="151"/>
      <c r="AH5" s="151"/>
      <c r="AI5" s="151"/>
      <c r="AJ5" s="151"/>
      <c r="AK5" s="151"/>
      <c r="AL5" s="151"/>
      <c r="AM5" s="151"/>
      <c r="AN5" s="151"/>
      <c r="AO5" s="151"/>
      <c r="AP5" s="151"/>
      <c r="AQ5" s="151"/>
      <c r="AR5" s="151"/>
      <c r="AS5" s="151"/>
      <c r="AT5" s="151"/>
      <c r="AU5" s="102"/>
      <c r="AV5" s="102"/>
      <c r="AW5" s="102"/>
    </row>
    <row r="6" spans="1:49" ht="15">
      <c r="A6" s="102"/>
      <c r="B6" s="149" t="s">
        <v>4</v>
      </c>
      <c r="C6" s="149"/>
      <c r="D6" s="149"/>
      <c r="E6" s="149"/>
      <c r="F6" s="149"/>
      <c r="G6" s="149"/>
      <c r="H6" s="149"/>
      <c r="I6" s="149"/>
      <c r="J6" s="149"/>
      <c r="K6" s="101" t="s">
        <v>14</v>
      </c>
      <c r="L6" s="149" t="s">
        <v>77</v>
      </c>
      <c r="M6" s="149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49"/>
      <c r="AA6" s="149"/>
      <c r="AB6" s="149"/>
      <c r="AC6" s="149"/>
      <c r="AD6" s="149"/>
      <c r="AE6" s="149"/>
      <c r="AF6" s="149"/>
      <c r="AG6" s="149"/>
      <c r="AH6" s="149"/>
      <c r="AI6" s="149"/>
      <c r="AJ6" s="149"/>
      <c r="AK6" s="149"/>
      <c r="AL6" s="149"/>
      <c r="AM6" s="149"/>
      <c r="AN6" s="149"/>
      <c r="AO6" s="149"/>
      <c r="AP6" s="149"/>
      <c r="AQ6" s="149"/>
      <c r="AR6" s="149"/>
      <c r="AS6" s="149"/>
      <c r="AT6" s="149"/>
      <c r="AU6" s="102"/>
      <c r="AV6" s="102"/>
      <c r="AW6" s="102"/>
    </row>
    <row r="7" spans="1:49" ht="15">
      <c r="A7" s="102"/>
      <c r="B7" s="149" t="s">
        <v>5</v>
      </c>
      <c r="C7" s="149"/>
      <c r="D7" s="149"/>
      <c r="E7" s="149"/>
      <c r="F7" s="149"/>
      <c r="G7" s="149"/>
      <c r="H7" s="149"/>
      <c r="I7" s="149"/>
      <c r="J7" s="149"/>
      <c r="K7" s="101" t="s">
        <v>14</v>
      </c>
      <c r="L7" s="149" t="s">
        <v>98</v>
      </c>
      <c r="M7" s="149"/>
      <c r="N7" s="149"/>
      <c r="O7" s="149"/>
      <c r="P7" s="149"/>
      <c r="Q7" s="149"/>
      <c r="R7" s="149"/>
      <c r="S7" s="149"/>
      <c r="T7" s="149"/>
      <c r="U7" s="149"/>
      <c r="V7" s="149"/>
      <c r="W7" s="149"/>
      <c r="X7" s="149"/>
      <c r="Y7" s="149"/>
      <c r="Z7" s="149"/>
      <c r="AA7" s="149"/>
      <c r="AB7" s="149"/>
      <c r="AC7" s="149"/>
      <c r="AD7" s="149"/>
      <c r="AE7" s="149"/>
      <c r="AF7" s="149"/>
      <c r="AG7" s="149"/>
      <c r="AH7" s="149"/>
      <c r="AI7" s="149"/>
      <c r="AJ7" s="149"/>
      <c r="AK7" s="149"/>
      <c r="AL7" s="149"/>
      <c r="AM7" s="149"/>
      <c r="AN7" s="149"/>
      <c r="AO7" s="149"/>
      <c r="AP7" s="149"/>
      <c r="AQ7" s="149"/>
      <c r="AR7" s="149"/>
      <c r="AS7" s="149"/>
      <c r="AT7" s="149"/>
      <c r="AU7" s="102"/>
      <c r="AV7" s="102"/>
      <c r="AW7" s="102"/>
    </row>
    <row r="8" spans="1:49" ht="15">
      <c r="A8" s="102"/>
      <c r="B8" s="149" t="s">
        <v>6</v>
      </c>
      <c r="C8" s="149"/>
      <c r="D8" s="149"/>
      <c r="E8" s="149"/>
      <c r="F8" s="149"/>
      <c r="G8" s="149"/>
      <c r="H8" s="149"/>
      <c r="I8" s="149"/>
      <c r="J8" s="149"/>
      <c r="K8" s="101" t="s">
        <v>14</v>
      </c>
      <c r="L8" s="149" t="s">
        <v>91</v>
      </c>
      <c r="M8" s="149"/>
      <c r="N8" s="149"/>
      <c r="O8" s="149"/>
      <c r="P8" s="149"/>
      <c r="Q8" s="149"/>
      <c r="R8" s="149"/>
      <c r="S8" s="149"/>
      <c r="T8" s="149"/>
      <c r="U8" s="149"/>
      <c r="V8" s="149"/>
      <c r="W8" s="149"/>
      <c r="X8" s="149"/>
      <c r="Y8" s="149"/>
      <c r="Z8" s="149"/>
      <c r="AA8" s="149"/>
      <c r="AB8" s="149"/>
      <c r="AC8" s="149"/>
      <c r="AD8" s="149"/>
      <c r="AE8" s="149"/>
      <c r="AF8" s="149"/>
      <c r="AG8" s="149"/>
      <c r="AH8" s="149"/>
      <c r="AI8" s="149"/>
      <c r="AJ8" s="149"/>
      <c r="AK8" s="149"/>
      <c r="AL8" s="149"/>
      <c r="AM8" s="149"/>
      <c r="AN8" s="149"/>
      <c r="AO8" s="149"/>
      <c r="AP8" s="149"/>
      <c r="AQ8" s="149"/>
      <c r="AR8" s="149"/>
      <c r="AS8" s="149"/>
      <c r="AT8" s="149"/>
      <c r="AU8" s="102"/>
      <c r="AV8" s="102"/>
      <c r="AW8" s="102"/>
    </row>
    <row r="9" spans="1:49" ht="15">
      <c r="A9" s="102"/>
      <c r="B9" s="149" t="s">
        <v>7</v>
      </c>
      <c r="C9" s="149"/>
      <c r="D9" s="149"/>
      <c r="E9" s="149"/>
      <c r="F9" s="149"/>
      <c r="G9" s="149"/>
      <c r="H9" s="149"/>
      <c r="I9" s="149"/>
      <c r="J9" s="149"/>
      <c r="K9" s="101" t="s">
        <v>14</v>
      </c>
      <c r="L9" s="149" t="s">
        <v>23</v>
      </c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02"/>
      <c r="AV9" s="102"/>
      <c r="AW9" s="102"/>
    </row>
    <row r="10" spans="1:49" ht="15">
      <c r="A10" s="102"/>
      <c r="B10" s="102"/>
      <c r="C10" s="102"/>
      <c r="D10" s="102"/>
      <c r="E10" s="102"/>
      <c r="F10" s="102"/>
      <c r="G10" s="102"/>
      <c r="H10" s="102"/>
      <c r="I10" s="101"/>
      <c r="J10" s="101"/>
      <c r="K10" s="101"/>
      <c r="L10" s="101"/>
      <c r="M10" s="101"/>
      <c r="N10" s="101"/>
      <c r="O10" s="102"/>
      <c r="P10" s="102"/>
      <c r="Q10" s="102"/>
      <c r="R10" s="102"/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2"/>
      <c r="AD10" s="102"/>
      <c r="AE10" s="102"/>
      <c r="AF10" s="102"/>
      <c r="AG10" s="102"/>
      <c r="AH10" s="102"/>
      <c r="AI10" s="102"/>
      <c r="AJ10" s="102"/>
      <c r="AK10" s="102"/>
      <c r="AL10" s="102"/>
      <c r="AM10" s="102"/>
      <c r="AN10" s="102"/>
      <c r="AO10" s="102"/>
      <c r="AP10" s="102"/>
      <c r="AQ10" s="102"/>
      <c r="AR10" s="102"/>
      <c r="AS10" s="102"/>
      <c r="AT10" s="102"/>
      <c r="AU10" s="102"/>
      <c r="AV10" s="102"/>
      <c r="AW10" s="102"/>
    </row>
    <row r="11" spans="1:49" ht="27.75" customHeight="1">
      <c r="A11" s="100" t="s">
        <v>8</v>
      </c>
      <c r="B11" s="153" t="s">
        <v>9</v>
      </c>
      <c r="C11" s="153"/>
      <c r="D11" s="153"/>
      <c r="E11" s="153"/>
      <c r="F11" s="153"/>
      <c r="G11" s="153"/>
      <c r="H11" s="153"/>
      <c r="I11" s="153"/>
      <c r="J11" s="153"/>
      <c r="K11" s="153"/>
      <c r="L11" s="153"/>
      <c r="M11" s="153"/>
      <c r="N11" s="153"/>
      <c r="O11" s="153"/>
      <c r="P11" s="153"/>
      <c r="Q11" s="153"/>
      <c r="R11" s="153"/>
      <c r="S11" s="153"/>
      <c r="T11" s="153"/>
      <c r="U11" s="153"/>
      <c r="V11" s="153"/>
      <c r="W11" s="153"/>
      <c r="X11" s="153"/>
      <c r="Y11" s="153"/>
      <c r="Z11" s="153"/>
      <c r="AA11" s="153"/>
      <c r="AB11" s="153"/>
      <c r="AC11" s="153"/>
      <c r="AD11" s="153"/>
      <c r="AE11" s="153"/>
      <c r="AF11" s="153"/>
      <c r="AG11" s="153"/>
      <c r="AH11" s="153"/>
      <c r="AI11" s="153"/>
      <c r="AJ11" s="153"/>
      <c r="AK11" s="153"/>
      <c r="AL11" s="153"/>
      <c r="AM11" s="153"/>
      <c r="AN11" s="153"/>
      <c r="AO11" s="153"/>
      <c r="AP11" s="153"/>
      <c r="AQ11" s="153"/>
      <c r="AR11" s="153"/>
      <c r="AS11" s="153"/>
      <c r="AT11" s="153"/>
      <c r="AU11" s="153"/>
      <c r="AV11" s="153"/>
      <c r="AW11" s="153"/>
    </row>
    <row r="12" spans="1:49" ht="15">
      <c r="A12" s="102"/>
      <c r="B12" s="102"/>
      <c r="C12" s="102"/>
      <c r="D12" s="102"/>
      <c r="E12" s="102"/>
      <c r="F12" s="102"/>
      <c r="G12" s="102"/>
      <c r="H12" s="102"/>
      <c r="I12" s="101"/>
      <c r="J12" s="101"/>
      <c r="K12" s="101"/>
      <c r="L12" s="101"/>
      <c r="M12" s="101"/>
      <c r="N12" s="101"/>
      <c r="O12" s="102"/>
      <c r="P12" s="102"/>
      <c r="Q12" s="102"/>
      <c r="R12" s="102"/>
      <c r="S12" s="102"/>
      <c r="T12" s="102"/>
      <c r="U12" s="102"/>
      <c r="V12" s="102"/>
      <c r="W12" s="102"/>
      <c r="X12" s="102"/>
      <c r="Y12" s="102"/>
      <c r="Z12" s="102"/>
      <c r="AA12" s="102"/>
      <c r="AB12" s="102"/>
      <c r="AC12" s="102"/>
      <c r="AD12" s="102"/>
      <c r="AE12" s="102"/>
      <c r="AF12" s="102"/>
      <c r="AG12" s="102"/>
      <c r="AH12" s="102"/>
      <c r="AI12" s="102"/>
      <c r="AJ12" s="102"/>
      <c r="AK12" s="102"/>
      <c r="AL12" s="102"/>
      <c r="AM12" s="102"/>
      <c r="AN12" s="102"/>
      <c r="AO12" s="102"/>
      <c r="AP12" s="102"/>
      <c r="AQ12" s="102"/>
      <c r="AR12" s="102"/>
      <c r="AS12" s="102"/>
      <c r="AT12" s="102"/>
      <c r="AU12" s="102"/>
      <c r="AV12" s="102"/>
      <c r="AW12" s="102"/>
    </row>
    <row r="13" spans="1:49" ht="16.5">
      <c r="A13" s="76"/>
      <c r="B13" s="77" t="s">
        <v>10</v>
      </c>
      <c r="C13" s="78"/>
      <c r="D13" s="78"/>
      <c r="E13" s="78"/>
      <c r="F13" s="78"/>
      <c r="G13" s="78"/>
      <c r="H13" s="78"/>
      <c r="I13" s="79"/>
      <c r="J13" s="79"/>
      <c r="K13" s="79"/>
      <c r="L13" s="79"/>
      <c r="M13" s="79"/>
      <c r="N13" s="79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  <c r="AA13" s="78"/>
      <c r="AB13" s="78"/>
      <c r="AC13" s="78"/>
      <c r="AD13" s="78"/>
      <c r="AE13" s="78"/>
      <c r="AF13" s="78"/>
      <c r="AG13" s="78"/>
      <c r="AH13" s="78"/>
      <c r="AI13" s="78"/>
      <c r="AJ13" s="78"/>
      <c r="AK13" s="78"/>
      <c r="AL13" s="78"/>
      <c r="AM13" s="78"/>
      <c r="AN13" s="78"/>
      <c r="AO13" s="78"/>
      <c r="AP13" s="78"/>
      <c r="AQ13" s="78"/>
      <c r="AR13" s="78"/>
      <c r="AS13" s="78"/>
      <c r="AT13" s="78"/>
      <c r="AU13" s="78"/>
      <c r="AV13" s="78"/>
      <c r="AW13" s="80"/>
    </row>
    <row r="14" spans="1:49" ht="18" customHeight="1">
      <c r="A14" s="76"/>
      <c r="B14" s="81" t="s">
        <v>11</v>
      </c>
      <c r="C14" s="152" t="s">
        <v>12</v>
      </c>
      <c r="D14" s="152"/>
      <c r="E14" s="152"/>
      <c r="F14" s="152"/>
      <c r="G14" s="152"/>
      <c r="H14" s="107" t="s">
        <v>14</v>
      </c>
      <c r="I14" s="154">
        <v>6</v>
      </c>
      <c r="J14" s="154"/>
      <c r="K14" s="108" t="s">
        <v>15</v>
      </c>
      <c r="L14" s="108" t="s">
        <v>16</v>
      </c>
      <c r="M14" s="154">
        <v>8</v>
      </c>
      <c r="N14" s="154"/>
      <c r="O14" s="84" t="s">
        <v>15</v>
      </c>
      <c r="P14" s="85" t="s">
        <v>17</v>
      </c>
      <c r="Q14" s="154">
        <f>SUM(M14*I14)</f>
        <v>48</v>
      </c>
      <c r="R14" s="154"/>
      <c r="S14" s="107" t="s">
        <v>84</v>
      </c>
      <c r="T14" s="107"/>
      <c r="U14" s="86" t="s">
        <v>11</v>
      </c>
      <c r="V14" s="87" t="s">
        <v>78</v>
      </c>
      <c r="W14" s="87"/>
      <c r="X14" s="87"/>
      <c r="Y14" s="87"/>
      <c r="Z14" s="87"/>
      <c r="AA14" s="87"/>
      <c r="AB14" s="87"/>
      <c r="AC14" s="87"/>
      <c r="AD14" s="87"/>
      <c r="AE14" s="87"/>
      <c r="AF14" s="87"/>
      <c r="AG14" s="76"/>
      <c r="AH14" s="76"/>
      <c r="AI14" s="88"/>
      <c r="AJ14" s="155"/>
      <c r="AK14" s="155"/>
      <c r="AL14" s="155"/>
      <c r="AM14" s="155"/>
      <c r="AN14" s="155"/>
      <c r="AO14" s="155"/>
      <c r="AP14" s="89"/>
      <c r="AQ14" s="89"/>
      <c r="AR14" s="89"/>
      <c r="AS14" s="89"/>
      <c r="AT14" s="89"/>
      <c r="AU14" s="89"/>
      <c r="AV14" s="76"/>
      <c r="AW14" s="90"/>
    </row>
    <row r="15" spans="1:49" ht="18" customHeight="1">
      <c r="A15" s="76"/>
      <c r="B15" s="81" t="s">
        <v>11</v>
      </c>
      <c r="C15" s="152" t="s">
        <v>13</v>
      </c>
      <c r="D15" s="152"/>
      <c r="E15" s="152"/>
      <c r="F15" s="152"/>
      <c r="G15" s="152"/>
      <c r="H15" s="107" t="s">
        <v>14</v>
      </c>
      <c r="I15" s="154">
        <v>6</v>
      </c>
      <c r="J15" s="154"/>
      <c r="K15" s="108" t="s">
        <v>15</v>
      </c>
      <c r="L15" s="108" t="s">
        <v>16</v>
      </c>
      <c r="M15" s="154">
        <v>10</v>
      </c>
      <c r="N15" s="154"/>
      <c r="O15" s="84" t="s">
        <v>15</v>
      </c>
      <c r="P15" s="85" t="s">
        <v>17</v>
      </c>
      <c r="Q15" s="154">
        <f>SUM(M15*I15)</f>
        <v>60</v>
      </c>
      <c r="R15" s="154"/>
      <c r="S15" s="107" t="s">
        <v>84</v>
      </c>
      <c r="T15" s="107"/>
      <c r="U15" s="86" t="s">
        <v>11</v>
      </c>
      <c r="V15" s="87" t="s">
        <v>79</v>
      </c>
      <c r="W15" s="87"/>
      <c r="X15" s="87"/>
      <c r="Y15" s="87"/>
      <c r="Z15" s="87"/>
      <c r="AA15" s="87"/>
      <c r="AB15" s="87"/>
      <c r="AC15" s="87"/>
      <c r="AD15" s="87"/>
      <c r="AE15" s="87"/>
      <c r="AF15" s="87"/>
      <c r="AG15" s="76"/>
      <c r="AH15" s="87"/>
      <c r="AI15" s="86"/>
      <c r="AJ15" s="87"/>
      <c r="AK15" s="87"/>
      <c r="AL15" s="87"/>
      <c r="AM15" s="87"/>
      <c r="AN15" s="87"/>
      <c r="AO15" s="87"/>
      <c r="AP15" s="87"/>
      <c r="AQ15" s="87"/>
      <c r="AR15" s="87"/>
      <c r="AS15" s="87"/>
      <c r="AT15" s="87"/>
      <c r="AU15" s="87"/>
      <c r="AV15" s="76"/>
      <c r="AW15" s="90"/>
    </row>
    <row r="16" spans="1:49" ht="18" customHeight="1">
      <c r="A16" s="76"/>
      <c r="B16" s="81"/>
      <c r="C16" s="152"/>
      <c r="D16" s="152"/>
      <c r="E16" s="152"/>
      <c r="F16" s="152"/>
      <c r="G16" s="152"/>
      <c r="H16" s="107"/>
      <c r="I16" s="154"/>
      <c r="J16" s="154"/>
      <c r="K16" s="108"/>
      <c r="L16" s="108"/>
      <c r="M16" s="154"/>
      <c r="N16" s="154"/>
      <c r="O16" s="84"/>
      <c r="P16" s="85"/>
      <c r="Q16" s="154"/>
      <c r="R16" s="154"/>
      <c r="S16" s="107"/>
      <c r="T16" s="107"/>
      <c r="U16" s="86" t="s">
        <v>11</v>
      </c>
      <c r="V16" s="107" t="s">
        <v>92</v>
      </c>
      <c r="W16" s="87"/>
      <c r="X16" s="87"/>
      <c r="Y16" s="87"/>
      <c r="Z16" s="87"/>
      <c r="AA16" s="87"/>
      <c r="AB16" s="87"/>
      <c r="AC16" s="87"/>
      <c r="AD16" s="87"/>
      <c r="AE16" s="87"/>
      <c r="AF16" s="87"/>
      <c r="AG16" s="76"/>
      <c r="AH16" s="87"/>
      <c r="AI16" s="86"/>
      <c r="AJ16" s="87"/>
      <c r="AK16" s="87"/>
      <c r="AL16" s="87"/>
      <c r="AM16" s="87"/>
      <c r="AN16" s="87"/>
      <c r="AO16" s="87"/>
      <c r="AP16" s="87"/>
      <c r="AQ16" s="87"/>
      <c r="AR16" s="87"/>
      <c r="AS16" s="87"/>
      <c r="AT16" s="87"/>
      <c r="AU16" s="87"/>
      <c r="AV16" s="76"/>
      <c r="AW16" s="90"/>
    </row>
    <row r="17" spans="1:49" ht="16.5">
      <c r="A17" s="76"/>
      <c r="B17" s="91"/>
      <c r="C17" s="89"/>
      <c r="D17" s="89"/>
      <c r="E17" s="89"/>
      <c r="F17" s="89"/>
      <c r="G17" s="89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  <c r="S17" s="92"/>
      <c r="T17" s="93"/>
      <c r="U17" s="86" t="s">
        <v>11</v>
      </c>
      <c r="V17" s="107" t="s">
        <v>93</v>
      </c>
      <c r="W17" s="107"/>
      <c r="X17" s="107"/>
      <c r="Y17" s="107"/>
      <c r="Z17" s="107"/>
      <c r="AA17" s="87"/>
      <c r="AB17" s="107"/>
      <c r="AC17" s="107"/>
      <c r="AD17" s="107"/>
      <c r="AE17" s="107"/>
      <c r="AF17" s="107"/>
      <c r="AG17" s="76"/>
      <c r="AH17" s="94"/>
      <c r="AI17" s="86"/>
      <c r="AJ17" s="152"/>
      <c r="AK17" s="152"/>
      <c r="AL17" s="152"/>
      <c r="AM17" s="152"/>
      <c r="AN17" s="152"/>
      <c r="AO17" s="152"/>
      <c r="AP17" s="87"/>
      <c r="AQ17" s="87"/>
      <c r="AR17" s="87"/>
      <c r="AS17" s="87"/>
      <c r="AT17" s="87"/>
      <c r="AU17" s="87"/>
      <c r="AV17" s="87"/>
      <c r="AW17" s="90"/>
    </row>
    <row r="18" spans="1:49">
      <c r="B18" s="61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59"/>
      <c r="AJ18" s="59"/>
      <c r="AK18" s="59"/>
      <c r="AL18" s="59"/>
      <c r="AM18" s="59"/>
      <c r="AN18" s="59"/>
      <c r="AO18" s="59"/>
      <c r="AP18" s="59"/>
      <c r="AQ18" s="59"/>
      <c r="AR18" s="59"/>
      <c r="AS18" s="59"/>
      <c r="AT18" s="59"/>
      <c r="AU18" s="59"/>
      <c r="AV18" s="59"/>
      <c r="AW18" s="60"/>
    </row>
    <row r="19" spans="1:49" ht="15">
      <c r="B19" s="156" t="s">
        <v>19</v>
      </c>
      <c r="C19" s="156"/>
      <c r="D19" s="156"/>
      <c r="E19" s="156"/>
      <c r="F19" s="156"/>
      <c r="G19" s="156"/>
      <c r="H19" s="156"/>
      <c r="I19" s="156"/>
      <c r="J19" s="156"/>
      <c r="K19" s="156"/>
      <c r="L19" s="156"/>
      <c r="M19" s="156"/>
      <c r="N19" s="156"/>
      <c r="O19" s="156"/>
      <c r="P19" s="156"/>
      <c r="Q19" s="156"/>
      <c r="R19" s="156" t="s">
        <v>20</v>
      </c>
      <c r="S19" s="156"/>
      <c r="T19" s="156"/>
      <c r="U19" s="156"/>
      <c r="V19" s="156"/>
      <c r="W19" s="156"/>
      <c r="X19" s="156"/>
      <c r="Y19" s="156"/>
      <c r="Z19" s="156"/>
      <c r="AA19" s="156"/>
      <c r="AB19" s="156"/>
      <c r="AC19" s="156"/>
      <c r="AD19" s="156"/>
      <c r="AE19" s="156"/>
      <c r="AF19" s="156"/>
      <c r="AG19" s="156"/>
      <c r="AH19" s="156" t="s">
        <v>21</v>
      </c>
      <c r="AI19" s="156"/>
      <c r="AJ19" s="156"/>
      <c r="AK19" s="156"/>
      <c r="AL19" s="156"/>
      <c r="AM19" s="156"/>
      <c r="AN19" s="156"/>
      <c r="AO19" s="156"/>
      <c r="AP19" s="156"/>
      <c r="AQ19" s="156"/>
      <c r="AR19" s="156"/>
      <c r="AS19" s="156"/>
      <c r="AT19" s="156"/>
      <c r="AU19" s="156"/>
      <c r="AV19" s="156"/>
      <c r="AW19" s="156"/>
    </row>
    <row r="20" spans="1:49">
      <c r="B20" s="157"/>
      <c r="C20" s="157"/>
      <c r="D20" s="157"/>
      <c r="E20" s="157"/>
      <c r="F20" s="157"/>
      <c r="G20" s="157"/>
      <c r="H20" s="157"/>
      <c r="I20" s="157"/>
      <c r="J20" s="157"/>
      <c r="K20" s="157"/>
      <c r="L20" s="157"/>
      <c r="M20" s="157"/>
      <c r="N20" s="157"/>
      <c r="O20" s="157"/>
      <c r="P20" s="157"/>
      <c r="Q20" s="157"/>
      <c r="R20" s="157"/>
      <c r="S20" s="157"/>
      <c r="T20" s="157"/>
      <c r="U20" s="157"/>
      <c r="V20" s="157"/>
      <c r="W20" s="157"/>
      <c r="X20" s="157"/>
      <c r="Y20" s="157"/>
      <c r="Z20" s="157"/>
      <c r="AA20" s="157"/>
      <c r="AB20" s="157"/>
      <c r="AC20" s="157"/>
      <c r="AD20" s="157"/>
      <c r="AE20" s="157"/>
      <c r="AF20" s="157"/>
      <c r="AG20" s="157"/>
      <c r="AH20" s="157"/>
      <c r="AI20" s="157"/>
      <c r="AJ20" s="157"/>
      <c r="AK20" s="157"/>
      <c r="AL20" s="157"/>
      <c r="AM20" s="157"/>
      <c r="AN20" s="157"/>
      <c r="AO20" s="157"/>
      <c r="AP20" s="157"/>
      <c r="AQ20" s="157"/>
      <c r="AR20" s="157"/>
      <c r="AS20" s="157"/>
      <c r="AT20" s="157"/>
      <c r="AU20" s="157"/>
      <c r="AV20" s="157"/>
      <c r="AW20" s="157"/>
    </row>
    <row r="21" spans="1:49">
      <c r="B21" s="158"/>
      <c r="C21" s="158"/>
      <c r="D21" s="158"/>
      <c r="E21" s="158"/>
      <c r="F21" s="158"/>
      <c r="G21" s="158"/>
      <c r="H21" s="158"/>
      <c r="I21" s="158"/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  <c r="AA21" s="158"/>
      <c r="AB21" s="158"/>
      <c r="AC21" s="158"/>
      <c r="AD21" s="158"/>
      <c r="AE21" s="158"/>
      <c r="AF21" s="158"/>
      <c r="AG21" s="158"/>
      <c r="AH21" s="158"/>
      <c r="AI21" s="158"/>
      <c r="AJ21" s="158"/>
      <c r="AK21" s="158"/>
      <c r="AL21" s="158"/>
      <c r="AM21" s="158"/>
      <c r="AN21" s="158"/>
      <c r="AO21" s="158"/>
      <c r="AP21" s="158"/>
      <c r="AQ21" s="158"/>
      <c r="AR21" s="158"/>
      <c r="AS21" s="158"/>
      <c r="AT21" s="158"/>
      <c r="AU21" s="158"/>
      <c r="AV21" s="158"/>
      <c r="AW21" s="158"/>
    </row>
    <row r="22" spans="1:49">
      <c r="B22" s="158"/>
      <c r="C22" s="158"/>
      <c r="D22" s="158"/>
      <c r="E22" s="158"/>
      <c r="F22" s="158"/>
      <c r="G22" s="158"/>
      <c r="H22" s="158"/>
      <c r="I22" s="158"/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  <c r="AA22" s="158"/>
      <c r="AB22" s="158"/>
      <c r="AC22" s="158"/>
      <c r="AD22" s="158"/>
      <c r="AE22" s="158"/>
      <c r="AF22" s="158"/>
      <c r="AG22" s="158"/>
      <c r="AH22" s="158"/>
      <c r="AI22" s="158"/>
      <c r="AJ22" s="158"/>
      <c r="AK22" s="158"/>
      <c r="AL22" s="158"/>
      <c r="AM22" s="158"/>
      <c r="AN22" s="158"/>
      <c r="AO22" s="158"/>
      <c r="AP22" s="158"/>
      <c r="AQ22" s="158"/>
      <c r="AR22" s="158"/>
      <c r="AS22" s="158"/>
      <c r="AT22" s="158"/>
      <c r="AU22" s="158"/>
      <c r="AV22" s="158"/>
      <c r="AW22" s="158"/>
    </row>
    <row r="23" spans="1:49">
      <c r="B23" s="158"/>
      <c r="C23" s="158"/>
      <c r="D23" s="158"/>
      <c r="E23" s="158"/>
      <c r="F23" s="158"/>
      <c r="G23" s="158"/>
      <c r="H23" s="158"/>
      <c r="I23" s="158"/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  <c r="AA23" s="158"/>
      <c r="AB23" s="158"/>
      <c r="AC23" s="158"/>
      <c r="AD23" s="158"/>
      <c r="AE23" s="158"/>
      <c r="AF23" s="158"/>
      <c r="AG23" s="158"/>
      <c r="AH23" s="158"/>
      <c r="AI23" s="158"/>
      <c r="AJ23" s="158"/>
      <c r="AK23" s="158"/>
      <c r="AL23" s="158"/>
      <c r="AM23" s="158"/>
      <c r="AN23" s="158"/>
      <c r="AO23" s="158"/>
      <c r="AP23" s="158"/>
      <c r="AQ23" s="158"/>
      <c r="AR23" s="158"/>
      <c r="AS23" s="158"/>
      <c r="AT23" s="158"/>
      <c r="AU23" s="158"/>
      <c r="AV23" s="158"/>
      <c r="AW23" s="158"/>
    </row>
    <row r="24" spans="1:49">
      <c r="B24" s="158"/>
      <c r="C24" s="158"/>
      <c r="D24" s="158"/>
      <c r="E24" s="158"/>
      <c r="F24" s="158"/>
      <c r="G24" s="158"/>
      <c r="H24" s="158"/>
      <c r="I24" s="158"/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  <c r="AA24" s="158"/>
      <c r="AB24" s="158"/>
      <c r="AC24" s="158"/>
      <c r="AD24" s="158"/>
      <c r="AE24" s="158"/>
      <c r="AF24" s="158"/>
      <c r="AG24" s="158"/>
      <c r="AH24" s="158"/>
      <c r="AI24" s="158"/>
      <c r="AJ24" s="158"/>
      <c r="AK24" s="158"/>
      <c r="AL24" s="158"/>
      <c r="AM24" s="158"/>
      <c r="AN24" s="158"/>
      <c r="AO24" s="158"/>
      <c r="AP24" s="158"/>
      <c r="AQ24" s="158"/>
      <c r="AR24" s="158"/>
      <c r="AS24" s="158"/>
      <c r="AT24" s="158"/>
      <c r="AU24" s="158"/>
      <c r="AV24" s="158"/>
      <c r="AW24" s="158"/>
    </row>
    <row r="25" spans="1:49">
      <c r="B25" s="158"/>
      <c r="C25" s="158"/>
      <c r="D25" s="158"/>
      <c r="E25" s="158"/>
      <c r="F25" s="158"/>
      <c r="G25" s="158"/>
      <c r="H25" s="158"/>
      <c r="I25" s="158"/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  <c r="AA25" s="158"/>
      <c r="AB25" s="158"/>
      <c r="AC25" s="158"/>
      <c r="AD25" s="158"/>
      <c r="AE25" s="158"/>
      <c r="AF25" s="158"/>
      <c r="AG25" s="158"/>
      <c r="AH25" s="158"/>
      <c r="AI25" s="158"/>
      <c r="AJ25" s="158"/>
      <c r="AK25" s="158"/>
      <c r="AL25" s="158"/>
      <c r="AM25" s="158"/>
      <c r="AN25" s="158"/>
      <c r="AO25" s="158"/>
      <c r="AP25" s="158"/>
      <c r="AQ25" s="158"/>
      <c r="AR25" s="158"/>
      <c r="AS25" s="158"/>
      <c r="AT25" s="158"/>
      <c r="AU25" s="158"/>
      <c r="AV25" s="158"/>
      <c r="AW25" s="158"/>
    </row>
    <row r="26" spans="1:49">
      <c r="B26" s="158"/>
      <c r="C26" s="158"/>
      <c r="D26" s="158"/>
      <c r="E26" s="158"/>
      <c r="F26" s="158"/>
      <c r="G26" s="158"/>
      <c r="H26" s="158"/>
      <c r="I26" s="158"/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  <c r="AA26" s="158"/>
      <c r="AB26" s="158"/>
      <c r="AC26" s="158"/>
      <c r="AD26" s="158"/>
      <c r="AE26" s="158"/>
      <c r="AF26" s="158"/>
      <c r="AG26" s="158"/>
      <c r="AH26" s="158"/>
      <c r="AI26" s="158"/>
      <c r="AJ26" s="158"/>
      <c r="AK26" s="158"/>
      <c r="AL26" s="158"/>
      <c r="AM26" s="158"/>
      <c r="AN26" s="158"/>
      <c r="AO26" s="158"/>
      <c r="AP26" s="158"/>
      <c r="AQ26" s="158"/>
      <c r="AR26" s="158"/>
      <c r="AS26" s="158"/>
      <c r="AT26" s="158"/>
      <c r="AU26" s="158"/>
      <c r="AV26" s="158"/>
      <c r="AW26" s="158"/>
    </row>
    <row r="27" spans="1:49">
      <c r="B27" s="158"/>
      <c r="C27" s="158"/>
      <c r="D27" s="158"/>
      <c r="E27" s="158"/>
      <c r="F27" s="158"/>
      <c r="G27" s="158"/>
      <c r="H27" s="158"/>
      <c r="I27" s="158"/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  <c r="AA27" s="158"/>
      <c r="AB27" s="158"/>
      <c r="AC27" s="158"/>
      <c r="AD27" s="158"/>
      <c r="AE27" s="158"/>
      <c r="AF27" s="158"/>
      <c r="AG27" s="158"/>
      <c r="AH27" s="158"/>
      <c r="AI27" s="158"/>
      <c r="AJ27" s="158"/>
      <c r="AK27" s="158"/>
      <c r="AL27" s="158"/>
      <c r="AM27" s="158"/>
      <c r="AN27" s="158"/>
      <c r="AO27" s="158"/>
      <c r="AP27" s="158"/>
      <c r="AQ27" s="158"/>
      <c r="AR27" s="158"/>
      <c r="AS27" s="158"/>
      <c r="AT27" s="158"/>
      <c r="AU27" s="158"/>
      <c r="AV27" s="158"/>
      <c r="AW27" s="158"/>
    </row>
    <row r="28" spans="1:49">
      <c r="B28" s="158"/>
      <c r="C28" s="158"/>
      <c r="D28" s="158"/>
      <c r="E28" s="158"/>
      <c r="F28" s="158"/>
      <c r="G28" s="158"/>
      <c r="H28" s="158"/>
      <c r="I28" s="158"/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  <c r="AA28" s="158"/>
      <c r="AB28" s="158"/>
      <c r="AC28" s="158"/>
      <c r="AD28" s="158"/>
      <c r="AE28" s="158"/>
      <c r="AF28" s="158"/>
      <c r="AG28" s="158"/>
      <c r="AH28" s="158"/>
      <c r="AI28" s="158"/>
      <c r="AJ28" s="158"/>
      <c r="AK28" s="158"/>
      <c r="AL28" s="158"/>
      <c r="AM28" s="158"/>
      <c r="AN28" s="158"/>
      <c r="AO28" s="158"/>
      <c r="AP28" s="158"/>
      <c r="AQ28" s="158"/>
      <c r="AR28" s="158"/>
      <c r="AS28" s="158"/>
      <c r="AT28" s="158"/>
      <c r="AU28" s="158"/>
      <c r="AV28" s="158"/>
      <c r="AW28" s="158"/>
    </row>
    <row r="29" spans="1:49">
      <c r="B29" s="158"/>
      <c r="C29" s="158"/>
      <c r="D29" s="158"/>
      <c r="E29" s="158"/>
      <c r="F29" s="158"/>
      <c r="G29" s="158"/>
      <c r="H29" s="158"/>
      <c r="I29" s="158"/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  <c r="AA29" s="158"/>
      <c r="AB29" s="158"/>
      <c r="AC29" s="158"/>
      <c r="AD29" s="158"/>
      <c r="AE29" s="158"/>
      <c r="AF29" s="158"/>
      <c r="AG29" s="158"/>
      <c r="AH29" s="158"/>
      <c r="AI29" s="158"/>
      <c r="AJ29" s="158"/>
      <c r="AK29" s="158"/>
      <c r="AL29" s="158"/>
      <c r="AM29" s="158"/>
      <c r="AN29" s="158"/>
      <c r="AO29" s="158"/>
      <c r="AP29" s="158"/>
      <c r="AQ29" s="158"/>
      <c r="AR29" s="158"/>
      <c r="AS29" s="158"/>
      <c r="AT29" s="158"/>
      <c r="AU29" s="158"/>
      <c r="AV29" s="158"/>
      <c r="AW29" s="158"/>
    </row>
    <row r="30" spans="1:49">
      <c r="B30" s="158"/>
      <c r="C30" s="158"/>
      <c r="D30" s="158"/>
      <c r="E30" s="158"/>
      <c r="F30" s="158"/>
      <c r="G30" s="158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  <c r="AA30" s="158"/>
      <c r="AB30" s="158"/>
      <c r="AC30" s="158"/>
      <c r="AD30" s="158"/>
      <c r="AE30" s="158"/>
      <c r="AF30" s="158"/>
      <c r="AG30" s="158"/>
      <c r="AH30" s="158"/>
      <c r="AI30" s="158"/>
      <c r="AJ30" s="158"/>
      <c r="AK30" s="158"/>
      <c r="AL30" s="158"/>
      <c r="AM30" s="158"/>
      <c r="AN30" s="158"/>
      <c r="AO30" s="158"/>
      <c r="AP30" s="158"/>
      <c r="AQ30" s="158"/>
      <c r="AR30" s="158"/>
      <c r="AS30" s="158"/>
      <c r="AT30" s="158"/>
      <c r="AU30" s="158"/>
      <c r="AV30" s="158"/>
      <c r="AW30" s="158"/>
    </row>
    <row r="31" spans="1:49">
      <c r="B31" s="159"/>
      <c r="C31" s="159"/>
      <c r="D31" s="159"/>
      <c r="E31" s="159"/>
      <c r="F31" s="159"/>
      <c r="G31" s="159"/>
      <c r="H31" s="159"/>
      <c r="I31" s="159"/>
      <c r="J31" s="159"/>
      <c r="K31" s="159"/>
      <c r="L31" s="159"/>
      <c r="M31" s="159"/>
      <c r="N31" s="159"/>
      <c r="O31" s="159"/>
      <c r="P31" s="159"/>
      <c r="Q31" s="159"/>
      <c r="R31" s="159"/>
      <c r="S31" s="159"/>
      <c r="T31" s="159"/>
      <c r="U31" s="159"/>
      <c r="V31" s="159"/>
      <c r="W31" s="159"/>
      <c r="X31" s="159"/>
      <c r="Y31" s="159"/>
      <c r="Z31" s="159"/>
      <c r="AA31" s="159"/>
      <c r="AB31" s="159"/>
      <c r="AC31" s="159"/>
      <c r="AD31" s="159"/>
      <c r="AE31" s="159"/>
      <c r="AF31" s="159"/>
      <c r="AG31" s="159"/>
      <c r="AH31" s="159"/>
      <c r="AI31" s="159"/>
      <c r="AJ31" s="159"/>
      <c r="AK31" s="159"/>
      <c r="AL31" s="159"/>
      <c r="AM31" s="159"/>
      <c r="AN31" s="159"/>
      <c r="AO31" s="159"/>
      <c r="AP31" s="159"/>
      <c r="AQ31" s="159"/>
      <c r="AR31" s="159"/>
      <c r="AS31" s="159"/>
      <c r="AT31" s="159"/>
      <c r="AU31" s="159"/>
      <c r="AV31" s="159"/>
      <c r="AW31" s="159"/>
    </row>
    <row r="33" spans="4:44" s="102" customFormat="1" ht="15">
      <c r="I33" s="101"/>
      <c r="J33" s="101"/>
      <c r="K33" s="101"/>
      <c r="L33" s="101"/>
      <c r="M33" s="101"/>
      <c r="N33" s="101"/>
      <c r="AR33" s="101" t="s">
        <v>239</v>
      </c>
    </row>
    <row r="34" spans="4:44" s="102" customFormat="1" ht="15">
      <c r="F34" s="101" t="s">
        <v>54</v>
      </c>
      <c r="I34" s="101"/>
      <c r="J34" s="101"/>
      <c r="K34" s="101"/>
      <c r="L34" s="101"/>
      <c r="M34" s="101"/>
      <c r="N34" s="101"/>
      <c r="T34" s="101" t="s">
        <v>237</v>
      </c>
      <c r="AF34" s="101" t="s">
        <v>51</v>
      </c>
      <c r="AR34" s="101" t="s">
        <v>48</v>
      </c>
    </row>
    <row r="35" spans="4:44" s="102" customFormat="1" ht="15">
      <c r="F35" s="101" t="s">
        <v>55</v>
      </c>
      <c r="I35" s="101"/>
      <c r="J35" s="101"/>
      <c r="K35" s="101"/>
      <c r="L35" s="101"/>
      <c r="M35" s="101"/>
      <c r="N35" s="101"/>
      <c r="T35" s="101" t="s">
        <v>238</v>
      </c>
      <c r="AF35" s="101" t="s">
        <v>52</v>
      </c>
      <c r="AR35" s="101" t="s">
        <v>49</v>
      </c>
    </row>
    <row r="36" spans="4:44" s="102" customFormat="1" ht="15">
      <c r="F36" s="101"/>
      <c r="I36" s="101"/>
      <c r="J36" s="101"/>
      <c r="K36" s="101"/>
      <c r="L36" s="101"/>
      <c r="M36" s="101"/>
      <c r="N36" s="101"/>
      <c r="AF36" s="101" t="s">
        <v>53</v>
      </c>
      <c r="AR36" s="101" t="s">
        <v>50</v>
      </c>
    </row>
    <row r="37" spans="4:44" s="102" customFormat="1" ht="15">
      <c r="F37" s="101"/>
      <c r="I37" s="101"/>
      <c r="J37" s="101"/>
      <c r="K37" s="101"/>
      <c r="L37" s="101"/>
      <c r="M37" s="101"/>
      <c r="N37" s="101"/>
      <c r="AF37" s="101"/>
      <c r="AR37" s="101"/>
    </row>
    <row r="38" spans="4:44" s="102" customFormat="1" ht="15">
      <c r="F38" s="101"/>
      <c r="I38" s="101"/>
      <c r="J38" s="101"/>
      <c r="K38" s="101"/>
      <c r="L38" s="101"/>
      <c r="M38" s="101"/>
      <c r="N38" s="101"/>
      <c r="AF38" s="101"/>
      <c r="AR38" s="101"/>
    </row>
    <row r="39" spans="4:44" s="102" customFormat="1" ht="15">
      <c r="F39" s="101"/>
      <c r="I39" s="101"/>
      <c r="J39" s="101"/>
      <c r="K39" s="101"/>
      <c r="L39" s="101"/>
      <c r="M39" s="101"/>
      <c r="N39" s="101"/>
      <c r="AF39" s="101"/>
      <c r="AR39" s="101"/>
    </row>
    <row r="40" spans="4:44" s="140" customFormat="1" ht="16.5" thickBot="1">
      <c r="F40" s="141" t="s">
        <v>232</v>
      </c>
      <c r="I40" s="142"/>
      <c r="J40" s="142"/>
      <c r="K40" s="142"/>
      <c r="L40" s="142"/>
      <c r="M40" s="142"/>
      <c r="N40" s="142"/>
      <c r="Q40" s="145"/>
      <c r="R40" s="145"/>
      <c r="S40" s="145"/>
      <c r="T40" s="146"/>
      <c r="U40" s="145"/>
      <c r="V40" s="145"/>
      <c r="W40" s="145"/>
      <c r="X40" s="145"/>
      <c r="AF40" s="141" t="s">
        <v>97</v>
      </c>
      <c r="AR40" s="141" t="s">
        <v>209</v>
      </c>
    </row>
    <row r="41" spans="4:44" s="102" customFormat="1" ht="15">
      <c r="D41" s="143"/>
      <c r="F41" s="143" t="s">
        <v>228</v>
      </c>
      <c r="G41" s="143"/>
      <c r="H41" s="143"/>
      <c r="I41" s="143"/>
      <c r="J41" s="143"/>
      <c r="K41" s="144"/>
      <c r="L41" s="144"/>
      <c r="M41" s="144"/>
      <c r="N41" s="144"/>
      <c r="T41" s="147"/>
      <c r="AO41" s="101"/>
    </row>
  </sheetData>
  <mergeCells count="34">
    <mergeCell ref="AJ17:AO17"/>
    <mergeCell ref="B19:Q19"/>
    <mergeCell ref="R19:AG19"/>
    <mergeCell ref="AH19:AW19"/>
    <mergeCell ref="B20:Q31"/>
    <mergeCell ref="R20:AG31"/>
    <mergeCell ref="AH20:AW31"/>
    <mergeCell ref="C15:G15"/>
    <mergeCell ref="I15:J15"/>
    <mergeCell ref="M15:N15"/>
    <mergeCell ref="Q15:R15"/>
    <mergeCell ref="C16:G16"/>
    <mergeCell ref="I16:J16"/>
    <mergeCell ref="M16:N16"/>
    <mergeCell ref="Q16:R16"/>
    <mergeCell ref="B11:AW11"/>
    <mergeCell ref="C14:G14"/>
    <mergeCell ref="I14:J14"/>
    <mergeCell ref="M14:N14"/>
    <mergeCell ref="Q14:R14"/>
    <mergeCell ref="AJ14:AO14"/>
    <mergeCell ref="B7:J7"/>
    <mergeCell ref="L7:AT7"/>
    <mergeCell ref="B8:J8"/>
    <mergeCell ref="L8:AT8"/>
    <mergeCell ref="B9:J9"/>
    <mergeCell ref="L9:AT9"/>
    <mergeCell ref="B6:J6"/>
    <mergeCell ref="L6:AT6"/>
    <mergeCell ref="A2:AW2"/>
    <mergeCell ref="B4:J4"/>
    <mergeCell ref="L4:AT4"/>
    <mergeCell ref="B5:J5"/>
    <mergeCell ref="L5:AT5"/>
  </mergeCells>
  <pageMargins left="0.96" right="0.11811023622047245" top="0.61" bottom="0.27559055118110237" header="0.31496062992125984" footer="0.31496062992125984"/>
  <pageSetup paperSize="9" scale="85" orientation="landscape" horizontalDpi="4294967293" verticalDpi="0" r:id="rId1"/>
  <headerFooter>
    <oddFooter>&amp;C&amp;P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AW41"/>
  <sheetViews>
    <sheetView view="pageBreakPreview" topLeftCell="A23" zoomScale="85" zoomScaleNormal="80" zoomScaleSheetLayoutView="85" workbookViewId="0">
      <selection activeCell="A33" sqref="A33:XFD41"/>
    </sheetView>
  </sheetViews>
  <sheetFormatPr defaultRowHeight="14.25"/>
  <cols>
    <col min="1" max="4" width="3" style="51" customWidth="1"/>
    <col min="5" max="5" width="4.7109375" style="51" customWidth="1"/>
    <col min="6" max="7" width="3" style="51" customWidth="1"/>
    <col min="8" max="8" width="1.5703125" style="51" customWidth="1"/>
    <col min="9" max="14" width="3" style="52" customWidth="1"/>
    <col min="15" max="17" width="3" style="51" customWidth="1"/>
    <col min="18" max="18" width="5.28515625" style="51" customWidth="1"/>
    <col min="19" max="30" width="3" style="51" customWidth="1"/>
    <col min="31" max="31" width="5.42578125" style="51" customWidth="1"/>
    <col min="32" max="81" width="3" style="51" customWidth="1"/>
    <col min="82" max="139" width="2.42578125" style="51" customWidth="1"/>
    <col min="140" max="16384" width="9.140625" style="51"/>
  </cols>
  <sheetData>
    <row r="1" spans="1:49">
      <c r="AR1" s="53" t="s">
        <v>24</v>
      </c>
    </row>
    <row r="2" spans="1:49" ht="20.25">
      <c r="A2" s="150" t="s">
        <v>83</v>
      </c>
      <c r="B2" s="150"/>
      <c r="C2" s="150"/>
      <c r="D2" s="150"/>
      <c r="E2" s="150"/>
      <c r="F2" s="150"/>
      <c r="G2" s="150"/>
      <c r="H2" s="150"/>
      <c r="I2" s="150"/>
      <c r="J2" s="150"/>
      <c r="K2" s="150"/>
      <c r="L2" s="150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  <c r="Z2" s="150"/>
      <c r="AA2" s="150"/>
      <c r="AB2" s="150"/>
      <c r="AC2" s="150"/>
      <c r="AD2" s="150"/>
      <c r="AE2" s="150"/>
      <c r="AF2" s="150"/>
      <c r="AG2" s="150"/>
      <c r="AH2" s="150"/>
      <c r="AI2" s="150"/>
      <c r="AJ2" s="150"/>
      <c r="AK2" s="150"/>
      <c r="AL2" s="150"/>
      <c r="AM2" s="150"/>
      <c r="AN2" s="150"/>
      <c r="AO2" s="150"/>
      <c r="AP2" s="150"/>
      <c r="AQ2" s="150"/>
      <c r="AR2" s="150"/>
      <c r="AS2" s="150"/>
      <c r="AT2" s="150"/>
      <c r="AU2" s="150"/>
      <c r="AV2" s="150"/>
      <c r="AW2" s="150"/>
    </row>
    <row r="4" spans="1:49" ht="15">
      <c r="A4" s="100" t="s">
        <v>1</v>
      </c>
      <c r="B4" s="149" t="s">
        <v>2</v>
      </c>
      <c r="C4" s="149"/>
      <c r="D4" s="149"/>
      <c r="E4" s="149"/>
      <c r="F4" s="149"/>
      <c r="G4" s="149"/>
      <c r="H4" s="149"/>
      <c r="I4" s="149"/>
      <c r="J4" s="149"/>
      <c r="K4" s="101" t="s">
        <v>14</v>
      </c>
      <c r="L4" s="149">
        <v>92</v>
      </c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  <c r="X4" s="149"/>
      <c r="Y4" s="149"/>
      <c r="Z4" s="149"/>
      <c r="AA4" s="149"/>
      <c r="AB4" s="149"/>
      <c r="AC4" s="149"/>
      <c r="AD4" s="149"/>
      <c r="AE4" s="149"/>
      <c r="AF4" s="149"/>
      <c r="AG4" s="149"/>
      <c r="AH4" s="149"/>
      <c r="AI4" s="149"/>
      <c r="AJ4" s="149"/>
      <c r="AK4" s="149"/>
      <c r="AL4" s="149"/>
      <c r="AM4" s="149"/>
      <c r="AN4" s="149"/>
      <c r="AO4" s="149"/>
      <c r="AP4" s="149"/>
      <c r="AQ4" s="149"/>
      <c r="AR4" s="149"/>
      <c r="AS4" s="149"/>
      <c r="AT4" s="149"/>
      <c r="AU4" s="102"/>
      <c r="AV4" s="102"/>
      <c r="AW4" s="102"/>
    </row>
    <row r="5" spans="1:49" ht="15.75">
      <c r="A5" s="102"/>
      <c r="B5" s="149" t="s">
        <v>3</v>
      </c>
      <c r="C5" s="149"/>
      <c r="D5" s="149"/>
      <c r="E5" s="149"/>
      <c r="F5" s="149"/>
      <c r="G5" s="149"/>
      <c r="H5" s="149"/>
      <c r="I5" s="149"/>
      <c r="J5" s="149"/>
      <c r="K5" s="101" t="s">
        <v>14</v>
      </c>
      <c r="L5" s="151" t="s">
        <v>213</v>
      </c>
      <c r="M5" s="151"/>
      <c r="N5" s="151"/>
      <c r="O5" s="151"/>
      <c r="P5" s="151"/>
      <c r="Q5" s="151"/>
      <c r="R5" s="151"/>
      <c r="S5" s="151"/>
      <c r="T5" s="151"/>
      <c r="U5" s="151"/>
      <c r="V5" s="151"/>
      <c r="W5" s="151"/>
      <c r="X5" s="151"/>
      <c r="Y5" s="151"/>
      <c r="Z5" s="151"/>
      <c r="AA5" s="151"/>
      <c r="AB5" s="151"/>
      <c r="AC5" s="151"/>
      <c r="AD5" s="151"/>
      <c r="AE5" s="151"/>
      <c r="AF5" s="151"/>
      <c r="AG5" s="151"/>
      <c r="AH5" s="151"/>
      <c r="AI5" s="151"/>
      <c r="AJ5" s="151"/>
      <c r="AK5" s="151"/>
      <c r="AL5" s="151"/>
      <c r="AM5" s="151"/>
      <c r="AN5" s="151"/>
      <c r="AO5" s="151"/>
      <c r="AP5" s="151"/>
      <c r="AQ5" s="151"/>
      <c r="AR5" s="151"/>
      <c r="AS5" s="151"/>
      <c r="AT5" s="151"/>
      <c r="AU5" s="102"/>
      <c r="AV5" s="102"/>
      <c r="AW5" s="102"/>
    </row>
    <row r="6" spans="1:49" ht="15">
      <c r="A6" s="102"/>
      <c r="B6" s="149" t="s">
        <v>4</v>
      </c>
      <c r="C6" s="149"/>
      <c r="D6" s="149"/>
      <c r="E6" s="149"/>
      <c r="F6" s="149"/>
      <c r="G6" s="149"/>
      <c r="H6" s="149"/>
      <c r="I6" s="149"/>
      <c r="J6" s="149"/>
      <c r="K6" s="101" t="s">
        <v>14</v>
      </c>
      <c r="L6" s="149" t="s">
        <v>100</v>
      </c>
      <c r="M6" s="149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49"/>
      <c r="AA6" s="149"/>
      <c r="AB6" s="149"/>
      <c r="AC6" s="149"/>
      <c r="AD6" s="149"/>
      <c r="AE6" s="149"/>
      <c r="AF6" s="149"/>
      <c r="AG6" s="149"/>
      <c r="AH6" s="149"/>
      <c r="AI6" s="149"/>
      <c r="AJ6" s="149"/>
      <c r="AK6" s="149"/>
      <c r="AL6" s="149"/>
      <c r="AM6" s="149"/>
      <c r="AN6" s="149"/>
      <c r="AO6" s="149"/>
      <c r="AP6" s="149"/>
      <c r="AQ6" s="149"/>
      <c r="AR6" s="149"/>
      <c r="AS6" s="149"/>
      <c r="AT6" s="149"/>
      <c r="AU6" s="102"/>
      <c r="AV6" s="102"/>
      <c r="AW6" s="102"/>
    </row>
    <row r="7" spans="1:49" ht="15">
      <c r="A7" s="102"/>
      <c r="B7" s="149" t="s">
        <v>5</v>
      </c>
      <c r="C7" s="149"/>
      <c r="D7" s="149"/>
      <c r="E7" s="149"/>
      <c r="F7" s="149"/>
      <c r="G7" s="149"/>
      <c r="H7" s="149"/>
      <c r="I7" s="149"/>
      <c r="J7" s="149"/>
      <c r="K7" s="101" t="s">
        <v>14</v>
      </c>
      <c r="L7" s="149" t="str">
        <f>'UJANG SULFAN'!L8:AT8</f>
        <v>Sei Pelunggut</v>
      </c>
      <c r="M7" s="149"/>
      <c r="N7" s="149"/>
      <c r="O7" s="149"/>
      <c r="P7" s="149"/>
      <c r="Q7" s="149"/>
      <c r="R7" s="149"/>
      <c r="S7" s="149"/>
      <c r="T7" s="149"/>
      <c r="U7" s="149"/>
      <c r="V7" s="149"/>
      <c r="W7" s="149"/>
      <c r="X7" s="149"/>
      <c r="Y7" s="149"/>
      <c r="Z7" s="149"/>
      <c r="AA7" s="149"/>
      <c r="AB7" s="149"/>
      <c r="AC7" s="149"/>
      <c r="AD7" s="149"/>
      <c r="AE7" s="149"/>
      <c r="AF7" s="149"/>
      <c r="AG7" s="149"/>
      <c r="AH7" s="149"/>
      <c r="AI7" s="149"/>
      <c r="AJ7" s="149"/>
      <c r="AK7" s="149"/>
      <c r="AL7" s="149"/>
      <c r="AM7" s="149"/>
      <c r="AN7" s="149"/>
      <c r="AO7" s="149"/>
      <c r="AP7" s="149"/>
      <c r="AQ7" s="149"/>
      <c r="AR7" s="149"/>
      <c r="AS7" s="149"/>
      <c r="AT7" s="149"/>
      <c r="AU7" s="102"/>
      <c r="AV7" s="102"/>
      <c r="AW7" s="102"/>
    </row>
    <row r="8" spans="1:49" ht="15">
      <c r="A8" s="102"/>
      <c r="B8" s="149" t="s">
        <v>6</v>
      </c>
      <c r="C8" s="149"/>
      <c r="D8" s="149"/>
      <c r="E8" s="149"/>
      <c r="F8" s="149"/>
      <c r="G8" s="149"/>
      <c r="H8" s="149"/>
      <c r="I8" s="149"/>
      <c r="J8" s="149"/>
      <c r="K8" s="101" t="s">
        <v>14</v>
      </c>
      <c r="L8" s="149" t="s">
        <v>22</v>
      </c>
      <c r="M8" s="149"/>
      <c r="N8" s="149"/>
      <c r="O8" s="149"/>
      <c r="P8" s="149"/>
      <c r="Q8" s="149"/>
      <c r="R8" s="149"/>
      <c r="S8" s="149"/>
      <c r="T8" s="149"/>
      <c r="U8" s="149"/>
      <c r="V8" s="149"/>
      <c r="W8" s="149"/>
      <c r="X8" s="149"/>
      <c r="Y8" s="149"/>
      <c r="Z8" s="149"/>
      <c r="AA8" s="149"/>
      <c r="AB8" s="149"/>
      <c r="AC8" s="149"/>
      <c r="AD8" s="149"/>
      <c r="AE8" s="149"/>
      <c r="AF8" s="149"/>
      <c r="AG8" s="149"/>
      <c r="AH8" s="149"/>
      <c r="AI8" s="149"/>
      <c r="AJ8" s="149"/>
      <c r="AK8" s="149"/>
      <c r="AL8" s="149"/>
      <c r="AM8" s="149"/>
      <c r="AN8" s="149"/>
      <c r="AO8" s="149"/>
      <c r="AP8" s="149"/>
      <c r="AQ8" s="149"/>
      <c r="AR8" s="149"/>
      <c r="AS8" s="149"/>
      <c r="AT8" s="149"/>
      <c r="AU8" s="102"/>
      <c r="AV8" s="102"/>
      <c r="AW8" s="102"/>
    </row>
    <row r="9" spans="1:49" ht="15">
      <c r="A9" s="102"/>
      <c r="B9" s="149" t="s">
        <v>7</v>
      </c>
      <c r="C9" s="149"/>
      <c r="D9" s="149"/>
      <c r="E9" s="149"/>
      <c r="F9" s="149"/>
      <c r="G9" s="149"/>
      <c r="H9" s="149"/>
      <c r="I9" s="149"/>
      <c r="J9" s="149"/>
      <c r="K9" s="101" t="s">
        <v>14</v>
      </c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02"/>
      <c r="AV9" s="102"/>
      <c r="AW9" s="102"/>
    </row>
    <row r="10" spans="1:49" ht="15">
      <c r="A10" s="102"/>
      <c r="B10" s="102"/>
      <c r="C10" s="102"/>
      <c r="D10" s="102"/>
      <c r="E10" s="102"/>
      <c r="F10" s="102"/>
      <c r="G10" s="102"/>
      <c r="H10" s="102"/>
      <c r="I10" s="101"/>
      <c r="J10" s="101"/>
      <c r="K10" s="101"/>
      <c r="L10" s="101"/>
      <c r="M10" s="101"/>
      <c r="N10" s="101"/>
      <c r="O10" s="102"/>
      <c r="P10" s="102"/>
      <c r="Q10" s="102"/>
      <c r="R10" s="102"/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2"/>
      <c r="AD10" s="102"/>
      <c r="AE10" s="102"/>
      <c r="AF10" s="102"/>
      <c r="AG10" s="102"/>
      <c r="AH10" s="102"/>
      <c r="AI10" s="102"/>
      <c r="AJ10" s="102"/>
      <c r="AK10" s="102"/>
      <c r="AL10" s="102"/>
      <c r="AM10" s="102"/>
      <c r="AN10" s="102"/>
      <c r="AO10" s="102"/>
      <c r="AP10" s="102"/>
      <c r="AQ10" s="102"/>
      <c r="AR10" s="102"/>
      <c r="AS10" s="102"/>
      <c r="AT10" s="102"/>
      <c r="AU10" s="102"/>
      <c r="AV10" s="102"/>
      <c r="AW10" s="102"/>
    </row>
    <row r="11" spans="1:49" ht="27.75" customHeight="1">
      <c r="A11" s="100" t="s">
        <v>8</v>
      </c>
      <c r="B11" s="153" t="s">
        <v>85</v>
      </c>
      <c r="C11" s="153"/>
      <c r="D11" s="153"/>
      <c r="E11" s="153"/>
      <c r="F11" s="153"/>
      <c r="G11" s="153"/>
      <c r="H11" s="153"/>
      <c r="I11" s="153"/>
      <c r="J11" s="153"/>
      <c r="K11" s="153"/>
      <c r="L11" s="153"/>
      <c r="M11" s="153"/>
      <c r="N11" s="153"/>
      <c r="O11" s="153"/>
      <c r="P11" s="153"/>
      <c r="Q11" s="153"/>
      <c r="R11" s="153"/>
      <c r="S11" s="153"/>
      <c r="T11" s="153"/>
      <c r="U11" s="153"/>
      <c r="V11" s="153"/>
      <c r="W11" s="153"/>
      <c r="X11" s="153"/>
      <c r="Y11" s="153"/>
      <c r="Z11" s="153"/>
      <c r="AA11" s="153"/>
      <c r="AB11" s="153"/>
      <c r="AC11" s="153"/>
      <c r="AD11" s="153"/>
      <c r="AE11" s="153"/>
      <c r="AF11" s="153"/>
      <c r="AG11" s="153"/>
      <c r="AH11" s="153"/>
      <c r="AI11" s="153"/>
      <c r="AJ11" s="153"/>
      <c r="AK11" s="153"/>
      <c r="AL11" s="153"/>
      <c r="AM11" s="153"/>
      <c r="AN11" s="153"/>
      <c r="AO11" s="153"/>
      <c r="AP11" s="153"/>
      <c r="AQ11" s="153"/>
      <c r="AR11" s="153"/>
      <c r="AS11" s="153"/>
      <c r="AT11" s="153"/>
      <c r="AU11" s="153"/>
      <c r="AV11" s="153"/>
      <c r="AW11" s="153"/>
    </row>
    <row r="12" spans="1:49" ht="15">
      <c r="A12" s="102"/>
      <c r="B12" s="102"/>
      <c r="C12" s="102"/>
      <c r="D12" s="102"/>
      <c r="E12" s="102"/>
      <c r="F12" s="102"/>
      <c r="G12" s="102"/>
      <c r="H12" s="102"/>
      <c r="I12" s="101"/>
      <c r="J12" s="101"/>
      <c r="K12" s="101"/>
      <c r="L12" s="101"/>
      <c r="M12" s="101"/>
      <c r="N12" s="101"/>
      <c r="O12" s="102"/>
      <c r="P12" s="102"/>
      <c r="Q12" s="102"/>
      <c r="R12" s="102"/>
      <c r="S12" s="102"/>
      <c r="T12" s="102"/>
      <c r="U12" s="102"/>
      <c r="V12" s="102"/>
      <c r="W12" s="102"/>
      <c r="X12" s="102"/>
      <c r="Y12" s="102"/>
      <c r="Z12" s="102"/>
      <c r="AA12" s="102"/>
      <c r="AB12" s="102"/>
      <c r="AC12" s="102"/>
      <c r="AD12" s="102"/>
      <c r="AE12" s="102"/>
      <c r="AF12" s="102"/>
      <c r="AG12" s="102"/>
      <c r="AH12" s="102"/>
      <c r="AI12" s="102"/>
      <c r="AJ12" s="102"/>
      <c r="AK12" s="102"/>
      <c r="AL12" s="102"/>
      <c r="AM12" s="102"/>
      <c r="AN12" s="102"/>
      <c r="AO12" s="102"/>
      <c r="AP12" s="102"/>
      <c r="AQ12" s="102"/>
      <c r="AR12" s="102"/>
      <c r="AS12" s="102"/>
      <c r="AT12" s="102"/>
      <c r="AU12" s="102"/>
      <c r="AV12" s="102"/>
      <c r="AW12" s="102"/>
    </row>
    <row r="13" spans="1:49" ht="16.5">
      <c r="A13" s="76"/>
      <c r="B13" s="77" t="s">
        <v>10</v>
      </c>
      <c r="C13" s="78"/>
      <c r="D13" s="78"/>
      <c r="E13" s="78"/>
      <c r="F13" s="78"/>
      <c r="G13" s="78"/>
      <c r="H13" s="78"/>
      <c r="I13" s="79"/>
      <c r="J13" s="79"/>
      <c r="K13" s="79"/>
      <c r="L13" s="79"/>
      <c r="M13" s="79"/>
      <c r="N13" s="79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  <c r="AA13" s="78"/>
      <c r="AB13" s="78"/>
      <c r="AC13" s="78"/>
      <c r="AD13" s="78"/>
      <c r="AE13" s="78"/>
      <c r="AF13" s="78"/>
      <c r="AG13" s="78"/>
      <c r="AH13" s="78"/>
      <c r="AI13" s="78"/>
      <c r="AJ13" s="78"/>
      <c r="AK13" s="78"/>
      <c r="AL13" s="78"/>
      <c r="AM13" s="78"/>
      <c r="AN13" s="78"/>
      <c r="AO13" s="78"/>
      <c r="AP13" s="78"/>
      <c r="AQ13" s="78"/>
      <c r="AR13" s="78"/>
      <c r="AS13" s="78"/>
      <c r="AT13" s="78"/>
      <c r="AU13" s="78"/>
      <c r="AV13" s="78"/>
      <c r="AW13" s="80"/>
    </row>
    <row r="14" spans="1:49" ht="18" customHeight="1">
      <c r="A14" s="76"/>
      <c r="B14" s="81" t="s">
        <v>11</v>
      </c>
      <c r="C14" s="152" t="s">
        <v>12</v>
      </c>
      <c r="D14" s="152"/>
      <c r="E14" s="152"/>
      <c r="F14" s="152"/>
      <c r="G14" s="152"/>
      <c r="H14" s="107" t="s">
        <v>14</v>
      </c>
      <c r="I14" s="154">
        <v>6</v>
      </c>
      <c r="J14" s="154"/>
      <c r="K14" s="108" t="s">
        <v>15</v>
      </c>
      <c r="L14" s="108" t="s">
        <v>16</v>
      </c>
      <c r="M14" s="154">
        <v>8</v>
      </c>
      <c r="N14" s="154"/>
      <c r="O14" s="84" t="s">
        <v>15</v>
      </c>
      <c r="P14" s="85" t="s">
        <v>17</v>
      </c>
      <c r="Q14" s="154">
        <f>SUM(M14*I14)</f>
        <v>48</v>
      </c>
      <c r="R14" s="154"/>
      <c r="S14" s="107" t="s">
        <v>84</v>
      </c>
      <c r="T14" s="107"/>
      <c r="U14" s="86" t="s">
        <v>11</v>
      </c>
      <c r="V14" s="87" t="s">
        <v>96</v>
      </c>
      <c r="W14" s="87"/>
      <c r="X14" s="87"/>
      <c r="Y14" s="87"/>
      <c r="Z14" s="87"/>
      <c r="AA14" s="87"/>
      <c r="AB14" s="87"/>
      <c r="AC14" s="87"/>
      <c r="AD14" s="87"/>
      <c r="AE14" s="87"/>
      <c r="AF14" s="87"/>
      <c r="AG14" s="76"/>
      <c r="AH14" s="76"/>
      <c r="AI14" s="88"/>
      <c r="AJ14" s="155"/>
      <c r="AK14" s="155"/>
      <c r="AL14" s="155"/>
      <c r="AM14" s="155"/>
      <c r="AN14" s="155"/>
      <c r="AO14" s="155"/>
      <c r="AP14" s="89"/>
      <c r="AQ14" s="89"/>
      <c r="AR14" s="89"/>
      <c r="AS14" s="89"/>
      <c r="AT14" s="89"/>
      <c r="AU14" s="89"/>
      <c r="AV14" s="76"/>
      <c r="AW14" s="90"/>
    </row>
    <row r="15" spans="1:49" ht="18" customHeight="1">
      <c r="A15" s="76"/>
      <c r="B15" s="81" t="s">
        <v>11</v>
      </c>
      <c r="C15" s="152" t="s">
        <v>13</v>
      </c>
      <c r="D15" s="152"/>
      <c r="E15" s="152"/>
      <c r="F15" s="152"/>
      <c r="G15" s="152"/>
      <c r="H15" s="107" t="s">
        <v>14</v>
      </c>
      <c r="I15" s="154">
        <v>6</v>
      </c>
      <c r="J15" s="154"/>
      <c r="K15" s="108" t="s">
        <v>15</v>
      </c>
      <c r="L15" s="108" t="s">
        <v>16</v>
      </c>
      <c r="M15" s="154">
        <v>10</v>
      </c>
      <c r="N15" s="154"/>
      <c r="O15" s="84" t="s">
        <v>15</v>
      </c>
      <c r="P15" s="85" t="s">
        <v>17</v>
      </c>
      <c r="Q15" s="154">
        <f>SUM(M15*I15)</f>
        <v>60</v>
      </c>
      <c r="R15" s="154"/>
      <c r="S15" s="107" t="s">
        <v>84</v>
      </c>
      <c r="T15" s="107"/>
      <c r="U15" s="86" t="s">
        <v>11</v>
      </c>
      <c r="V15" s="107" t="s">
        <v>80</v>
      </c>
      <c r="W15" s="87"/>
      <c r="X15" s="87"/>
      <c r="Y15" s="87"/>
      <c r="Z15" s="87"/>
      <c r="AA15" s="87"/>
      <c r="AB15" s="87"/>
      <c r="AC15" s="87"/>
      <c r="AD15" s="87"/>
      <c r="AE15" s="87"/>
      <c r="AF15" s="87"/>
      <c r="AG15" s="76"/>
      <c r="AH15" s="87"/>
      <c r="AI15" s="86"/>
      <c r="AJ15" s="87"/>
      <c r="AK15" s="87"/>
      <c r="AL15" s="87"/>
      <c r="AM15" s="87"/>
      <c r="AN15" s="87"/>
      <c r="AO15" s="87"/>
      <c r="AP15" s="87"/>
      <c r="AQ15" s="87"/>
      <c r="AR15" s="87"/>
      <c r="AS15" s="87"/>
      <c r="AT15" s="87"/>
      <c r="AU15" s="87"/>
      <c r="AV15" s="76"/>
      <c r="AW15" s="90"/>
    </row>
    <row r="16" spans="1:49" ht="18" customHeight="1">
      <c r="A16" s="76"/>
      <c r="B16" s="81"/>
      <c r="C16" s="152"/>
      <c r="D16" s="152"/>
      <c r="E16" s="152"/>
      <c r="F16" s="152"/>
      <c r="G16" s="152"/>
      <c r="H16" s="107"/>
      <c r="I16" s="154"/>
      <c r="J16" s="154"/>
      <c r="K16" s="108"/>
      <c r="L16" s="108"/>
      <c r="M16" s="154"/>
      <c r="N16" s="154"/>
      <c r="O16" s="84"/>
      <c r="P16" s="85"/>
      <c r="Q16" s="154"/>
      <c r="R16" s="154"/>
      <c r="S16" s="107"/>
      <c r="T16" s="107"/>
      <c r="U16" s="86" t="s">
        <v>11</v>
      </c>
      <c r="V16" s="107" t="s">
        <v>87</v>
      </c>
      <c r="W16" s="87"/>
      <c r="X16" s="87"/>
      <c r="Y16" s="87"/>
      <c r="Z16" s="87"/>
      <c r="AA16" s="87"/>
      <c r="AB16" s="87"/>
      <c r="AC16" s="87"/>
      <c r="AD16" s="87"/>
      <c r="AE16" s="87"/>
      <c r="AF16" s="87"/>
      <c r="AG16" s="76"/>
      <c r="AH16" s="87"/>
      <c r="AI16" s="86"/>
      <c r="AJ16" s="87"/>
      <c r="AK16" s="87"/>
      <c r="AL16" s="87"/>
      <c r="AM16" s="87"/>
      <c r="AN16" s="87"/>
      <c r="AO16" s="87"/>
      <c r="AP16" s="87"/>
      <c r="AQ16" s="87"/>
      <c r="AR16" s="87"/>
      <c r="AS16" s="87"/>
      <c r="AT16" s="87"/>
      <c r="AU16" s="87"/>
      <c r="AV16" s="76"/>
      <c r="AW16" s="90"/>
    </row>
    <row r="17" spans="1:49" ht="16.5">
      <c r="A17" s="76"/>
      <c r="B17" s="91"/>
      <c r="C17" s="89"/>
      <c r="D17" s="89"/>
      <c r="E17" s="89"/>
      <c r="F17" s="89"/>
      <c r="G17" s="89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  <c r="S17" s="92"/>
      <c r="T17" s="93"/>
      <c r="U17" s="86"/>
      <c r="V17" s="107"/>
      <c r="W17" s="107"/>
      <c r="X17" s="107"/>
      <c r="Y17" s="107"/>
      <c r="Z17" s="107"/>
      <c r="AA17" s="87"/>
      <c r="AB17" s="107"/>
      <c r="AC17" s="107"/>
      <c r="AD17" s="107"/>
      <c r="AE17" s="107"/>
      <c r="AF17" s="107"/>
      <c r="AG17" s="76"/>
      <c r="AH17" s="94"/>
      <c r="AI17" s="86"/>
      <c r="AJ17" s="152"/>
      <c r="AK17" s="152"/>
      <c r="AL17" s="152"/>
      <c r="AM17" s="152"/>
      <c r="AN17" s="152"/>
      <c r="AO17" s="152"/>
      <c r="AP17" s="87"/>
      <c r="AQ17" s="87"/>
      <c r="AR17" s="87"/>
      <c r="AS17" s="87"/>
      <c r="AT17" s="87"/>
      <c r="AU17" s="87"/>
      <c r="AV17" s="87"/>
      <c r="AW17" s="90"/>
    </row>
    <row r="18" spans="1:49">
      <c r="B18" s="61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59"/>
      <c r="AJ18" s="59"/>
      <c r="AK18" s="59"/>
      <c r="AL18" s="59"/>
      <c r="AM18" s="59"/>
      <c r="AN18" s="59"/>
      <c r="AO18" s="59"/>
      <c r="AP18" s="59"/>
      <c r="AQ18" s="59"/>
      <c r="AR18" s="59"/>
      <c r="AS18" s="59"/>
      <c r="AT18" s="59"/>
      <c r="AU18" s="59"/>
      <c r="AV18" s="59"/>
      <c r="AW18" s="60"/>
    </row>
    <row r="19" spans="1:49" ht="15">
      <c r="B19" s="156" t="s">
        <v>19</v>
      </c>
      <c r="C19" s="156"/>
      <c r="D19" s="156"/>
      <c r="E19" s="156"/>
      <c r="F19" s="156"/>
      <c r="G19" s="156"/>
      <c r="H19" s="156"/>
      <c r="I19" s="156"/>
      <c r="J19" s="156"/>
      <c r="K19" s="156"/>
      <c r="L19" s="156"/>
      <c r="M19" s="156"/>
      <c r="N19" s="156"/>
      <c r="O19" s="156"/>
      <c r="P19" s="156"/>
      <c r="Q19" s="156"/>
      <c r="R19" s="156" t="s">
        <v>20</v>
      </c>
      <c r="S19" s="156"/>
      <c r="T19" s="156"/>
      <c r="U19" s="156"/>
      <c r="V19" s="156"/>
      <c r="W19" s="156"/>
      <c r="X19" s="156"/>
      <c r="Y19" s="156"/>
      <c r="Z19" s="156"/>
      <c r="AA19" s="156"/>
      <c r="AB19" s="156"/>
      <c r="AC19" s="156"/>
      <c r="AD19" s="156"/>
      <c r="AE19" s="156"/>
      <c r="AF19" s="156"/>
      <c r="AG19" s="156"/>
      <c r="AH19" s="156" t="s">
        <v>21</v>
      </c>
      <c r="AI19" s="156"/>
      <c r="AJ19" s="156"/>
      <c r="AK19" s="156"/>
      <c r="AL19" s="156"/>
      <c r="AM19" s="156"/>
      <c r="AN19" s="156"/>
      <c r="AO19" s="156"/>
      <c r="AP19" s="156"/>
      <c r="AQ19" s="156"/>
      <c r="AR19" s="156"/>
      <c r="AS19" s="156"/>
      <c r="AT19" s="156"/>
      <c r="AU19" s="156"/>
      <c r="AV19" s="156"/>
      <c r="AW19" s="156"/>
    </row>
    <row r="20" spans="1:49">
      <c r="B20" s="157"/>
      <c r="C20" s="157"/>
      <c r="D20" s="157"/>
      <c r="E20" s="157"/>
      <c r="F20" s="157"/>
      <c r="G20" s="157"/>
      <c r="H20" s="157"/>
      <c r="I20" s="157"/>
      <c r="J20" s="157"/>
      <c r="K20" s="157"/>
      <c r="L20" s="157"/>
      <c r="M20" s="157"/>
      <c r="N20" s="157"/>
      <c r="O20" s="157"/>
      <c r="P20" s="157"/>
      <c r="Q20" s="157"/>
      <c r="R20" s="157"/>
      <c r="S20" s="157"/>
      <c r="T20" s="157"/>
      <c r="U20" s="157"/>
      <c r="V20" s="157"/>
      <c r="W20" s="157"/>
      <c r="X20" s="157"/>
      <c r="Y20" s="157"/>
      <c r="Z20" s="157"/>
      <c r="AA20" s="157"/>
      <c r="AB20" s="157"/>
      <c r="AC20" s="157"/>
      <c r="AD20" s="157"/>
      <c r="AE20" s="157"/>
      <c r="AF20" s="157"/>
      <c r="AG20" s="157"/>
      <c r="AH20" s="157"/>
      <c r="AI20" s="157"/>
      <c r="AJ20" s="157"/>
      <c r="AK20" s="157"/>
      <c r="AL20" s="157"/>
      <c r="AM20" s="157"/>
      <c r="AN20" s="157"/>
      <c r="AO20" s="157"/>
      <c r="AP20" s="157"/>
      <c r="AQ20" s="157"/>
      <c r="AR20" s="157"/>
      <c r="AS20" s="157"/>
      <c r="AT20" s="157"/>
      <c r="AU20" s="157"/>
      <c r="AV20" s="157"/>
      <c r="AW20" s="157"/>
    </row>
    <row r="21" spans="1:49">
      <c r="B21" s="158"/>
      <c r="C21" s="158"/>
      <c r="D21" s="158"/>
      <c r="E21" s="158"/>
      <c r="F21" s="158"/>
      <c r="G21" s="158"/>
      <c r="H21" s="158"/>
      <c r="I21" s="158"/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  <c r="AA21" s="158"/>
      <c r="AB21" s="158"/>
      <c r="AC21" s="158"/>
      <c r="AD21" s="158"/>
      <c r="AE21" s="158"/>
      <c r="AF21" s="158"/>
      <c r="AG21" s="158"/>
      <c r="AH21" s="158"/>
      <c r="AI21" s="158"/>
      <c r="AJ21" s="158"/>
      <c r="AK21" s="158"/>
      <c r="AL21" s="158"/>
      <c r="AM21" s="158"/>
      <c r="AN21" s="158"/>
      <c r="AO21" s="158"/>
      <c r="AP21" s="158"/>
      <c r="AQ21" s="158"/>
      <c r="AR21" s="158"/>
      <c r="AS21" s="158"/>
      <c r="AT21" s="158"/>
      <c r="AU21" s="158"/>
      <c r="AV21" s="158"/>
      <c r="AW21" s="158"/>
    </row>
    <row r="22" spans="1:49">
      <c r="B22" s="158"/>
      <c r="C22" s="158"/>
      <c r="D22" s="158"/>
      <c r="E22" s="158"/>
      <c r="F22" s="158"/>
      <c r="G22" s="158"/>
      <c r="H22" s="158"/>
      <c r="I22" s="158"/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  <c r="AA22" s="158"/>
      <c r="AB22" s="158"/>
      <c r="AC22" s="158"/>
      <c r="AD22" s="158"/>
      <c r="AE22" s="158"/>
      <c r="AF22" s="158"/>
      <c r="AG22" s="158"/>
      <c r="AH22" s="158"/>
      <c r="AI22" s="158"/>
      <c r="AJ22" s="158"/>
      <c r="AK22" s="158"/>
      <c r="AL22" s="158"/>
      <c r="AM22" s="158"/>
      <c r="AN22" s="158"/>
      <c r="AO22" s="158"/>
      <c r="AP22" s="158"/>
      <c r="AQ22" s="158"/>
      <c r="AR22" s="158"/>
      <c r="AS22" s="158"/>
      <c r="AT22" s="158"/>
      <c r="AU22" s="158"/>
      <c r="AV22" s="158"/>
      <c r="AW22" s="158"/>
    </row>
    <row r="23" spans="1:49">
      <c r="B23" s="158"/>
      <c r="C23" s="158"/>
      <c r="D23" s="158"/>
      <c r="E23" s="158"/>
      <c r="F23" s="158"/>
      <c r="G23" s="158"/>
      <c r="H23" s="158"/>
      <c r="I23" s="158"/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  <c r="AA23" s="158"/>
      <c r="AB23" s="158"/>
      <c r="AC23" s="158"/>
      <c r="AD23" s="158"/>
      <c r="AE23" s="158"/>
      <c r="AF23" s="158"/>
      <c r="AG23" s="158"/>
      <c r="AH23" s="158"/>
      <c r="AI23" s="158"/>
      <c r="AJ23" s="158"/>
      <c r="AK23" s="158"/>
      <c r="AL23" s="158"/>
      <c r="AM23" s="158"/>
      <c r="AN23" s="158"/>
      <c r="AO23" s="158"/>
      <c r="AP23" s="158"/>
      <c r="AQ23" s="158"/>
      <c r="AR23" s="158"/>
      <c r="AS23" s="158"/>
      <c r="AT23" s="158"/>
      <c r="AU23" s="158"/>
      <c r="AV23" s="158"/>
      <c r="AW23" s="158"/>
    </row>
    <row r="24" spans="1:49">
      <c r="B24" s="158"/>
      <c r="C24" s="158"/>
      <c r="D24" s="158"/>
      <c r="E24" s="158"/>
      <c r="F24" s="158"/>
      <c r="G24" s="158"/>
      <c r="H24" s="158"/>
      <c r="I24" s="158"/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  <c r="AA24" s="158"/>
      <c r="AB24" s="158"/>
      <c r="AC24" s="158"/>
      <c r="AD24" s="158"/>
      <c r="AE24" s="158"/>
      <c r="AF24" s="158"/>
      <c r="AG24" s="158"/>
      <c r="AH24" s="158"/>
      <c r="AI24" s="158"/>
      <c r="AJ24" s="158"/>
      <c r="AK24" s="158"/>
      <c r="AL24" s="158"/>
      <c r="AM24" s="158"/>
      <c r="AN24" s="158"/>
      <c r="AO24" s="158"/>
      <c r="AP24" s="158"/>
      <c r="AQ24" s="158"/>
      <c r="AR24" s="158"/>
      <c r="AS24" s="158"/>
      <c r="AT24" s="158"/>
      <c r="AU24" s="158"/>
      <c r="AV24" s="158"/>
      <c r="AW24" s="158"/>
    </row>
    <row r="25" spans="1:49">
      <c r="B25" s="158"/>
      <c r="C25" s="158"/>
      <c r="D25" s="158"/>
      <c r="E25" s="158"/>
      <c r="F25" s="158"/>
      <c r="G25" s="158"/>
      <c r="H25" s="158"/>
      <c r="I25" s="158"/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  <c r="AA25" s="158"/>
      <c r="AB25" s="158"/>
      <c r="AC25" s="158"/>
      <c r="AD25" s="158"/>
      <c r="AE25" s="158"/>
      <c r="AF25" s="158"/>
      <c r="AG25" s="158"/>
      <c r="AH25" s="158"/>
      <c r="AI25" s="158"/>
      <c r="AJ25" s="158"/>
      <c r="AK25" s="158"/>
      <c r="AL25" s="158"/>
      <c r="AM25" s="158"/>
      <c r="AN25" s="158"/>
      <c r="AO25" s="158"/>
      <c r="AP25" s="158"/>
      <c r="AQ25" s="158"/>
      <c r="AR25" s="158"/>
      <c r="AS25" s="158"/>
      <c r="AT25" s="158"/>
      <c r="AU25" s="158"/>
      <c r="AV25" s="158"/>
      <c r="AW25" s="158"/>
    </row>
    <row r="26" spans="1:49">
      <c r="B26" s="158"/>
      <c r="C26" s="158"/>
      <c r="D26" s="158"/>
      <c r="E26" s="158"/>
      <c r="F26" s="158"/>
      <c r="G26" s="158"/>
      <c r="H26" s="158"/>
      <c r="I26" s="158"/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  <c r="AA26" s="158"/>
      <c r="AB26" s="158"/>
      <c r="AC26" s="158"/>
      <c r="AD26" s="158"/>
      <c r="AE26" s="158"/>
      <c r="AF26" s="158"/>
      <c r="AG26" s="158"/>
      <c r="AH26" s="158"/>
      <c r="AI26" s="158"/>
      <c r="AJ26" s="158"/>
      <c r="AK26" s="158"/>
      <c r="AL26" s="158"/>
      <c r="AM26" s="158"/>
      <c r="AN26" s="158"/>
      <c r="AO26" s="158"/>
      <c r="AP26" s="158"/>
      <c r="AQ26" s="158"/>
      <c r="AR26" s="158"/>
      <c r="AS26" s="158"/>
      <c r="AT26" s="158"/>
      <c r="AU26" s="158"/>
      <c r="AV26" s="158"/>
      <c r="AW26" s="158"/>
    </row>
    <row r="27" spans="1:49">
      <c r="B27" s="158"/>
      <c r="C27" s="158"/>
      <c r="D27" s="158"/>
      <c r="E27" s="158"/>
      <c r="F27" s="158"/>
      <c r="G27" s="158"/>
      <c r="H27" s="158"/>
      <c r="I27" s="158"/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  <c r="AA27" s="158"/>
      <c r="AB27" s="158"/>
      <c r="AC27" s="158"/>
      <c r="AD27" s="158"/>
      <c r="AE27" s="158"/>
      <c r="AF27" s="158"/>
      <c r="AG27" s="158"/>
      <c r="AH27" s="158"/>
      <c r="AI27" s="158"/>
      <c r="AJ27" s="158"/>
      <c r="AK27" s="158"/>
      <c r="AL27" s="158"/>
      <c r="AM27" s="158"/>
      <c r="AN27" s="158"/>
      <c r="AO27" s="158"/>
      <c r="AP27" s="158"/>
      <c r="AQ27" s="158"/>
      <c r="AR27" s="158"/>
      <c r="AS27" s="158"/>
      <c r="AT27" s="158"/>
      <c r="AU27" s="158"/>
      <c r="AV27" s="158"/>
      <c r="AW27" s="158"/>
    </row>
    <row r="28" spans="1:49">
      <c r="B28" s="158"/>
      <c r="C28" s="158"/>
      <c r="D28" s="158"/>
      <c r="E28" s="158"/>
      <c r="F28" s="158"/>
      <c r="G28" s="158"/>
      <c r="H28" s="158"/>
      <c r="I28" s="158"/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  <c r="AA28" s="158"/>
      <c r="AB28" s="158"/>
      <c r="AC28" s="158"/>
      <c r="AD28" s="158"/>
      <c r="AE28" s="158"/>
      <c r="AF28" s="158"/>
      <c r="AG28" s="158"/>
      <c r="AH28" s="158"/>
      <c r="AI28" s="158"/>
      <c r="AJ28" s="158"/>
      <c r="AK28" s="158"/>
      <c r="AL28" s="158"/>
      <c r="AM28" s="158"/>
      <c r="AN28" s="158"/>
      <c r="AO28" s="158"/>
      <c r="AP28" s="158"/>
      <c r="AQ28" s="158"/>
      <c r="AR28" s="158"/>
      <c r="AS28" s="158"/>
      <c r="AT28" s="158"/>
      <c r="AU28" s="158"/>
      <c r="AV28" s="158"/>
      <c r="AW28" s="158"/>
    </row>
    <row r="29" spans="1:49">
      <c r="B29" s="158"/>
      <c r="C29" s="158"/>
      <c r="D29" s="158"/>
      <c r="E29" s="158"/>
      <c r="F29" s="158"/>
      <c r="G29" s="158"/>
      <c r="H29" s="158"/>
      <c r="I29" s="158"/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  <c r="AA29" s="158"/>
      <c r="AB29" s="158"/>
      <c r="AC29" s="158"/>
      <c r="AD29" s="158"/>
      <c r="AE29" s="158"/>
      <c r="AF29" s="158"/>
      <c r="AG29" s="158"/>
      <c r="AH29" s="158"/>
      <c r="AI29" s="158"/>
      <c r="AJ29" s="158"/>
      <c r="AK29" s="158"/>
      <c r="AL29" s="158"/>
      <c r="AM29" s="158"/>
      <c r="AN29" s="158"/>
      <c r="AO29" s="158"/>
      <c r="AP29" s="158"/>
      <c r="AQ29" s="158"/>
      <c r="AR29" s="158"/>
      <c r="AS29" s="158"/>
      <c r="AT29" s="158"/>
      <c r="AU29" s="158"/>
      <c r="AV29" s="158"/>
      <c r="AW29" s="158"/>
    </row>
    <row r="30" spans="1:49">
      <c r="B30" s="158"/>
      <c r="C30" s="158"/>
      <c r="D30" s="158"/>
      <c r="E30" s="158"/>
      <c r="F30" s="158"/>
      <c r="G30" s="158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  <c r="AA30" s="158"/>
      <c r="AB30" s="158"/>
      <c r="AC30" s="158"/>
      <c r="AD30" s="158"/>
      <c r="AE30" s="158"/>
      <c r="AF30" s="158"/>
      <c r="AG30" s="158"/>
      <c r="AH30" s="158"/>
      <c r="AI30" s="158"/>
      <c r="AJ30" s="158"/>
      <c r="AK30" s="158"/>
      <c r="AL30" s="158"/>
      <c r="AM30" s="158"/>
      <c r="AN30" s="158"/>
      <c r="AO30" s="158"/>
      <c r="AP30" s="158"/>
      <c r="AQ30" s="158"/>
      <c r="AR30" s="158"/>
      <c r="AS30" s="158"/>
      <c r="AT30" s="158"/>
      <c r="AU30" s="158"/>
      <c r="AV30" s="158"/>
      <c r="AW30" s="158"/>
    </row>
    <row r="31" spans="1:49">
      <c r="B31" s="159"/>
      <c r="C31" s="159"/>
      <c r="D31" s="159"/>
      <c r="E31" s="159"/>
      <c r="F31" s="159"/>
      <c r="G31" s="159"/>
      <c r="H31" s="159"/>
      <c r="I31" s="159"/>
      <c r="J31" s="159"/>
      <c r="K31" s="159"/>
      <c r="L31" s="159"/>
      <c r="M31" s="159"/>
      <c r="N31" s="159"/>
      <c r="O31" s="159"/>
      <c r="P31" s="159"/>
      <c r="Q31" s="159"/>
      <c r="R31" s="159"/>
      <c r="S31" s="159"/>
      <c r="T31" s="159"/>
      <c r="U31" s="159"/>
      <c r="V31" s="159"/>
      <c r="W31" s="159"/>
      <c r="X31" s="159"/>
      <c r="Y31" s="159"/>
      <c r="Z31" s="159"/>
      <c r="AA31" s="159"/>
      <c r="AB31" s="159"/>
      <c r="AC31" s="159"/>
      <c r="AD31" s="159"/>
      <c r="AE31" s="159"/>
      <c r="AF31" s="159"/>
      <c r="AG31" s="159"/>
      <c r="AH31" s="159"/>
      <c r="AI31" s="159"/>
      <c r="AJ31" s="159"/>
      <c r="AK31" s="159"/>
      <c r="AL31" s="159"/>
      <c r="AM31" s="159"/>
      <c r="AN31" s="159"/>
      <c r="AO31" s="159"/>
      <c r="AP31" s="159"/>
      <c r="AQ31" s="159"/>
      <c r="AR31" s="159"/>
      <c r="AS31" s="159"/>
      <c r="AT31" s="159"/>
      <c r="AU31" s="159"/>
      <c r="AV31" s="159"/>
      <c r="AW31" s="159"/>
    </row>
    <row r="33" spans="4:44" s="102" customFormat="1" ht="15">
      <c r="I33" s="101"/>
      <c r="J33" s="101"/>
      <c r="K33" s="101"/>
      <c r="L33" s="101"/>
      <c r="M33" s="101"/>
      <c r="N33" s="101"/>
      <c r="AR33" s="101" t="s">
        <v>239</v>
      </c>
    </row>
    <row r="34" spans="4:44" s="102" customFormat="1" ht="15">
      <c r="F34" s="101" t="s">
        <v>54</v>
      </c>
      <c r="I34" s="101"/>
      <c r="J34" s="101"/>
      <c r="K34" s="101"/>
      <c r="L34" s="101"/>
      <c r="M34" s="101"/>
      <c r="N34" s="101"/>
      <c r="T34" s="101" t="s">
        <v>237</v>
      </c>
      <c r="AF34" s="101" t="s">
        <v>51</v>
      </c>
      <c r="AR34" s="101" t="s">
        <v>48</v>
      </c>
    </row>
    <row r="35" spans="4:44" s="102" customFormat="1" ht="15">
      <c r="F35" s="101" t="s">
        <v>55</v>
      </c>
      <c r="I35" s="101"/>
      <c r="J35" s="101"/>
      <c r="K35" s="101"/>
      <c r="L35" s="101"/>
      <c r="M35" s="101"/>
      <c r="N35" s="101"/>
      <c r="T35" s="101" t="s">
        <v>238</v>
      </c>
      <c r="AF35" s="101" t="s">
        <v>52</v>
      </c>
      <c r="AR35" s="101" t="s">
        <v>49</v>
      </c>
    </row>
    <row r="36" spans="4:44" s="102" customFormat="1" ht="15">
      <c r="F36" s="101"/>
      <c r="I36" s="101"/>
      <c r="J36" s="101"/>
      <c r="K36" s="101"/>
      <c r="L36" s="101"/>
      <c r="M36" s="101"/>
      <c r="N36" s="101"/>
      <c r="AF36" s="101" t="s">
        <v>53</v>
      </c>
      <c r="AR36" s="101" t="s">
        <v>50</v>
      </c>
    </row>
    <row r="37" spans="4:44" s="102" customFormat="1" ht="15">
      <c r="F37" s="101"/>
      <c r="I37" s="101"/>
      <c r="J37" s="101"/>
      <c r="K37" s="101"/>
      <c r="L37" s="101"/>
      <c r="M37" s="101"/>
      <c r="N37" s="101"/>
      <c r="AF37" s="101"/>
      <c r="AR37" s="101"/>
    </row>
    <row r="38" spans="4:44" s="102" customFormat="1" ht="15">
      <c r="F38" s="101"/>
      <c r="I38" s="101"/>
      <c r="J38" s="101"/>
      <c r="K38" s="101"/>
      <c r="L38" s="101"/>
      <c r="M38" s="101"/>
      <c r="N38" s="101"/>
      <c r="AF38" s="101"/>
      <c r="AR38" s="101"/>
    </row>
    <row r="39" spans="4:44" s="102" customFormat="1" ht="15">
      <c r="F39" s="101"/>
      <c r="I39" s="101"/>
      <c r="J39" s="101"/>
      <c r="K39" s="101"/>
      <c r="L39" s="101"/>
      <c r="M39" s="101"/>
      <c r="N39" s="101"/>
      <c r="AF39" s="101"/>
      <c r="AR39" s="101"/>
    </row>
    <row r="40" spans="4:44" s="140" customFormat="1" ht="16.5" thickBot="1">
      <c r="F40" s="141" t="s">
        <v>232</v>
      </c>
      <c r="I40" s="142"/>
      <c r="J40" s="142"/>
      <c r="K40" s="142"/>
      <c r="L40" s="142"/>
      <c r="M40" s="142"/>
      <c r="N40" s="142"/>
      <c r="Q40" s="145"/>
      <c r="R40" s="145"/>
      <c r="S40" s="145"/>
      <c r="T40" s="146"/>
      <c r="U40" s="145"/>
      <c r="V40" s="145"/>
      <c r="W40" s="145"/>
      <c r="X40" s="145"/>
      <c r="AF40" s="141" t="s">
        <v>97</v>
      </c>
      <c r="AR40" s="141" t="s">
        <v>209</v>
      </c>
    </row>
    <row r="41" spans="4:44" s="102" customFormat="1" ht="15">
      <c r="D41" s="143"/>
      <c r="F41" s="143" t="s">
        <v>228</v>
      </c>
      <c r="G41" s="143"/>
      <c r="H41" s="143"/>
      <c r="I41" s="143"/>
      <c r="J41" s="143"/>
      <c r="K41" s="144"/>
      <c r="L41" s="144"/>
      <c r="M41" s="144"/>
      <c r="N41" s="144"/>
      <c r="T41" s="147"/>
      <c r="AO41" s="101"/>
    </row>
  </sheetData>
  <mergeCells count="34">
    <mergeCell ref="B19:Q19"/>
    <mergeCell ref="R19:AG19"/>
    <mergeCell ref="AH19:AW19"/>
    <mergeCell ref="B20:Q31"/>
    <mergeCell ref="R20:AG31"/>
    <mergeCell ref="AH20:AW31"/>
    <mergeCell ref="C14:G14"/>
    <mergeCell ref="I14:J14"/>
    <mergeCell ref="M14:N14"/>
    <mergeCell ref="Q14:R14"/>
    <mergeCell ref="AJ14:AO14"/>
    <mergeCell ref="AJ17:AO17"/>
    <mergeCell ref="B7:J7"/>
    <mergeCell ref="L7:AT7"/>
    <mergeCell ref="B8:J8"/>
    <mergeCell ref="L8:AT8"/>
    <mergeCell ref="B9:J9"/>
    <mergeCell ref="L9:AT9"/>
    <mergeCell ref="C15:G15"/>
    <mergeCell ref="I15:J15"/>
    <mergeCell ref="M15:N15"/>
    <mergeCell ref="Q15:R15"/>
    <mergeCell ref="C16:G16"/>
    <mergeCell ref="I16:J16"/>
    <mergeCell ref="M16:N16"/>
    <mergeCell ref="Q16:R16"/>
    <mergeCell ref="B11:AW11"/>
    <mergeCell ref="B6:J6"/>
    <mergeCell ref="L6:AT6"/>
    <mergeCell ref="A2:AW2"/>
    <mergeCell ref="B4:J4"/>
    <mergeCell ref="L4:AT4"/>
    <mergeCell ref="B5:J5"/>
    <mergeCell ref="L5:AT5"/>
  </mergeCells>
  <pageMargins left="0.88" right="0.11811023622047245" top="0.63" bottom="0.27559055118110237" header="0.31496062992125984" footer="0.31496062992125984"/>
  <pageSetup paperSize="9" scale="85" orientation="landscape" horizontalDpi="4294967293" verticalDpi="0" r:id="rId1"/>
  <headerFooter>
    <oddFooter>&amp;C&amp;P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AW41"/>
  <sheetViews>
    <sheetView view="pageBreakPreview" topLeftCell="A16" zoomScale="80" zoomScaleNormal="90" zoomScaleSheetLayoutView="80" workbookViewId="0">
      <selection activeCell="A33" sqref="A33:XFD41"/>
    </sheetView>
  </sheetViews>
  <sheetFormatPr defaultRowHeight="14.25"/>
  <cols>
    <col min="1" max="4" width="3" style="51" customWidth="1"/>
    <col min="5" max="5" width="4.7109375" style="51" customWidth="1"/>
    <col min="6" max="7" width="3" style="51" customWidth="1"/>
    <col min="8" max="8" width="1.5703125" style="51" customWidth="1"/>
    <col min="9" max="14" width="3" style="52" customWidth="1"/>
    <col min="15" max="17" width="3" style="51" customWidth="1"/>
    <col min="18" max="18" width="5.28515625" style="51" customWidth="1"/>
    <col min="19" max="30" width="3" style="51" customWidth="1"/>
    <col min="31" max="31" width="5.42578125" style="51" customWidth="1"/>
    <col min="32" max="32" width="3" style="51" customWidth="1"/>
    <col min="33" max="33" width="1.140625" style="51" customWidth="1"/>
    <col min="34" max="81" width="3" style="51" customWidth="1"/>
    <col min="82" max="139" width="2.42578125" style="51" customWidth="1"/>
    <col min="140" max="16384" width="9.140625" style="51"/>
  </cols>
  <sheetData>
    <row r="1" spans="1:49">
      <c r="AR1" s="53" t="s">
        <v>24</v>
      </c>
    </row>
    <row r="2" spans="1:49" ht="20.25">
      <c r="A2" s="150" t="s">
        <v>83</v>
      </c>
      <c r="B2" s="150"/>
      <c r="C2" s="150"/>
      <c r="D2" s="150"/>
      <c r="E2" s="150"/>
      <c r="F2" s="150"/>
      <c r="G2" s="150"/>
      <c r="H2" s="150"/>
      <c r="I2" s="150"/>
      <c r="J2" s="150"/>
      <c r="K2" s="150"/>
      <c r="L2" s="150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  <c r="Z2" s="150"/>
      <c r="AA2" s="150"/>
      <c r="AB2" s="150"/>
      <c r="AC2" s="150"/>
      <c r="AD2" s="150"/>
      <c r="AE2" s="150"/>
      <c r="AF2" s="150"/>
      <c r="AG2" s="150"/>
      <c r="AH2" s="150"/>
      <c r="AI2" s="150"/>
      <c r="AJ2" s="150"/>
      <c r="AK2" s="150"/>
      <c r="AL2" s="150"/>
      <c r="AM2" s="150"/>
      <c r="AN2" s="150"/>
      <c r="AO2" s="150"/>
      <c r="AP2" s="150"/>
      <c r="AQ2" s="150"/>
      <c r="AR2" s="150"/>
      <c r="AS2" s="150"/>
      <c r="AT2" s="150"/>
      <c r="AU2" s="150"/>
      <c r="AV2" s="150"/>
      <c r="AW2" s="150"/>
    </row>
    <row r="4" spans="1:49" ht="15">
      <c r="A4" s="100" t="s">
        <v>1</v>
      </c>
      <c r="B4" s="149" t="s">
        <v>2</v>
      </c>
      <c r="C4" s="149"/>
      <c r="D4" s="149"/>
      <c r="E4" s="149"/>
      <c r="F4" s="149"/>
      <c r="G4" s="149"/>
      <c r="H4" s="149"/>
      <c r="I4" s="149"/>
      <c r="J4" s="149"/>
      <c r="K4" s="101" t="s">
        <v>14</v>
      </c>
      <c r="L4" s="149">
        <v>94</v>
      </c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  <c r="X4" s="149"/>
      <c r="Y4" s="149"/>
      <c r="Z4" s="149"/>
      <c r="AA4" s="149"/>
      <c r="AB4" s="149"/>
      <c r="AC4" s="149"/>
      <c r="AD4" s="149"/>
      <c r="AE4" s="149"/>
      <c r="AF4" s="149"/>
      <c r="AG4" s="149"/>
      <c r="AH4" s="149"/>
      <c r="AI4" s="149"/>
      <c r="AJ4" s="149"/>
      <c r="AK4" s="149"/>
      <c r="AL4" s="149"/>
      <c r="AM4" s="149"/>
      <c r="AN4" s="149"/>
      <c r="AO4" s="149"/>
      <c r="AP4" s="149"/>
      <c r="AQ4" s="149"/>
      <c r="AR4" s="149"/>
      <c r="AS4" s="149"/>
      <c r="AT4" s="149"/>
      <c r="AU4" s="102"/>
      <c r="AV4" s="102"/>
      <c r="AW4" s="102"/>
    </row>
    <row r="5" spans="1:49" ht="15.75">
      <c r="A5" s="102"/>
      <c r="B5" s="149" t="s">
        <v>3</v>
      </c>
      <c r="C5" s="149"/>
      <c r="D5" s="149"/>
      <c r="E5" s="149"/>
      <c r="F5" s="149"/>
      <c r="G5" s="149"/>
      <c r="H5" s="149"/>
      <c r="I5" s="149"/>
      <c r="J5" s="149"/>
      <c r="K5" s="101" t="s">
        <v>14</v>
      </c>
      <c r="L5" s="151" t="s">
        <v>101</v>
      </c>
      <c r="M5" s="151"/>
      <c r="N5" s="151"/>
      <c r="O5" s="151"/>
      <c r="P5" s="151"/>
      <c r="Q5" s="151"/>
      <c r="R5" s="151"/>
      <c r="S5" s="151"/>
      <c r="T5" s="151"/>
      <c r="U5" s="151"/>
      <c r="V5" s="151"/>
      <c r="W5" s="151"/>
      <c r="X5" s="151"/>
      <c r="Y5" s="151"/>
      <c r="Z5" s="151"/>
      <c r="AA5" s="151"/>
      <c r="AB5" s="151"/>
      <c r="AC5" s="151"/>
      <c r="AD5" s="151"/>
      <c r="AE5" s="151"/>
      <c r="AF5" s="151"/>
      <c r="AG5" s="151"/>
      <c r="AH5" s="151"/>
      <c r="AI5" s="151"/>
      <c r="AJ5" s="151"/>
      <c r="AK5" s="151"/>
      <c r="AL5" s="151"/>
      <c r="AM5" s="151"/>
      <c r="AN5" s="151"/>
      <c r="AO5" s="151"/>
      <c r="AP5" s="151"/>
      <c r="AQ5" s="151"/>
      <c r="AR5" s="151"/>
      <c r="AS5" s="151"/>
      <c r="AT5" s="151"/>
      <c r="AU5" s="102"/>
      <c r="AV5" s="102"/>
      <c r="AW5" s="102"/>
    </row>
    <row r="6" spans="1:49" ht="15">
      <c r="A6" s="102"/>
      <c r="B6" s="149" t="s">
        <v>4</v>
      </c>
      <c r="C6" s="149"/>
      <c r="D6" s="149"/>
      <c r="E6" s="149"/>
      <c r="F6" s="149"/>
      <c r="G6" s="149"/>
      <c r="H6" s="149"/>
      <c r="I6" s="149"/>
      <c r="J6" s="149"/>
      <c r="K6" s="101" t="s">
        <v>14</v>
      </c>
      <c r="L6" s="149" t="s">
        <v>77</v>
      </c>
      <c r="M6" s="149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49"/>
      <c r="AA6" s="149"/>
      <c r="AB6" s="149"/>
      <c r="AC6" s="149"/>
      <c r="AD6" s="149"/>
      <c r="AE6" s="149"/>
      <c r="AF6" s="149"/>
      <c r="AG6" s="149"/>
      <c r="AH6" s="149"/>
      <c r="AI6" s="149"/>
      <c r="AJ6" s="149"/>
      <c r="AK6" s="149"/>
      <c r="AL6" s="149"/>
      <c r="AM6" s="149"/>
      <c r="AN6" s="149"/>
      <c r="AO6" s="149"/>
      <c r="AP6" s="149"/>
      <c r="AQ6" s="149"/>
      <c r="AR6" s="149"/>
      <c r="AS6" s="149"/>
      <c r="AT6" s="149"/>
      <c r="AU6" s="102"/>
      <c r="AV6" s="102"/>
      <c r="AW6" s="102"/>
    </row>
    <row r="7" spans="1:49" ht="15">
      <c r="A7" s="102"/>
      <c r="B7" s="149" t="s">
        <v>5</v>
      </c>
      <c r="C7" s="149"/>
      <c r="D7" s="149"/>
      <c r="E7" s="149"/>
      <c r="F7" s="149"/>
      <c r="G7" s="149"/>
      <c r="H7" s="149"/>
      <c r="I7" s="149"/>
      <c r="J7" s="149"/>
      <c r="K7" s="101" t="s">
        <v>14</v>
      </c>
      <c r="L7" s="149" t="s">
        <v>102</v>
      </c>
      <c r="M7" s="149"/>
      <c r="N7" s="149"/>
      <c r="O7" s="149"/>
      <c r="P7" s="149"/>
      <c r="Q7" s="149"/>
      <c r="R7" s="149"/>
      <c r="S7" s="149"/>
      <c r="T7" s="149"/>
      <c r="U7" s="149"/>
      <c r="V7" s="149"/>
      <c r="W7" s="149"/>
      <c r="X7" s="149"/>
      <c r="Y7" s="149"/>
      <c r="Z7" s="149"/>
      <c r="AA7" s="149"/>
      <c r="AB7" s="149"/>
      <c r="AC7" s="149"/>
      <c r="AD7" s="149"/>
      <c r="AE7" s="149"/>
      <c r="AF7" s="149"/>
      <c r="AG7" s="149"/>
      <c r="AH7" s="149"/>
      <c r="AI7" s="149"/>
      <c r="AJ7" s="149"/>
      <c r="AK7" s="149"/>
      <c r="AL7" s="149"/>
      <c r="AM7" s="149"/>
      <c r="AN7" s="149"/>
      <c r="AO7" s="149"/>
      <c r="AP7" s="149"/>
      <c r="AQ7" s="149"/>
      <c r="AR7" s="149"/>
      <c r="AS7" s="149"/>
      <c r="AT7" s="149"/>
      <c r="AU7" s="102"/>
      <c r="AV7" s="102"/>
      <c r="AW7" s="102"/>
    </row>
    <row r="8" spans="1:49" ht="15">
      <c r="A8" s="102"/>
      <c r="B8" s="149" t="s">
        <v>6</v>
      </c>
      <c r="C8" s="149"/>
      <c r="D8" s="149"/>
      <c r="E8" s="149"/>
      <c r="F8" s="149"/>
      <c r="G8" s="149"/>
      <c r="H8" s="149"/>
      <c r="I8" s="149"/>
      <c r="J8" s="149"/>
      <c r="K8" s="101" t="s">
        <v>14</v>
      </c>
      <c r="L8" s="149" t="s">
        <v>103</v>
      </c>
      <c r="M8" s="149"/>
      <c r="N8" s="149"/>
      <c r="O8" s="149"/>
      <c r="P8" s="149"/>
      <c r="Q8" s="149"/>
      <c r="R8" s="149"/>
      <c r="S8" s="149"/>
      <c r="T8" s="149"/>
      <c r="U8" s="149"/>
      <c r="V8" s="149"/>
      <c r="W8" s="149"/>
      <c r="X8" s="149"/>
      <c r="Y8" s="149"/>
      <c r="Z8" s="149"/>
      <c r="AA8" s="149"/>
      <c r="AB8" s="149"/>
      <c r="AC8" s="149"/>
      <c r="AD8" s="149"/>
      <c r="AE8" s="149"/>
      <c r="AF8" s="149"/>
      <c r="AG8" s="149"/>
      <c r="AH8" s="149"/>
      <c r="AI8" s="149"/>
      <c r="AJ8" s="149"/>
      <c r="AK8" s="149"/>
      <c r="AL8" s="149"/>
      <c r="AM8" s="149"/>
      <c r="AN8" s="149"/>
      <c r="AO8" s="149"/>
      <c r="AP8" s="149"/>
      <c r="AQ8" s="149"/>
      <c r="AR8" s="149"/>
      <c r="AS8" s="149"/>
      <c r="AT8" s="149"/>
      <c r="AU8" s="102"/>
      <c r="AV8" s="102"/>
      <c r="AW8" s="102"/>
    </row>
    <row r="9" spans="1:49" ht="15">
      <c r="A9" s="102"/>
      <c r="B9" s="149" t="s">
        <v>7</v>
      </c>
      <c r="C9" s="149"/>
      <c r="D9" s="149"/>
      <c r="E9" s="149"/>
      <c r="F9" s="149"/>
      <c r="G9" s="149"/>
      <c r="H9" s="149"/>
      <c r="I9" s="149"/>
      <c r="J9" s="149"/>
      <c r="K9" s="101" t="s">
        <v>14</v>
      </c>
      <c r="L9" s="149" t="s">
        <v>23</v>
      </c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02"/>
      <c r="AV9" s="102"/>
      <c r="AW9" s="102"/>
    </row>
    <row r="10" spans="1:49" ht="15">
      <c r="A10" s="102"/>
      <c r="B10" s="102"/>
      <c r="C10" s="102"/>
      <c r="D10" s="102"/>
      <c r="E10" s="102"/>
      <c r="F10" s="102"/>
      <c r="G10" s="102"/>
      <c r="H10" s="102"/>
      <c r="I10" s="101"/>
      <c r="J10" s="101"/>
      <c r="K10" s="101"/>
      <c r="L10" s="101"/>
      <c r="M10" s="101"/>
      <c r="N10" s="101"/>
      <c r="O10" s="102"/>
      <c r="P10" s="102"/>
      <c r="Q10" s="102"/>
      <c r="R10" s="102"/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2"/>
      <c r="AD10" s="102"/>
      <c r="AE10" s="102"/>
      <c r="AF10" s="102"/>
      <c r="AG10" s="102"/>
      <c r="AH10" s="102"/>
      <c r="AI10" s="102"/>
      <c r="AJ10" s="102"/>
      <c r="AK10" s="102"/>
      <c r="AL10" s="102"/>
      <c r="AM10" s="102"/>
      <c r="AN10" s="102"/>
      <c r="AO10" s="102"/>
      <c r="AP10" s="102"/>
      <c r="AQ10" s="102"/>
      <c r="AR10" s="102"/>
      <c r="AS10" s="102"/>
      <c r="AT10" s="102"/>
      <c r="AU10" s="102"/>
      <c r="AV10" s="102"/>
      <c r="AW10" s="102"/>
    </row>
    <row r="11" spans="1:49" ht="27.75" customHeight="1">
      <c r="A11" s="100" t="s">
        <v>8</v>
      </c>
      <c r="B11" s="153" t="s">
        <v>9</v>
      </c>
      <c r="C11" s="153"/>
      <c r="D11" s="153"/>
      <c r="E11" s="153"/>
      <c r="F11" s="153"/>
      <c r="G11" s="153"/>
      <c r="H11" s="153"/>
      <c r="I11" s="153"/>
      <c r="J11" s="153"/>
      <c r="K11" s="153"/>
      <c r="L11" s="153"/>
      <c r="M11" s="153"/>
      <c r="N11" s="153"/>
      <c r="O11" s="153"/>
      <c r="P11" s="153"/>
      <c r="Q11" s="153"/>
      <c r="R11" s="153"/>
      <c r="S11" s="153"/>
      <c r="T11" s="153"/>
      <c r="U11" s="153"/>
      <c r="V11" s="153"/>
      <c r="W11" s="153"/>
      <c r="X11" s="153"/>
      <c r="Y11" s="153"/>
      <c r="Z11" s="153"/>
      <c r="AA11" s="153"/>
      <c r="AB11" s="153"/>
      <c r="AC11" s="153"/>
      <c r="AD11" s="153"/>
      <c r="AE11" s="153"/>
      <c r="AF11" s="153"/>
      <c r="AG11" s="153"/>
      <c r="AH11" s="153"/>
      <c r="AI11" s="153"/>
      <c r="AJ11" s="153"/>
      <c r="AK11" s="153"/>
      <c r="AL11" s="153"/>
      <c r="AM11" s="153"/>
      <c r="AN11" s="153"/>
      <c r="AO11" s="153"/>
      <c r="AP11" s="153"/>
      <c r="AQ11" s="153"/>
      <c r="AR11" s="153"/>
      <c r="AS11" s="153"/>
      <c r="AT11" s="153"/>
      <c r="AU11" s="153"/>
      <c r="AV11" s="153"/>
      <c r="AW11" s="153"/>
    </row>
    <row r="12" spans="1:49" ht="15">
      <c r="A12" s="102"/>
      <c r="B12" s="102"/>
      <c r="C12" s="102"/>
      <c r="D12" s="102"/>
      <c r="E12" s="102"/>
      <c r="F12" s="102"/>
      <c r="G12" s="102"/>
      <c r="H12" s="102"/>
      <c r="I12" s="101"/>
      <c r="J12" s="101"/>
      <c r="K12" s="101"/>
      <c r="L12" s="101"/>
      <c r="M12" s="101"/>
      <c r="N12" s="101"/>
      <c r="O12" s="102"/>
      <c r="P12" s="102"/>
      <c r="Q12" s="102"/>
      <c r="R12" s="102"/>
      <c r="S12" s="102"/>
      <c r="T12" s="102"/>
      <c r="U12" s="102"/>
      <c r="V12" s="102"/>
      <c r="W12" s="102"/>
      <c r="X12" s="102"/>
      <c r="Y12" s="102"/>
      <c r="Z12" s="102"/>
      <c r="AA12" s="102"/>
      <c r="AB12" s="102"/>
      <c r="AC12" s="102"/>
      <c r="AD12" s="102"/>
      <c r="AE12" s="102"/>
      <c r="AF12" s="102"/>
      <c r="AG12" s="102"/>
      <c r="AH12" s="102"/>
      <c r="AI12" s="102"/>
      <c r="AJ12" s="102"/>
      <c r="AK12" s="102"/>
      <c r="AL12" s="102"/>
      <c r="AM12" s="102"/>
      <c r="AN12" s="102"/>
      <c r="AO12" s="102"/>
      <c r="AP12" s="102"/>
      <c r="AQ12" s="102"/>
      <c r="AR12" s="102"/>
      <c r="AS12" s="102"/>
      <c r="AT12" s="102"/>
      <c r="AU12" s="102"/>
      <c r="AV12" s="102"/>
      <c r="AW12" s="102"/>
    </row>
    <row r="13" spans="1:49" ht="16.5">
      <c r="A13" s="76"/>
      <c r="B13" s="77" t="s">
        <v>10</v>
      </c>
      <c r="C13" s="78"/>
      <c r="D13" s="78"/>
      <c r="E13" s="78"/>
      <c r="F13" s="78"/>
      <c r="G13" s="78"/>
      <c r="H13" s="78"/>
      <c r="I13" s="79"/>
      <c r="J13" s="79"/>
      <c r="K13" s="79"/>
      <c r="L13" s="79"/>
      <c r="M13" s="79"/>
      <c r="N13" s="79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  <c r="AA13" s="78"/>
      <c r="AB13" s="78"/>
      <c r="AC13" s="78"/>
      <c r="AD13" s="78"/>
      <c r="AE13" s="78"/>
      <c r="AF13" s="78"/>
      <c r="AG13" s="78"/>
      <c r="AH13" s="78"/>
      <c r="AI13" s="78"/>
      <c r="AJ13" s="78"/>
      <c r="AK13" s="78"/>
      <c r="AL13" s="78"/>
      <c r="AM13" s="78"/>
      <c r="AN13" s="78"/>
      <c r="AO13" s="78"/>
      <c r="AP13" s="78"/>
      <c r="AQ13" s="78"/>
      <c r="AR13" s="78"/>
      <c r="AS13" s="78"/>
      <c r="AT13" s="78"/>
      <c r="AU13" s="78"/>
      <c r="AV13" s="78"/>
      <c r="AW13" s="80"/>
    </row>
    <row r="14" spans="1:49" ht="18" customHeight="1">
      <c r="A14" s="76"/>
      <c r="B14" s="81" t="s">
        <v>11</v>
      </c>
      <c r="C14" s="152" t="s">
        <v>12</v>
      </c>
      <c r="D14" s="152"/>
      <c r="E14" s="152"/>
      <c r="F14" s="152"/>
      <c r="G14" s="152"/>
      <c r="H14" s="82" t="s">
        <v>14</v>
      </c>
      <c r="I14" s="154">
        <v>6</v>
      </c>
      <c r="J14" s="154"/>
      <c r="K14" s="83" t="s">
        <v>15</v>
      </c>
      <c r="L14" s="83" t="s">
        <v>16</v>
      </c>
      <c r="M14" s="154">
        <v>8</v>
      </c>
      <c r="N14" s="154"/>
      <c r="O14" s="84" t="s">
        <v>15</v>
      </c>
      <c r="P14" s="85" t="s">
        <v>17</v>
      </c>
      <c r="Q14" s="154">
        <f>SUM(M14*I14)</f>
        <v>48</v>
      </c>
      <c r="R14" s="154"/>
      <c r="S14" s="82" t="s">
        <v>84</v>
      </c>
      <c r="T14" s="82"/>
      <c r="U14" s="86" t="s">
        <v>11</v>
      </c>
      <c r="V14" s="87" t="s">
        <v>88</v>
      </c>
      <c r="W14" s="87"/>
      <c r="X14" s="87"/>
      <c r="Y14" s="87"/>
      <c r="Z14" s="87"/>
      <c r="AA14" s="87"/>
      <c r="AB14" s="87"/>
      <c r="AC14" s="87"/>
      <c r="AD14" s="87"/>
      <c r="AE14" s="87"/>
      <c r="AF14" s="87"/>
      <c r="AG14" s="76"/>
      <c r="AH14" s="76"/>
      <c r="AI14" s="88"/>
      <c r="AJ14" s="155"/>
      <c r="AK14" s="155"/>
      <c r="AL14" s="155"/>
      <c r="AM14" s="155"/>
      <c r="AN14" s="155"/>
      <c r="AO14" s="155"/>
      <c r="AP14" s="89"/>
      <c r="AQ14" s="89"/>
      <c r="AR14" s="89"/>
      <c r="AS14" s="89"/>
      <c r="AT14" s="89"/>
      <c r="AU14" s="89"/>
      <c r="AV14" s="76"/>
      <c r="AW14" s="90"/>
    </row>
    <row r="15" spans="1:49" ht="18" customHeight="1">
      <c r="A15" s="76"/>
      <c r="B15" s="81" t="s">
        <v>11</v>
      </c>
      <c r="C15" s="152" t="s">
        <v>13</v>
      </c>
      <c r="D15" s="152"/>
      <c r="E15" s="152"/>
      <c r="F15" s="152"/>
      <c r="G15" s="152"/>
      <c r="H15" s="82" t="s">
        <v>14</v>
      </c>
      <c r="I15" s="154">
        <v>6</v>
      </c>
      <c r="J15" s="154"/>
      <c r="K15" s="83" t="s">
        <v>15</v>
      </c>
      <c r="L15" s="83" t="s">
        <v>16</v>
      </c>
      <c r="M15" s="154">
        <v>10</v>
      </c>
      <c r="N15" s="154"/>
      <c r="O15" s="84" t="s">
        <v>15</v>
      </c>
      <c r="P15" s="85" t="s">
        <v>17</v>
      </c>
      <c r="Q15" s="154">
        <f>SUM(M15*I15)</f>
        <v>60</v>
      </c>
      <c r="R15" s="154"/>
      <c r="S15" s="82" t="s">
        <v>84</v>
      </c>
      <c r="T15" s="82"/>
      <c r="U15" s="86" t="s">
        <v>11</v>
      </c>
      <c r="V15" s="82" t="s">
        <v>80</v>
      </c>
      <c r="W15" s="87"/>
      <c r="X15" s="87"/>
      <c r="Y15" s="87"/>
      <c r="Z15" s="87"/>
      <c r="AA15" s="87"/>
      <c r="AB15" s="87"/>
      <c r="AC15" s="87"/>
      <c r="AD15" s="87"/>
      <c r="AE15" s="87"/>
      <c r="AF15" s="87"/>
      <c r="AG15" s="76"/>
      <c r="AH15" s="87"/>
      <c r="AI15" s="86"/>
      <c r="AJ15" s="87"/>
      <c r="AK15" s="87"/>
      <c r="AL15" s="87"/>
      <c r="AM15" s="87"/>
      <c r="AN15" s="87"/>
      <c r="AO15" s="87"/>
      <c r="AP15" s="87"/>
      <c r="AQ15" s="87"/>
      <c r="AR15" s="87"/>
      <c r="AS15" s="87"/>
      <c r="AT15" s="87"/>
      <c r="AU15" s="87"/>
      <c r="AV15" s="76"/>
      <c r="AW15" s="90"/>
    </row>
    <row r="16" spans="1:49" ht="18" customHeight="1">
      <c r="A16" s="76"/>
      <c r="B16" s="81"/>
      <c r="C16" s="152"/>
      <c r="D16" s="152"/>
      <c r="E16" s="152"/>
      <c r="F16" s="152"/>
      <c r="G16" s="152"/>
      <c r="H16" s="82"/>
      <c r="I16" s="154"/>
      <c r="J16" s="154"/>
      <c r="K16" s="83"/>
      <c r="L16" s="83"/>
      <c r="M16" s="154"/>
      <c r="N16" s="154"/>
      <c r="O16" s="84"/>
      <c r="P16" s="85"/>
      <c r="Q16" s="154"/>
      <c r="R16" s="154"/>
      <c r="S16" s="82"/>
      <c r="T16" s="82"/>
      <c r="U16" s="86" t="s">
        <v>11</v>
      </c>
      <c r="V16" s="82" t="s">
        <v>89</v>
      </c>
      <c r="W16" s="82"/>
      <c r="X16" s="82"/>
      <c r="Y16" s="82"/>
      <c r="Z16" s="82"/>
      <c r="AA16" s="87"/>
      <c r="AB16" s="87"/>
      <c r="AC16" s="87"/>
      <c r="AD16" s="87"/>
      <c r="AE16" s="87"/>
      <c r="AF16" s="87"/>
      <c r="AG16" s="76"/>
      <c r="AH16" s="87"/>
      <c r="AI16" s="86"/>
      <c r="AJ16" s="87"/>
      <c r="AK16" s="87"/>
      <c r="AL16" s="87"/>
      <c r="AM16" s="87"/>
      <c r="AN16" s="87"/>
      <c r="AO16" s="87"/>
      <c r="AP16" s="87"/>
      <c r="AQ16" s="87"/>
      <c r="AR16" s="87"/>
      <c r="AS16" s="87"/>
      <c r="AT16" s="87"/>
      <c r="AU16" s="87"/>
      <c r="AV16" s="76"/>
      <c r="AW16" s="90"/>
    </row>
    <row r="17" spans="1:49" ht="16.5">
      <c r="A17" s="76"/>
      <c r="B17" s="91"/>
      <c r="C17" s="89"/>
      <c r="D17" s="89"/>
      <c r="E17" s="89"/>
      <c r="F17" s="89"/>
      <c r="G17" s="89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  <c r="S17" s="92"/>
      <c r="T17" s="93"/>
      <c r="U17" s="86"/>
      <c r="V17" s="82"/>
      <c r="W17" s="82"/>
      <c r="X17" s="82"/>
      <c r="Y17" s="82"/>
      <c r="Z17" s="82"/>
      <c r="AA17" s="87"/>
      <c r="AB17" s="82"/>
      <c r="AC17" s="82"/>
      <c r="AD17" s="82"/>
      <c r="AE17" s="82"/>
      <c r="AF17" s="82"/>
      <c r="AG17" s="76"/>
      <c r="AH17" s="94"/>
      <c r="AI17" s="86"/>
      <c r="AJ17" s="152"/>
      <c r="AK17" s="152"/>
      <c r="AL17" s="152"/>
      <c r="AM17" s="152"/>
      <c r="AN17" s="152"/>
      <c r="AO17" s="152"/>
      <c r="AP17" s="87"/>
      <c r="AQ17" s="87"/>
      <c r="AR17" s="87"/>
      <c r="AS17" s="87"/>
      <c r="AT17" s="87"/>
      <c r="AU17" s="87"/>
      <c r="AV17" s="87"/>
      <c r="AW17" s="90"/>
    </row>
    <row r="18" spans="1:49">
      <c r="B18" s="61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59"/>
      <c r="AJ18" s="59"/>
      <c r="AK18" s="59"/>
      <c r="AL18" s="59"/>
      <c r="AM18" s="59"/>
      <c r="AN18" s="59"/>
      <c r="AO18" s="59"/>
      <c r="AP18" s="59"/>
      <c r="AQ18" s="59"/>
      <c r="AR18" s="59"/>
      <c r="AS18" s="59"/>
      <c r="AT18" s="59"/>
      <c r="AU18" s="59"/>
      <c r="AV18" s="59"/>
      <c r="AW18" s="60"/>
    </row>
    <row r="19" spans="1:49" ht="15">
      <c r="B19" s="156" t="s">
        <v>19</v>
      </c>
      <c r="C19" s="156"/>
      <c r="D19" s="156"/>
      <c r="E19" s="156"/>
      <c r="F19" s="156"/>
      <c r="G19" s="156"/>
      <c r="H19" s="156"/>
      <c r="I19" s="156"/>
      <c r="J19" s="156"/>
      <c r="K19" s="156"/>
      <c r="L19" s="156"/>
      <c r="M19" s="156"/>
      <c r="N19" s="156"/>
      <c r="O19" s="156"/>
      <c r="P19" s="156"/>
      <c r="Q19" s="156"/>
      <c r="R19" s="156" t="s">
        <v>20</v>
      </c>
      <c r="S19" s="156"/>
      <c r="T19" s="156"/>
      <c r="U19" s="156"/>
      <c r="V19" s="156"/>
      <c r="W19" s="156"/>
      <c r="X19" s="156"/>
      <c r="Y19" s="156"/>
      <c r="Z19" s="156"/>
      <c r="AA19" s="156"/>
      <c r="AB19" s="156"/>
      <c r="AC19" s="156"/>
      <c r="AD19" s="156"/>
      <c r="AE19" s="156"/>
      <c r="AF19" s="156"/>
      <c r="AG19" s="156"/>
      <c r="AH19" s="156" t="s">
        <v>21</v>
      </c>
      <c r="AI19" s="156"/>
      <c r="AJ19" s="156"/>
      <c r="AK19" s="156"/>
      <c r="AL19" s="156"/>
      <c r="AM19" s="156"/>
      <c r="AN19" s="156"/>
      <c r="AO19" s="156"/>
      <c r="AP19" s="156"/>
      <c r="AQ19" s="156"/>
      <c r="AR19" s="156"/>
      <c r="AS19" s="156"/>
      <c r="AT19" s="156"/>
      <c r="AU19" s="156"/>
      <c r="AV19" s="156"/>
      <c r="AW19" s="156"/>
    </row>
    <row r="20" spans="1:49">
      <c r="B20" s="157"/>
      <c r="C20" s="157"/>
      <c r="D20" s="157"/>
      <c r="E20" s="157"/>
      <c r="F20" s="157"/>
      <c r="G20" s="157"/>
      <c r="H20" s="157"/>
      <c r="I20" s="157"/>
      <c r="J20" s="157"/>
      <c r="K20" s="157"/>
      <c r="L20" s="157"/>
      <c r="M20" s="157"/>
      <c r="N20" s="157"/>
      <c r="O20" s="157"/>
      <c r="P20" s="157"/>
      <c r="Q20" s="157"/>
      <c r="R20" s="157"/>
      <c r="S20" s="157"/>
      <c r="T20" s="157"/>
      <c r="U20" s="157"/>
      <c r="V20" s="157"/>
      <c r="W20" s="157"/>
      <c r="X20" s="157"/>
      <c r="Y20" s="157"/>
      <c r="Z20" s="157"/>
      <c r="AA20" s="157"/>
      <c r="AB20" s="157"/>
      <c r="AC20" s="157"/>
      <c r="AD20" s="157"/>
      <c r="AE20" s="157"/>
      <c r="AF20" s="157"/>
      <c r="AG20" s="157"/>
      <c r="AH20" s="157"/>
      <c r="AI20" s="157"/>
      <c r="AJ20" s="157"/>
      <c r="AK20" s="157"/>
      <c r="AL20" s="157"/>
      <c r="AM20" s="157"/>
      <c r="AN20" s="157"/>
      <c r="AO20" s="157"/>
      <c r="AP20" s="157"/>
      <c r="AQ20" s="157"/>
      <c r="AR20" s="157"/>
      <c r="AS20" s="157"/>
      <c r="AT20" s="157"/>
      <c r="AU20" s="157"/>
      <c r="AV20" s="157"/>
      <c r="AW20" s="157"/>
    </row>
    <row r="21" spans="1:49">
      <c r="B21" s="158"/>
      <c r="C21" s="158"/>
      <c r="D21" s="158"/>
      <c r="E21" s="158"/>
      <c r="F21" s="158"/>
      <c r="G21" s="158"/>
      <c r="H21" s="158"/>
      <c r="I21" s="158"/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  <c r="AA21" s="158"/>
      <c r="AB21" s="158"/>
      <c r="AC21" s="158"/>
      <c r="AD21" s="158"/>
      <c r="AE21" s="158"/>
      <c r="AF21" s="158"/>
      <c r="AG21" s="158"/>
      <c r="AH21" s="158"/>
      <c r="AI21" s="158"/>
      <c r="AJ21" s="158"/>
      <c r="AK21" s="158"/>
      <c r="AL21" s="158"/>
      <c r="AM21" s="158"/>
      <c r="AN21" s="158"/>
      <c r="AO21" s="158"/>
      <c r="AP21" s="158"/>
      <c r="AQ21" s="158"/>
      <c r="AR21" s="158"/>
      <c r="AS21" s="158"/>
      <c r="AT21" s="158"/>
      <c r="AU21" s="158"/>
      <c r="AV21" s="158"/>
      <c r="AW21" s="158"/>
    </row>
    <row r="22" spans="1:49">
      <c r="B22" s="158"/>
      <c r="C22" s="158"/>
      <c r="D22" s="158"/>
      <c r="E22" s="158"/>
      <c r="F22" s="158"/>
      <c r="G22" s="158"/>
      <c r="H22" s="158"/>
      <c r="I22" s="158"/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  <c r="AA22" s="158"/>
      <c r="AB22" s="158"/>
      <c r="AC22" s="158"/>
      <c r="AD22" s="158"/>
      <c r="AE22" s="158"/>
      <c r="AF22" s="158"/>
      <c r="AG22" s="158"/>
      <c r="AH22" s="158"/>
      <c r="AI22" s="158"/>
      <c r="AJ22" s="158"/>
      <c r="AK22" s="158"/>
      <c r="AL22" s="158"/>
      <c r="AM22" s="158"/>
      <c r="AN22" s="158"/>
      <c r="AO22" s="158"/>
      <c r="AP22" s="158"/>
      <c r="AQ22" s="158"/>
      <c r="AR22" s="158"/>
      <c r="AS22" s="158"/>
      <c r="AT22" s="158"/>
      <c r="AU22" s="158"/>
      <c r="AV22" s="158"/>
      <c r="AW22" s="158"/>
    </row>
    <row r="23" spans="1:49">
      <c r="B23" s="158"/>
      <c r="C23" s="158"/>
      <c r="D23" s="158"/>
      <c r="E23" s="158"/>
      <c r="F23" s="158"/>
      <c r="G23" s="158"/>
      <c r="H23" s="158"/>
      <c r="I23" s="158"/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  <c r="AA23" s="158"/>
      <c r="AB23" s="158"/>
      <c r="AC23" s="158"/>
      <c r="AD23" s="158"/>
      <c r="AE23" s="158"/>
      <c r="AF23" s="158"/>
      <c r="AG23" s="158"/>
      <c r="AH23" s="158"/>
      <c r="AI23" s="158"/>
      <c r="AJ23" s="158"/>
      <c r="AK23" s="158"/>
      <c r="AL23" s="158"/>
      <c r="AM23" s="158"/>
      <c r="AN23" s="158"/>
      <c r="AO23" s="158"/>
      <c r="AP23" s="158"/>
      <c r="AQ23" s="158"/>
      <c r="AR23" s="158"/>
      <c r="AS23" s="158"/>
      <c r="AT23" s="158"/>
      <c r="AU23" s="158"/>
      <c r="AV23" s="158"/>
      <c r="AW23" s="158"/>
    </row>
    <row r="24" spans="1:49">
      <c r="B24" s="158"/>
      <c r="C24" s="158"/>
      <c r="D24" s="158"/>
      <c r="E24" s="158"/>
      <c r="F24" s="158"/>
      <c r="G24" s="158"/>
      <c r="H24" s="158"/>
      <c r="I24" s="158"/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  <c r="AA24" s="158"/>
      <c r="AB24" s="158"/>
      <c r="AC24" s="158"/>
      <c r="AD24" s="158"/>
      <c r="AE24" s="158"/>
      <c r="AF24" s="158"/>
      <c r="AG24" s="158"/>
      <c r="AH24" s="158"/>
      <c r="AI24" s="158"/>
      <c r="AJ24" s="158"/>
      <c r="AK24" s="158"/>
      <c r="AL24" s="158"/>
      <c r="AM24" s="158"/>
      <c r="AN24" s="158"/>
      <c r="AO24" s="158"/>
      <c r="AP24" s="158"/>
      <c r="AQ24" s="158"/>
      <c r="AR24" s="158"/>
      <c r="AS24" s="158"/>
      <c r="AT24" s="158"/>
      <c r="AU24" s="158"/>
      <c r="AV24" s="158"/>
      <c r="AW24" s="158"/>
    </row>
    <row r="25" spans="1:49">
      <c r="B25" s="158"/>
      <c r="C25" s="158"/>
      <c r="D25" s="158"/>
      <c r="E25" s="158"/>
      <c r="F25" s="158"/>
      <c r="G25" s="158"/>
      <c r="H25" s="158"/>
      <c r="I25" s="158"/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  <c r="AA25" s="158"/>
      <c r="AB25" s="158"/>
      <c r="AC25" s="158"/>
      <c r="AD25" s="158"/>
      <c r="AE25" s="158"/>
      <c r="AF25" s="158"/>
      <c r="AG25" s="158"/>
      <c r="AH25" s="158"/>
      <c r="AI25" s="158"/>
      <c r="AJ25" s="158"/>
      <c r="AK25" s="158"/>
      <c r="AL25" s="158"/>
      <c r="AM25" s="158"/>
      <c r="AN25" s="158"/>
      <c r="AO25" s="158"/>
      <c r="AP25" s="158"/>
      <c r="AQ25" s="158"/>
      <c r="AR25" s="158"/>
      <c r="AS25" s="158"/>
      <c r="AT25" s="158"/>
      <c r="AU25" s="158"/>
      <c r="AV25" s="158"/>
      <c r="AW25" s="158"/>
    </row>
    <row r="26" spans="1:49">
      <c r="B26" s="158"/>
      <c r="C26" s="158"/>
      <c r="D26" s="158"/>
      <c r="E26" s="158"/>
      <c r="F26" s="158"/>
      <c r="G26" s="158"/>
      <c r="H26" s="158"/>
      <c r="I26" s="158"/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  <c r="AA26" s="158"/>
      <c r="AB26" s="158"/>
      <c r="AC26" s="158"/>
      <c r="AD26" s="158"/>
      <c r="AE26" s="158"/>
      <c r="AF26" s="158"/>
      <c r="AG26" s="158"/>
      <c r="AH26" s="158"/>
      <c r="AI26" s="158"/>
      <c r="AJ26" s="158"/>
      <c r="AK26" s="158"/>
      <c r="AL26" s="158"/>
      <c r="AM26" s="158"/>
      <c r="AN26" s="158"/>
      <c r="AO26" s="158"/>
      <c r="AP26" s="158"/>
      <c r="AQ26" s="158"/>
      <c r="AR26" s="158"/>
      <c r="AS26" s="158"/>
      <c r="AT26" s="158"/>
      <c r="AU26" s="158"/>
      <c r="AV26" s="158"/>
      <c r="AW26" s="158"/>
    </row>
    <row r="27" spans="1:49">
      <c r="B27" s="158"/>
      <c r="C27" s="158"/>
      <c r="D27" s="158"/>
      <c r="E27" s="158"/>
      <c r="F27" s="158"/>
      <c r="G27" s="158"/>
      <c r="H27" s="158"/>
      <c r="I27" s="158"/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  <c r="AA27" s="158"/>
      <c r="AB27" s="158"/>
      <c r="AC27" s="158"/>
      <c r="AD27" s="158"/>
      <c r="AE27" s="158"/>
      <c r="AF27" s="158"/>
      <c r="AG27" s="158"/>
      <c r="AH27" s="158"/>
      <c r="AI27" s="158"/>
      <c r="AJ27" s="158"/>
      <c r="AK27" s="158"/>
      <c r="AL27" s="158"/>
      <c r="AM27" s="158"/>
      <c r="AN27" s="158"/>
      <c r="AO27" s="158"/>
      <c r="AP27" s="158"/>
      <c r="AQ27" s="158"/>
      <c r="AR27" s="158"/>
      <c r="AS27" s="158"/>
      <c r="AT27" s="158"/>
      <c r="AU27" s="158"/>
      <c r="AV27" s="158"/>
      <c r="AW27" s="158"/>
    </row>
    <row r="28" spans="1:49">
      <c r="B28" s="158"/>
      <c r="C28" s="158"/>
      <c r="D28" s="158"/>
      <c r="E28" s="158"/>
      <c r="F28" s="158"/>
      <c r="G28" s="158"/>
      <c r="H28" s="158"/>
      <c r="I28" s="158"/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  <c r="AA28" s="158"/>
      <c r="AB28" s="158"/>
      <c r="AC28" s="158"/>
      <c r="AD28" s="158"/>
      <c r="AE28" s="158"/>
      <c r="AF28" s="158"/>
      <c r="AG28" s="158"/>
      <c r="AH28" s="158"/>
      <c r="AI28" s="158"/>
      <c r="AJ28" s="158"/>
      <c r="AK28" s="158"/>
      <c r="AL28" s="158"/>
      <c r="AM28" s="158"/>
      <c r="AN28" s="158"/>
      <c r="AO28" s="158"/>
      <c r="AP28" s="158"/>
      <c r="AQ28" s="158"/>
      <c r="AR28" s="158"/>
      <c r="AS28" s="158"/>
      <c r="AT28" s="158"/>
      <c r="AU28" s="158"/>
      <c r="AV28" s="158"/>
      <c r="AW28" s="158"/>
    </row>
    <row r="29" spans="1:49">
      <c r="B29" s="158"/>
      <c r="C29" s="158"/>
      <c r="D29" s="158"/>
      <c r="E29" s="158"/>
      <c r="F29" s="158"/>
      <c r="G29" s="158"/>
      <c r="H29" s="158"/>
      <c r="I29" s="158"/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  <c r="AA29" s="158"/>
      <c r="AB29" s="158"/>
      <c r="AC29" s="158"/>
      <c r="AD29" s="158"/>
      <c r="AE29" s="158"/>
      <c r="AF29" s="158"/>
      <c r="AG29" s="158"/>
      <c r="AH29" s="158"/>
      <c r="AI29" s="158"/>
      <c r="AJ29" s="158"/>
      <c r="AK29" s="158"/>
      <c r="AL29" s="158"/>
      <c r="AM29" s="158"/>
      <c r="AN29" s="158"/>
      <c r="AO29" s="158"/>
      <c r="AP29" s="158"/>
      <c r="AQ29" s="158"/>
      <c r="AR29" s="158"/>
      <c r="AS29" s="158"/>
      <c r="AT29" s="158"/>
      <c r="AU29" s="158"/>
      <c r="AV29" s="158"/>
      <c r="AW29" s="158"/>
    </row>
    <row r="30" spans="1:49">
      <c r="B30" s="158"/>
      <c r="C30" s="158"/>
      <c r="D30" s="158"/>
      <c r="E30" s="158"/>
      <c r="F30" s="158"/>
      <c r="G30" s="158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  <c r="AA30" s="158"/>
      <c r="AB30" s="158"/>
      <c r="AC30" s="158"/>
      <c r="AD30" s="158"/>
      <c r="AE30" s="158"/>
      <c r="AF30" s="158"/>
      <c r="AG30" s="158"/>
      <c r="AH30" s="158"/>
      <c r="AI30" s="158"/>
      <c r="AJ30" s="158"/>
      <c r="AK30" s="158"/>
      <c r="AL30" s="158"/>
      <c r="AM30" s="158"/>
      <c r="AN30" s="158"/>
      <c r="AO30" s="158"/>
      <c r="AP30" s="158"/>
      <c r="AQ30" s="158"/>
      <c r="AR30" s="158"/>
      <c r="AS30" s="158"/>
      <c r="AT30" s="158"/>
      <c r="AU30" s="158"/>
      <c r="AV30" s="158"/>
      <c r="AW30" s="158"/>
    </row>
    <row r="31" spans="1:49">
      <c r="B31" s="159"/>
      <c r="C31" s="159"/>
      <c r="D31" s="159"/>
      <c r="E31" s="159"/>
      <c r="F31" s="159"/>
      <c r="G31" s="159"/>
      <c r="H31" s="159"/>
      <c r="I31" s="159"/>
      <c r="J31" s="159"/>
      <c r="K31" s="159"/>
      <c r="L31" s="159"/>
      <c r="M31" s="159"/>
      <c r="N31" s="159"/>
      <c r="O31" s="159"/>
      <c r="P31" s="159"/>
      <c r="Q31" s="159"/>
      <c r="R31" s="159"/>
      <c r="S31" s="159"/>
      <c r="T31" s="159"/>
      <c r="U31" s="159"/>
      <c r="V31" s="159"/>
      <c r="W31" s="159"/>
      <c r="X31" s="159"/>
      <c r="Y31" s="159"/>
      <c r="Z31" s="159"/>
      <c r="AA31" s="159"/>
      <c r="AB31" s="159"/>
      <c r="AC31" s="159"/>
      <c r="AD31" s="159"/>
      <c r="AE31" s="159"/>
      <c r="AF31" s="159"/>
      <c r="AG31" s="159"/>
      <c r="AH31" s="159"/>
      <c r="AI31" s="159"/>
      <c r="AJ31" s="159"/>
      <c r="AK31" s="159"/>
      <c r="AL31" s="159"/>
      <c r="AM31" s="159"/>
      <c r="AN31" s="159"/>
      <c r="AO31" s="159"/>
      <c r="AP31" s="159"/>
      <c r="AQ31" s="159"/>
      <c r="AR31" s="159"/>
      <c r="AS31" s="159"/>
      <c r="AT31" s="159"/>
      <c r="AU31" s="159"/>
      <c r="AV31" s="159"/>
      <c r="AW31" s="159"/>
    </row>
    <row r="33" spans="4:44" s="102" customFormat="1" ht="15">
      <c r="I33" s="101"/>
      <c r="J33" s="101"/>
      <c r="K33" s="101"/>
      <c r="L33" s="101"/>
      <c r="M33" s="101"/>
      <c r="N33" s="101"/>
      <c r="AR33" s="101" t="s">
        <v>239</v>
      </c>
    </row>
    <row r="34" spans="4:44" s="102" customFormat="1" ht="15">
      <c r="F34" s="101" t="s">
        <v>54</v>
      </c>
      <c r="I34" s="101"/>
      <c r="J34" s="101"/>
      <c r="K34" s="101"/>
      <c r="L34" s="101"/>
      <c r="M34" s="101"/>
      <c r="N34" s="101"/>
      <c r="T34" s="101" t="s">
        <v>237</v>
      </c>
      <c r="AF34" s="101" t="s">
        <v>51</v>
      </c>
      <c r="AR34" s="101" t="s">
        <v>48</v>
      </c>
    </row>
    <row r="35" spans="4:44" s="102" customFormat="1" ht="15">
      <c r="F35" s="101" t="s">
        <v>55</v>
      </c>
      <c r="I35" s="101"/>
      <c r="J35" s="101"/>
      <c r="K35" s="101"/>
      <c r="L35" s="101"/>
      <c r="M35" s="101"/>
      <c r="N35" s="101"/>
      <c r="T35" s="101" t="s">
        <v>238</v>
      </c>
      <c r="AF35" s="101" t="s">
        <v>52</v>
      </c>
      <c r="AR35" s="101" t="s">
        <v>49</v>
      </c>
    </row>
    <row r="36" spans="4:44" s="102" customFormat="1" ht="15">
      <c r="F36" s="101"/>
      <c r="I36" s="101"/>
      <c r="J36" s="101"/>
      <c r="K36" s="101"/>
      <c r="L36" s="101"/>
      <c r="M36" s="101"/>
      <c r="N36" s="101"/>
      <c r="AF36" s="101" t="s">
        <v>53</v>
      </c>
      <c r="AR36" s="101" t="s">
        <v>50</v>
      </c>
    </row>
    <row r="37" spans="4:44" s="102" customFormat="1" ht="15">
      <c r="F37" s="101"/>
      <c r="I37" s="101"/>
      <c r="J37" s="101"/>
      <c r="K37" s="101"/>
      <c r="L37" s="101"/>
      <c r="M37" s="101"/>
      <c r="N37" s="101"/>
      <c r="AF37" s="101"/>
      <c r="AR37" s="101"/>
    </row>
    <row r="38" spans="4:44" s="102" customFormat="1" ht="15">
      <c r="F38" s="101"/>
      <c r="I38" s="101"/>
      <c r="J38" s="101"/>
      <c r="K38" s="101"/>
      <c r="L38" s="101"/>
      <c r="M38" s="101"/>
      <c r="N38" s="101"/>
      <c r="AF38" s="101"/>
      <c r="AR38" s="101"/>
    </row>
    <row r="39" spans="4:44" s="102" customFormat="1" ht="15">
      <c r="F39" s="101"/>
      <c r="I39" s="101"/>
      <c r="J39" s="101"/>
      <c r="K39" s="101"/>
      <c r="L39" s="101"/>
      <c r="M39" s="101"/>
      <c r="N39" s="101"/>
      <c r="AF39" s="101"/>
      <c r="AR39" s="101"/>
    </row>
    <row r="40" spans="4:44" s="140" customFormat="1" ht="16.5" thickBot="1">
      <c r="F40" s="141" t="s">
        <v>232</v>
      </c>
      <c r="I40" s="142"/>
      <c r="J40" s="142"/>
      <c r="K40" s="142"/>
      <c r="L40" s="142"/>
      <c r="M40" s="142"/>
      <c r="N40" s="142"/>
      <c r="Q40" s="145"/>
      <c r="R40" s="145"/>
      <c r="S40" s="145"/>
      <c r="T40" s="146"/>
      <c r="U40" s="145"/>
      <c r="V40" s="145"/>
      <c r="W40" s="145"/>
      <c r="X40" s="145"/>
      <c r="AF40" s="141" t="s">
        <v>97</v>
      </c>
      <c r="AR40" s="141" t="s">
        <v>209</v>
      </c>
    </row>
    <row r="41" spans="4:44" s="102" customFormat="1" ht="15">
      <c r="D41" s="143"/>
      <c r="F41" s="143" t="s">
        <v>228</v>
      </c>
      <c r="G41" s="143"/>
      <c r="H41" s="143"/>
      <c r="I41" s="143"/>
      <c r="J41" s="143"/>
      <c r="K41" s="144"/>
      <c r="L41" s="144"/>
      <c r="M41" s="144"/>
      <c r="N41" s="144"/>
      <c r="T41" s="147"/>
      <c r="AO41" s="101"/>
    </row>
  </sheetData>
  <mergeCells count="34">
    <mergeCell ref="B19:Q19"/>
    <mergeCell ref="R19:AG19"/>
    <mergeCell ref="AH19:AW19"/>
    <mergeCell ref="B20:Q31"/>
    <mergeCell ref="R20:AG31"/>
    <mergeCell ref="AH20:AW31"/>
    <mergeCell ref="C14:G14"/>
    <mergeCell ref="I14:J14"/>
    <mergeCell ref="M14:N14"/>
    <mergeCell ref="Q14:R14"/>
    <mergeCell ref="AJ14:AO14"/>
    <mergeCell ref="AJ17:AO17"/>
    <mergeCell ref="B7:J7"/>
    <mergeCell ref="L7:AT7"/>
    <mergeCell ref="B8:J8"/>
    <mergeCell ref="L8:AT8"/>
    <mergeCell ref="B9:J9"/>
    <mergeCell ref="L9:AT9"/>
    <mergeCell ref="C15:G15"/>
    <mergeCell ref="I15:J15"/>
    <mergeCell ref="M15:N15"/>
    <mergeCell ref="Q15:R15"/>
    <mergeCell ref="C16:G16"/>
    <mergeCell ref="I16:J16"/>
    <mergeCell ref="M16:N16"/>
    <mergeCell ref="Q16:R16"/>
    <mergeCell ref="B11:AW11"/>
    <mergeCell ref="B6:J6"/>
    <mergeCell ref="L6:AT6"/>
    <mergeCell ref="A2:AW2"/>
    <mergeCell ref="B4:J4"/>
    <mergeCell ref="L4:AT4"/>
    <mergeCell ref="B5:J5"/>
    <mergeCell ref="L5:AT5"/>
  </mergeCells>
  <pageMargins left="0.99" right="0.11811023622047245" top="0.72" bottom="0.18" header="0.31496062992125984" footer="0.17"/>
  <pageSetup paperSize="9" scale="85" orientation="landscape" horizontalDpi="4294967293" verticalDpi="0" r:id="rId1"/>
  <headerFooter>
    <oddFooter>&amp;C&amp;P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AW41"/>
  <sheetViews>
    <sheetView view="pageBreakPreview" topLeftCell="A17" zoomScale="78" zoomScaleSheetLayoutView="78" workbookViewId="0">
      <selection activeCell="A33" sqref="A33:XFD41"/>
    </sheetView>
  </sheetViews>
  <sheetFormatPr defaultRowHeight="14.25"/>
  <cols>
    <col min="1" max="4" width="3" style="51" customWidth="1"/>
    <col min="5" max="5" width="4.7109375" style="51" customWidth="1"/>
    <col min="6" max="7" width="3" style="51" customWidth="1"/>
    <col min="8" max="8" width="1.5703125" style="51" customWidth="1"/>
    <col min="9" max="14" width="3" style="52" customWidth="1"/>
    <col min="15" max="17" width="3" style="51" customWidth="1"/>
    <col min="18" max="18" width="5.28515625" style="51" customWidth="1"/>
    <col min="19" max="30" width="3" style="51" customWidth="1"/>
    <col min="31" max="31" width="5.42578125" style="51" customWidth="1"/>
    <col min="32" max="81" width="3" style="51" customWidth="1"/>
    <col min="82" max="139" width="2.42578125" style="51" customWidth="1"/>
    <col min="140" max="16384" width="9.140625" style="51"/>
  </cols>
  <sheetData>
    <row r="1" spans="1:49">
      <c r="AR1" s="53" t="s">
        <v>24</v>
      </c>
    </row>
    <row r="2" spans="1:49" ht="20.25">
      <c r="A2" s="150" t="s">
        <v>83</v>
      </c>
      <c r="B2" s="150"/>
      <c r="C2" s="150"/>
      <c r="D2" s="150"/>
      <c r="E2" s="150"/>
      <c r="F2" s="150"/>
      <c r="G2" s="150"/>
      <c r="H2" s="150"/>
      <c r="I2" s="150"/>
      <c r="J2" s="150"/>
      <c r="K2" s="150"/>
      <c r="L2" s="150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  <c r="Z2" s="150"/>
      <c r="AA2" s="150"/>
      <c r="AB2" s="150"/>
      <c r="AC2" s="150"/>
      <c r="AD2" s="150"/>
      <c r="AE2" s="150"/>
      <c r="AF2" s="150"/>
      <c r="AG2" s="150"/>
      <c r="AH2" s="150"/>
      <c r="AI2" s="150"/>
      <c r="AJ2" s="150"/>
      <c r="AK2" s="150"/>
      <c r="AL2" s="150"/>
      <c r="AM2" s="150"/>
      <c r="AN2" s="150"/>
      <c r="AO2" s="150"/>
      <c r="AP2" s="150"/>
      <c r="AQ2" s="150"/>
      <c r="AR2" s="150"/>
      <c r="AS2" s="150"/>
      <c r="AT2" s="150"/>
      <c r="AU2" s="150"/>
      <c r="AV2" s="150"/>
      <c r="AW2" s="150"/>
    </row>
    <row r="4" spans="1:49" ht="15">
      <c r="A4" s="100" t="s">
        <v>1</v>
      </c>
      <c r="B4" s="149" t="s">
        <v>2</v>
      </c>
      <c r="C4" s="149"/>
      <c r="D4" s="149"/>
      <c r="E4" s="149"/>
      <c r="F4" s="149"/>
      <c r="G4" s="149"/>
      <c r="H4" s="149"/>
      <c r="I4" s="149"/>
      <c r="J4" s="149"/>
      <c r="K4" s="101" t="s">
        <v>14</v>
      </c>
      <c r="L4" s="149">
        <v>95</v>
      </c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  <c r="X4" s="149"/>
      <c r="Y4" s="149"/>
      <c r="Z4" s="149"/>
      <c r="AA4" s="149"/>
      <c r="AB4" s="149"/>
      <c r="AC4" s="149"/>
      <c r="AD4" s="149"/>
      <c r="AE4" s="149"/>
      <c r="AF4" s="149"/>
      <c r="AG4" s="149"/>
      <c r="AH4" s="149"/>
      <c r="AI4" s="149"/>
      <c r="AJ4" s="149"/>
      <c r="AK4" s="149"/>
      <c r="AL4" s="149"/>
      <c r="AM4" s="149"/>
      <c r="AN4" s="149"/>
      <c r="AO4" s="149"/>
      <c r="AP4" s="149"/>
      <c r="AQ4" s="149"/>
      <c r="AR4" s="149"/>
      <c r="AS4" s="149"/>
      <c r="AT4" s="149"/>
      <c r="AU4" s="102"/>
      <c r="AV4" s="102"/>
      <c r="AW4" s="102"/>
    </row>
    <row r="5" spans="1:49" ht="15.75">
      <c r="A5" s="102"/>
      <c r="B5" s="149" t="s">
        <v>3</v>
      </c>
      <c r="C5" s="149"/>
      <c r="D5" s="149"/>
      <c r="E5" s="149"/>
      <c r="F5" s="149"/>
      <c r="G5" s="149"/>
      <c r="H5" s="149"/>
      <c r="I5" s="149"/>
      <c r="J5" s="149"/>
      <c r="K5" s="101" t="s">
        <v>14</v>
      </c>
      <c r="L5" s="151" t="s">
        <v>104</v>
      </c>
      <c r="M5" s="151"/>
      <c r="N5" s="151"/>
      <c r="O5" s="151"/>
      <c r="P5" s="151"/>
      <c r="Q5" s="151"/>
      <c r="R5" s="151"/>
      <c r="S5" s="151"/>
      <c r="T5" s="151"/>
      <c r="U5" s="151"/>
      <c r="V5" s="151"/>
      <c r="W5" s="151"/>
      <c r="X5" s="151"/>
      <c r="Y5" s="151"/>
      <c r="Z5" s="151"/>
      <c r="AA5" s="151"/>
      <c r="AB5" s="151"/>
      <c r="AC5" s="151"/>
      <c r="AD5" s="151"/>
      <c r="AE5" s="151"/>
      <c r="AF5" s="151"/>
      <c r="AG5" s="151"/>
      <c r="AH5" s="151"/>
      <c r="AI5" s="151"/>
      <c r="AJ5" s="151"/>
      <c r="AK5" s="151"/>
      <c r="AL5" s="151"/>
      <c r="AM5" s="151"/>
      <c r="AN5" s="151"/>
      <c r="AO5" s="151"/>
      <c r="AP5" s="151"/>
      <c r="AQ5" s="151"/>
      <c r="AR5" s="151"/>
      <c r="AS5" s="151"/>
      <c r="AT5" s="151"/>
      <c r="AU5" s="102"/>
      <c r="AV5" s="102"/>
      <c r="AW5" s="102"/>
    </row>
    <row r="6" spans="1:49" ht="15">
      <c r="A6" s="102"/>
      <c r="B6" s="149" t="s">
        <v>4</v>
      </c>
      <c r="C6" s="149"/>
      <c r="D6" s="149"/>
      <c r="E6" s="149"/>
      <c r="F6" s="149"/>
      <c r="G6" s="149"/>
      <c r="H6" s="149"/>
      <c r="I6" s="149"/>
      <c r="J6" s="149"/>
      <c r="K6" s="101" t="s">
        <v>14</v>
      </c>
      <c r="L6" s="149" t="s">
        <v>204</v>
      </c>
      <c r="M6" s="149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49"/>
      <c r="AA6" s="149"/>
      <c r="AB6" s="149"/>
      <c r="AC6" s="149"/>
      <c r="AD6" s="149"/>
      <c r="AE6" s="149"/>
      <c r="AF6" s="149"/>
      <c r="AG6" s="149"/>
      <c r="AH6" s="149"/>
      <c r="AI6" s="149"/>
      <c r="AJ6" s="149"/>
      <c r="AK6" s="149"/>
      <c r="AL6" s="149"/>
      <c r="AM6" s="149"/>
      <c r="AN6" s="149"/>
      <c r="AO6" s="149"/>
      <c r="AP6" s="149"/>
      <c r="AQ6" s="149"/>
      <c r="AR6" s="149"/>
      <c r="AS6" s="149"/>
      <c r="AT6" s="149"/>
      <c r="AU6" s="102"/>
      <c r="AV6" s="102"/>
      <c r="AW6" s="102"/>
    </row>
    <row r="7" spans="1:49" ht="15">
      <c r="A7" s="102"/>
      <c r="B7" s="149" t="s">
        <v>5</v>
      </c>
      <c r="C7" s="149"/>
      <c r="D7" s="149"/>
      <c r="E7" s="149"/>
      <c r="F7" s="149"/>
      <c r="G7" s="149"/>
      <c r="H7" s="149"/>
      <c r="I7" s="149"/>
      <c r="J7" s="149"/>
      <c r="K7" s="101" t="s">
        <v>14</v>
      </c>
      <c r="L7" s="149" t="str">
        <f>'UJANG SULFAN'!L8:AT8</f>
        <v>Sei Pelunggut</v>
      </c>
      <c r="M7" s="149"/>
      <c r="N7" s="149"/>
      <c r="O7" s="149"/>
      <c r="P7" s="149"/>
      <c r="Q7" s="149"/>
      <c r="R7" s="149"/>
      <c r="S7" s="149"/>
      <c r="T7" s="149"/>
      <c r="U7" s="149"/>
      <c r="V7" s="149"/>
      <c r="W7" s="149"/>
      <c r="X7" s="149"/>
      <c r="Y7" s="149"/>
      <c r="Z7" s="149"/>
      <c r="AA7" s="149"/>
      <c r="AB7" s="149"/>
      <c r="AC7" s="149"/>
      <c r="AD7" s="149"/>
      <c r="AE7" s="149"/>
      <c r="AF7" s="149"/>
      <c r="AG7" s="149"/>
      <c r="AH7" s="149"/>
      <c r="AI7" s="149"/>
      <c r="AJ7" s="149"/>
      <c r="AK7" s="149"/>
      <c r="AL7" s="149"/>
      <c r="AM7" s="149"/>
      <c r="AN7" s="149"/>
      <c r="AO7" s="149"/>
      <c r="AP7" s="149"/>
      <c r="AQ7" s="149"/>
      <c r="AR7" s="149"/>
      <c r="AS7" s="149"/>
      <c r="AT7" s="149"/>
      <c r="AU7" s="102"/>
      <c r="AV7" s="102"/>
      <c r="AW7" s="102"/>
    </row>
    <row r="8" spans="1:49" ht="15">
      <c r="A8" s="102"/>
      <c r="B8" s="149" t="s">
        <v>6</v>
      </c>
      <c r="C8" s="149"/>
      <c r="D8" s="149"/>
      <c r="E8" s="149"/>
      <c r="F8" s="149"/>
      <c r="G8" s="149"/>
      <c r="H8" s="149"/>
      <c r="I8" s="149"/>
      <c r="J8" s="149"/>
      <c r="K8" s="101" t="s">
        <v>14</v>
      </c>
      <c r="L8" s="149" t="s">
        <v>22</v>
      </c>
      <c r="M8" s="149"/>
      <c r="N8" s="149"/>
      <c r="O8" s="149"/>
      <c r="P8" s="149"/>
      <c r="Q8" s="149"/>
      <c r="R8" s="149"/>
      <c r="S8" s="149"/>
      <c r="T8" s="149"/>
      <c r="U8" s="149"/>
      <c r="V8" s="149"/>
      <c r="W8" s="149"/>
      <c r="X8" s="149"/>
      <c r="Y8" s="149"/>
      <c r="Z8" s="149"/>
      <c r="AA8" s="149"/>
      <c r="AB8" s="149"/>
      <c r="AC8" s="149"/>
      <c r="AD8" s="149"/>
      <c r="AE8" s="149"/>
      <c r="AF8" s="149"/>
      <c r="AG8" s="149"/>
      <c r="AH8" s="149"/>
      <c r="AI8" s="149"/>
      <c r="AJ8" s="149"/>
      <c r="AK8" s="149"/>
      <c r="AL8" s="149"/>
      <c r="AM8" s="149"/>
      <c r="AN8" s="149"/>
      <c r="AO8" s="149"/>
      <c r="AP8" s="149"/>
      <c r="AQ8" s="149"/>
      <c r="AR8" s="149"/>
      <c r="AS8" s="149"/>
      <c r="AT8" s="149"/>
      <c r="AU8" s="102"/>
      <c r="AV8" s="102"/>
      <c r="AW8" s="102"/>
    </row>
    <row r="9" spans="1:49" ht="15">
      <c r="A9" s="102"/>
      <c r="B9" s="149" t="s">
        <v>7</v>
      </c>
      <c r="C9" s="149"/>
      <c r="D9" s="149"/>
      <c r="E9" s="149"/>
      <c r="F9" s="149"/>
      <c r="G9" s="149"/>
      <c r="H9" s="149"/>
      <c r="I9" s="149"/>
      <c r="J9" s="149"/>
      <c r="K9" s="101" t="s">
        <v>14</v>
      </c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02"/>
      <c r="AV9" s="102"/>
      <c r="AW9" s="102"/>
    </row>
    <row r="10" spans="1:49" ht="15">
      <c r="A10" s="102"/>
      <c r="B10" s="102"/>
      <c r="C10" s="102"/>
      <c r="D10" s="102"/>
      <c r="E10" s="102"/>
      <c r="F10" s="102"/>
      <c r="G10" s="102"/>
      <c r="H10" s="102"/>
      <c r="I10" s="101"/>
      <c r="J10" s="101"/>
      <c r="K10" s="101"/>
      <c r="L10" s="101"/>
      <c r="M10" s="101"/>
      <c r="N10" s="101"/>
      <c r="O10" s="102"/>
      <c r="P10" s="102"/>
      <c r="Q10" s="102"/>
      <c r="R10" s="102"/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2"/>
      <c r="AD10" s="102"/>
      <c r="AE10" s="102"/>
      <c r="AF10" s="102"/>
      <c r="AG10" s="102"/>
      <c r="AH10" s="102"/>
      <c r="AI10" s="102"/>
      <c r="AJ10" s="102"/>
      <c r="AK10" s="102"/>
      <c r="AL10" s="102"/>
      <c r="AM10" s="102"/>
      <c r="AN10" s="102"/>
      <c r="AO10" s="102"/>
      <c r="AP10" s="102"/>
      <c r="AQ10" s="102"/>
      <c r="AR10" s="102"/>
      <c r="AS10" s="102"/>
      <c r="AT10" s="102"/>
      <c r="AU10" s="102"/>
      <c r="AV10" s="102"/>
      <c r="AW10" s="102"/>
    </row>
    <row r="11" spans="1:49" ht="27.75" customHeight="1">
      <c r="A11" s="100" t="s">
        <v>8</v>
      </c>
      <c r="B11" s="153" t="s">
        <v>85</v>
      </c>
      <c r="C11" s="153"/>
      <c r="D11" s="153"/>
      <c r="E11" s="153"/>
      <c r="F11" s="153"/>
      <c r="G11" s="153"/>
      <c r="H11" s="153"/>
      <c r="I11" s="153"/>
      <c r="J11" s="153"/>
      <c r="K11" s="153"/>
      <c r="L11" s="153"/>
      <c r="M11" s="153"/>
      <c r="N11" s="153"/>
      <c r="O11" s="153"/>
      <c r="P11" s="153"/>
      <c r="Q11" s="153"/>
      <c r="R11" s="153"/>
      <c r="S11" s="153"/>
      <c r="T11" s="153"/>
      <c r="U11" s="153"/>
      <c r="V11" s="153"/>
      <c r="W11" s="153"/>
      <c r="X11" s="153"/>
      <c r="Y11" s="153"/>
      <c r="Z11" s="153"/>
      <c r="AA11" s="153"/>
      <c r="AB11" s="153"/>
      <c r="AC11" s="153"/>
      <c r="AD11" s="153"/>
      <c r="AE11" s="153"/>
      <c r="AF11" s="153"/>
      <c r="AG11" s="153"/>
      <c r="AH11" s="153"/>
      <c r="AI11" s="153"/>
      <c r="AJ11" s="153"/>
      <c r="AK11" s="153"/>
      <c r="AL11" s="153"/>
      <c r="AM11" s="153"/>
      <c r="AN11" s="153"/>
      <c r="AO11" s="153"/>
      <c r="AP11" s="153"/>
      <c r="AQ11" s="153"/>
      <c r="AR11" s="153"/>
      <c r="AS11" s="153"/>
      <c r="AT11" s="153"/>
      <c r="AU11" s="153"/>
      <c r="AV11" s="153"/>
      <c r="AW11" s="153"/>
    </row>
    <row r="12" spans="1:49" ht="15">
      <c r="A12" s="102"/>
      <c r="B12" s="102"/>
      <c r="C12" s="102"/>
      <c r="D12" s="102"/>
      <c r="E12" s="102"/>
      <c r="F12" s="102"/>
      <c r="G12" s="102"/>
      <c r="H12" s="102"/>
      <c r="I12" s="101"/>
      <c r="J12" s="101"/>
      <c r="K12" s="101"/>
      <c r="L12" s="101"/>
      <c r="M12" s="101"/>
      <c r="N12" s="101"/>
      <c r="O12" s="102"/>
      <c r="P12" s="102"/>
      <c r="Q12" s="102"/>
      <c r="R12" s="102"/>
      <c r="S12" s="102"/>
      <c r="T12" s="102"/>
      <c r="U12" s="102"/>
      <c r="V12" s="102"/>
      <c r="W12" s="102"/>
      <c r="X12" s="102"/>
      <c r="Y12" s="102"/>
      <c r="Z12" s="102"/>
      <c r="AA12" s="102"/>
      <c r="AB12" s="102"/>
      <c r="AC12" s="102"/>
      <c r="AD12" s="102"/>
      <c r="AE12" s="102"/>
      <c r="AF12" s="102"/>
      <c r="AG12" s="102"/>
      <c r="AH12" s="102"/>
      <c r="AI12" s="102"/>
      <c r="AJ12" s="102"/>
      <c r="AK12" s="102"/>
      <c r="AL12" s="102"/>
      <c r="AM12" s="102"/>
      <c r="AN12" s="102"/>
      <c r="AO12" s="102"/>
      <c r="AP12" s="102"/>
      <c r="AQ12" s="102"/>
      <c r="AR12" s="102"/>
      <c r="AS12" s="102"/>
      <c r="AT12" s="102"/>
      <c r="AU12" s="102"/>
      <c r="AV12" s="102"/>
      <c r="AW12" s="102"/>
    </row>
    <row r="13" spans="1:49" ht="16.5">
      <c r="A13" s="76"/>
      <c r="B13" s="77" t="s">
        <v>10</v>
      </c>
      <c r="C13" s="78"/>
      <c r="D13" s="78"/>
      <c r="E13" s="78"/>
      <c r="F13" s="78"/>
      <c r="G13" s="78"/>
      <c r="H13" s="78"/>
      <c r="I13" s="79"/>
      <c r="J13" s="79"/>
      <c r="K13" s="79"/>
      <c r="L13" s="79"/>
      <c r="M13" s="79"/>
      <c r="N13" s="79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  <c r="AA13" s="78"/>
      <c r="AB13" s="78"/>
      <c r="AC13" s="78"/>
      <c r="AD13" s="78"/>
      <c r="AE13" s="78"/>
      <c r="AF13" s="78"/>
      <c r="AG13" s="78"/>
      <c r="AH13" s="78"/>
      <c r="AI13" s="78"/>
      <c r="AJ13" s="78"/>
      <c r="AK13" s="78"/>
      <c r="AL13" s="78"/>
      <c r="AM13" s="78"/>
      <c r="AN13" s="78"/>
      <c r="AO13" s="78"/>
      <c r="AP13" s="78"/>
      <c r="AQ13" s="78"/>
      <c r="AR13" s="78"/>
      <c r="AS13" s="78"/>
      <c r="AT13" s="78"/>
      <c r="AU13" s="78"/>
      <c r="AV13" s="78"/>
      <c r="AW13" s="80"/>
    </row>
    <row r="14" spans="1:49" ht="18" customHeight="1">
      <c r="A14" s="76"/>
      <c r="B14" s="81" t="s">
        <v>11</v>
      </c>
      <c r="C14" s="152" t="s">
        <v>12</v>
      </c>
      <c r="D14" s="152"/>
      <c r="E14" s="152"/>
      <c r="F14" s="152"/>
      <c r="G14" s="152"/>
      <c r="H14" s="126" t="s">
        <v>14</v>
      </c>
      <c r="I14" s="154">
        <v>6</v>
      </c>
      <c r="J14" s="154"/>
      <c r="K14" s="127" t="s">
        <v>15</v>
      </c>
      <c r="L14" s="127" t="s">
        <v>16</v>
      </c>
      <c r="M14" s="154">
        <v>8</v>
      </c>
      <c r="N14" s="154"/>
      <c r="O14" s="84" t="s">
        <v>15</v>
      </c>
      <c r="P14" s="85" t="s">
        <v>17</v>
      </c>
      <c r="Q14" s="154">
        <f>SUM(M14*I14)</f>
        <v>48</v>
      </c>
      <c r="R14" s="154"/>
      <c r="S14" s="126" t="s">
        <v>84</v>
      </c>
      <c r="T14" s="126"/>
      <c r="U14" s="86" t="s">
        <v>11</v>
      </c>
      <c r="V14" s="87" t="s">
        <v>96</v>
      </c>
      <c r="W14" s="87"/>
      <c r="X14" s="87"/>
      <c r="Y14" s="87"/>
      <c r="Z14" s="87"/>
      <c r="AA14" s="87"/>
      <c r="AB14" s="87"/>
      <c r="AC14" s="87"/>
      <c r="AD14" s="87"/>
      <c r="AE14" s="87"/>
      <c r="AF14" s="87"/>
      <c r="AG14" s="76"/>
      <c r="AH14" s="76"/>
      <c r="AI14" s="88"/>
      <c r="AJ14" s="155"/>
      <c r="AK14" s="155"/>
      <c r="AL14" s="155"/>
      <c r="AM14" s="155"/>
      <c r="AN14" s="155"/>
      <c r="AO14" s="155"/>
      <c r="AP14" s="89"/>
      <c r="AQ14" s="89"/>
      <c r="AR14" s="89"/>
      <c r="AS14" s="89"/>
      <c r="AT14" s="89"/>
      <c r="AU14" s="89"/>
      <c r="AV14" s="76"/>
      <c r="AW14" s="90"/>
    </row>
    <row r="15" spans="1:49" ht="18" customHeight="1">
      <c r="A15" s="76"/>
      <c r="B15" s="81" t="s">
        <v>11</v>
      </c>
      <c r="C15" s="152" t="s">
        <v>13</v>
      </c>
      <c r="D15" s="152"/>
      <c r="E15" s="152"/>
      <c r="F15" s="152"/>
      <c r="G15" s="152"/>
      <c r="H15" s="126" t="s">
        <v>14</v>
      </c>
      <c r="I15" s="154">
        <v>6</v>
      </c>
      <c r="J15" s="154"/>
      <c r="K15" s="127" t="s">
        <v>15</v>
      </c>
      <c r="L15" s="127" t="s">
        <v>16</v>
      </c>
      <c r="M15" s="154">
        <v>10</v>
      </c>
      <c r="N15" s="154"/>
      <c r="O15" s="84" t="s">
        <v>15</v>
      </c>
      <c r="P15" s="85" t="s">
        <v>17</v>
      </c>
      <c r="Q15" s="154">
        <f>SUM(M15*I15)</f>
        <v>60</v>
      </c>
      <c r="R15" s="154"/>
      <c r="S15" s="126" t="s">
        <v>84</v>
      </c>
      <c r="T15" s="126"/>
      <c r="U15" s="86" t="s">
        <v>11</v>
      </c>
      <c r="V15" s="126" t="s">
        <v>80</v>
      </c>
      <c r="W15" s="87"/>
      <c r="X15" s="87"/>
      <c r="Y15" s="87"/>
      <c r="Z15" s="87"/>
      <c r="AA15" s="87"/>
      <c r="AB15" s="87"/>
      <c r="AC15" s="87"/>
      <c r="AD15" s="87"/>
      <c r="AE15" s="87"/>
      <c r="AF15" s="87"/>
      <c r="AG15" s="76"/>
      <c r="AH15" s="87"/>
      <c r="AI15" s="86"/>
      <c r="AJ15" s="87"/>
      <c r="AK15" s="87"/>
      <c r="AL15" s="87"/>
      <c r="AM15" s="87"/>
      <c r="AN15" s="87"/>
      <c r="AO15" s="87"/>
      <c r="AP15" s="87"/>
      <c r="AQ15" s="87"/>
      <c r="AR15" s="87"/>
      <c r="AS15" s="87"/>
      <c r="AT15" s="87"/>
      <c r="AU15" s="87"/>
      <c r="AV15" s="76"/>
      <c r="AW15" s="90"/>
    </row>
    <row r="16" spans="1:49" ht="18" customHeight="1">
      <c r="A16" s="76"/>
      <c r="B16" s="81"/>
      <c r="C16" s="152"/>
      <c r="D16" s="152"/>
      <c r="E16" s="152"/>
      <c r="F16" s="152"/>
      <c r="G16" s="152"/>
      <c r="H16" s="126"/>
      <c r="I16" s="154"/>
      <c r="J16" s="154"/>
      <c r="K16" s="127"/>
      <c r="L16" s="127"/>
      <c r="M16" s="154"/>
      <c r="N16" s="154"/>
      <c r="O16" s="84"/>
      <c r="P16" s="85"/>
      <c r="Q16" s="154"/>
      <c r="R16" s="154"/>
      <c r="S16" s="126"/>
      <c r="T16" s="126"/>
      <c r="U16" s="86" t="s">
        <v>11</v>
      </c>
      <c r="V16" s="126" t="s">
        <v>87</v>
      </c>
      <c r="W16" s="87"/>
      <c r="X16" s="87"/>
      <c r="Y16" s="87"/>
      <c r="Z16" s="87"/>
      <c r="AA16" s="87"/>
      <c r="AB16" s="87"/>
      <c r="AC16" s="87"/>
      <c r="AD16" s="87"/>
      <c r="AE16" s="87"/>
      <c r="AF16" s="87"/>
      <c r="AG16" s="76"/>
      <c r="AH16" s="87"/>
      <c r="AI16" s="86"/>
      <c r="AJ16" s="87"/>
      <c r="AK16" s="87"/>
      <c r="AL16" s="87"/>
      <c r="AM16" s="87"/>
      <c r="AN16" s="87"/>
      <c r="AO16" s="87"/>
      <c r="AP16" s="87"/>
      <c r="AQ16" s="87"/>
      <c r="AR16" s="87"/>
      <c r="AS16" s="87"/>
      <c r="AT16" s="87"/>
      <c r="AU16" s="87"/>
      <c r="AV16" s="76"/>
      <c r="AW16" s="90"/>
    </row>
    <row r="17" spans="1:49" ht="16.5">
      <c r="A17" s="76"/>
      <c r="B17" s="91"/>
      <c r="C17" s="89"/>
      <c r="D17" s="89"/>
      <c r="E17" s="89"/>
      <c r="F17" s="89"/>
      <c r="G17" s="89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  <c r="S17" s="92"/>
      <c r="T17" s="93"/>
      <c r="U17" s="86"/>
      <c r="V17" s="126"/>
      <c r="W17" s="126"/>
      <c r="X17" s="126"/>
      <c r="Y17" s="126"/>
      <c r="Z17" s="126"/>
      <c r="AA17" s="87"/>
      <c r="AB17" s="126"/>
      <c r="AC17" s="126"/>
      <c r="AD17" s="126"/>
      <c r="AE17" s="126"/>
      <c r="AF17" s="126"/>
      <c r="AG17" s="76"/>
      <c r="AH17" s="94"/>
      <c r="AI17" s="86"/>
      <c r="AJ17" s="152"/>
      <c r="AK17" s="152"/>
      <c r="AL17" s="152"/>
      <c r="AM17" s="152"/>
      <c r="AN17" s="152"/>
      <c r="AO17" s="152"/>
      <c r="AP17" s="87"/>
      <c r="AQ17" s="87"/>
      <c r="AR17" s="87"/>
      <c r="AS17" s="87"/>
      <c r="AT17" s="87"/>
      <c r="AU17" s="87"/>
      <c r="AV17" s="87"/>
      <c r="AW17" s="90"/>
    </row>
    <row r="18" spans="1:49">
      <c r="B18" s="61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59"/>
      <c r="AJ18" s="59"/>
      <c r="AK18" s="59"/>
      <c r="AL18" s="59"/>
      <c r="AM18" s="59"/>
      <c r="AN18" s="59"/>
      <c r="AO18" s="59"/>
      <c r="AP18" s="59"/>
      <c r="AQ18" s="59"/>
      <c r="AR18" s="59"/>
      <c r="AS18" s="59"/>
      <c r="AT18" s="59"/>
      <c r="AU18" s="59"/>
      <c r="AV18" s="59"/>
      <c r="AW18" s="60"/>
    </row>
    <row r="19" spans="1:49" ht="15">
      <c r="B19" s="156" t="s">
        <v>19</v>
      </c>
      <c r="C19" s="156"/>
      <c r="D19" s="156"/>
      <c r="E19" s="156"/>
      <c r="F19" s="156"/>
      <c r="G19" s="156"/>
      <c r="H19" s="156"/>
      <c r="I19" s="156"/>
      <c r="J19" s="156"/>
      <c r="K19" s="156"/>
      <c r="L19" s="156"/>
      <c r="M19" s="156"/>
      <c r="N19" s="156"/>
      <c r="O19" s="156"/>
      <c r="P19" s="156"/>
      <c r="Q19" s="156"/>
      <c r="R19" s="156" t="s">
        <v>20</v>
      </c>
      <c r="S19" s="156"/>
      <c r="T19" s="156"/>
      <c r="U19" s="156"/>
      <c r="V19" s="156"/>
      <c r="W19" s="156"/>
      <c r="X19" s="156"/>
      <c r="Y19" s="156"/>
      <c r="Z19" s="156"/>
      <c r="AA19" s="156"/>
      <c r="AB19" s="156"/>
      <c r="AC19" s="156"/>
      <c r="AD19" s="156"/>
      <c r="AE19" s="156"/>
      <c r="AF19" s="156"/>
      <c r="AG19" s="156"/>
      <c r="AH19" s="156" t="s">
        <v>21</v>
      </c>
      <c r="AI19" s="156"/>
      <c r="AJ19" s="156"/>
      <c r="AK19" s="156"/>
      <c r="AL19" s="156"/>
      <c r="AM19" s="156"/>
      <c r="AN19" s="156"/>
      <c r="AO19" s="156"/>
      <c r="AP19" s="156"/>
      <c r="AQ19" s="156"/>
      <c r="AR19" s="156"/>
      <c r="AS19" s="156"/>
      <c r="AT19" s="156"/>
      <c r="AU19" s="156"/>
      <c r="AV19" s="156"/>
      <c r="AW19" s="156"/>
    </row>
    <row r="20" spans="1:49">
      <c r="B20" s="157"/>
      <c r="C20" s="157"/>
      <c r="D20" s="157"/>
      <c r="E20" s="157"/>
      <c r="F20" s="157"/>
      <c r="G20" s="157"/>
      <c r="H20" s="157"/>
      <c r="I20" s="157"/>
      <c r="J20" s="157"/>
      <c r="K20" s="157"/>
      <c r="L20" s="157"/>
      <c r="M20" s="157"/>
      <c r="N20" s="157"/>
      <c r="O20" s="157"/>
      <c r="P20" s="157"/>
      <c r="Q20" s="157"/>
      <c r="R20" s="157"/>
      <c r="S20" s="157"/>
      <c r="T20" s="157"/>
      <c r="U20" s="157"/>
      <c r="V20" s="157"/>
      <c r="W20" s="157"/>
      <c r="X20" s="157"/>
      <c r="Y20" s="157"/>
      <c r="Z20" s="157"/>
      <c r="AA20" s="157"/>
      <c r="AB20" s="157"/>
      <c r="AC20" s="157"/>
      <c r="AD20" s="157"/>
      <c r="AE20" s="157"/>
      <c r="AF20" s="157"/>
      <c r="AG20" s="157"/>
      <c r="AH20" s="157"/>
      <c r="AI20" s="157"/>
      <c r="AJ20" s="157"/>
      <c r="AK20" s="157"/>
      <c r="AL20" s="157"/>
      <c r="AM20" s="157"/>
      <c r="AN20" s="157"/>
      <c r="AO20" s="157"/>
      <c r="AP20" s="157"/>
      <c r="AQ20" s="157"/>
      <c r="AR20" s="157"/>
      <c r="AS20" s="157"/>
      <c r="AT20" s="157"/>
      <c r="AU20" s="157"/>
      <c r="AV20" s="157"/>
      <c r="AW20" s="157"/>
    </row>
    <row r="21" spans="1:49">
      <c r="B21" s="158"/>
      <c r="C21" s="158"/>
      <c r="D21" s="158"/>
      <c r="E21" s="158"/>
      <c r="F21" s="158"/>
      <c r="G21" s="158"/>
      <c r="H21" s="158"/>
      <c r="I21" s="158"/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  <c r="AA21" s="158"/>
      <c r="AB21" s="158"/>
      <c r="AC21" s="158"/>
      <c r="AD21" s="158"/>
      <c r="AE21" s="158"/>
      <c r="AF21" s="158"/>
      <c r="AG21" s="158"/>
      <c r="AH21" s="158"/>
      <c r="AI21" s="158"/>
      <c r="AJ21" s="158"/>
      <c r="AK21" s="158"/>
      <c r="AL21" s="158"/>
      <c r="AM21" s="158"/>
      <c r="AN21" s="158"/>
      <c r="AO21" s="158"/>
      <c r="AP21" s="158"/>
      <c r="AQ21" s="158"/>
      <c r="AR21" s="158"/>
      <c r="AS21" s="158"/>
      <c r="AT21" s="158"/>
      <c r="AU21" s="158"/>
      <c r="AV21" s="158"/>
      <c r="AW21" s="158"/>
    </row>
    <row r="22" spans="1:49">
      <c r="B22" s="158"/>
      <c r="C22" s="158"/>
      <c r="D22" s="158"/>
      <c r="E22" s="158"/>
      <c r="F22" s="158"/>
      <c r="G22" s="158"/>
      <c r="H22" s="158"/>
      <c r="I22" s="158"/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  <c r="AA22" s="158"/>
      <c r="AB22" s="158"/>
      <c r="AC22" s="158"/>
      <c r="AD22" s="158"/>
      <c r="AE22" s="158"/>
      <c r="AF22" s="158"/>
      <c r="AG22" s="158"/>
      <c r="AH22" s="158"/>
      <c r="AI22" s="158"/>
      <c r="AJ22" s="158"/>
      <c r="AK22" s="158"/>
      <c r="AL22" s="158"/>
      <c r="AM22" s="158"/>
      <c r="AN22" s="158"/>
      <c r="AO22" s="158"/>
      <c r="AP22" s="158"/>
      <c r="AQ22" s="158"/>
      <c r="AR22" s="158"/>
      <c r="AS22" s="158"/>
      <c r="AT22" s="158"/>
      <c r="AU22" s="158"/>
      <c r="AV22" s="158"/>
      <c r="AW22" s="158"/>
    </row>
    <row r="23" spans="1:49">
      <c r="B23" s="158"/>
      <c r="C23" s="158"/>
      <c r="D23" s="158"/>
      <c r="E23" s="158"/>
      <c r="F23" s="158"/>
      <c r="G23" s="158"/>
      <c r="H23" s="158"/>
      <c r="I23" s="158"/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  <c r="AA23" s="158"/>
      <c r="AB23" s="158"/>
      <c r="AC23" s="158"/>
      <c r="AD23" s="158"/>
      <c r="AE23" s="158"/>
      <c r="AF23" s="158"/>
      <c r="AG23" s="158"/>
      <c r="AH23" s="158"/>
      <c r="AI23" s="158"/>
      <c r="AJ23" s="158"/>
      <c r="AK23" s="158"/>
      <c r="AL23" s="158"/>
      <c r="AM23" s="158"/>
      <c r="AN23" s="158"/>
      <c r="AO23" s="158"/>
      <c r="AP23" s="158"/>
      <c r="AQ23" s="158"/>
      <c r="AR23" s="158"/>
      <c r="AS23" s="158"/>
      <c r="AT23" s="158"/>
      <c r="AU23" s="158"/>
      <c r="AV23" s="158"/>
      <c r="AW23" s="158"/>
    </row>
    <row r="24" spans="1:49">
      <c r="B24" s="158"/>
      <c r="C24" s="158"/>
      <c r="D24" s="158"/>
      <c r="E24" s="158"/>
      <c r="F24" s="158"/>
      <c r="G24" s="158"/>
      <c r="H24" s="158"/>
      <c r="I24" s="158"/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  <c r="AA24" s="158"/>
      <c r="AB24" s="158"/>
      <c r="AC24" s="158"/>
      <c r="AD24" s="158"/>
      <c r="AE24" s="158"/>
      <c r="AF24" s="158"/>
      <c r="AG24" s="158"/>
      <c r="AH24" s="158"/>
      <c r="AI24" s="158"/>
      <c r="AJ24" s="158"/>
      <c r="AK24" s="158"/>
      <c r="AL24" s="158"/>
      <c r="AM24" s="158"/>
      <c r="AN24" s="158"/>
      <c r="AO24" s="158"/>
      <c r="AP24" s="158"/>
      <c r="AQ24" s="158"/>
      <c r="AR24" s="158"/>
      <c r="AS24" s="158"/>
      <c r="AT24" s="158"/>
      <c r="AU24" s="158"/>
      <c r="AV24" s="158"/>
      <c r="AW24" s="158"/>
    </row>
    <row r="25" spans="1:49">
      <c r="B25" s="158"/>
      <c r="C25" s="158"/>
      <c r="D25" s="158"/>
      <c r="E25" s="158"/>
      <c r="F25" s="158"/>
      <c r="G25" s="158"/>
      <c r="H25" s="158"/>
      <c r="I25" s="158"/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  <c r="AA25" s="158"/>
      <c r="AB25" s="158"/>
      <c r="AC25" s="158"/>
      <c r="AD25" s="158"/>
      <c r="AE25" s="158"/>
      <c r="AF25" s="158"/>
      <c r="AG25" s="158"/>
      <c r="AH25" s="158"/>
      <c r="AI25" s="158"/>
      <c r="AJ25" s="158"/>
      <c r="AK25" s="158"/>
      <c r="AL25" s="158"/>
      <c r="AM25" s="158"/>
      <c r="AN25" s="158"/>
      <c r="AO25" s="158"/>
      <c r="AP25" s="158"/>
      <c r="AQ25" s="158"/>
      <c r="AR25" s="158"/>
      <c r="AS25" s="158"/>
      <c r="AT25" s="158"/>
      <c r="AU25" s="158"/>
      <c r="AV25" s="158"/>
      <c r="AW25" s="158"/>
    </row>
    <row r="26" spans="1:49">
      <c r="B26" s="158"/>
      <c r="C26" s="158"/>
      <c r="D26" s="158"/>
      <c r="E26" s="158"/>
      <c r="F26" s="158"/>
      <c r="G26" s="158"/>
      <c r="H26" s="158"/>
      <c r="I26" s="158"/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  <c r="AA26" s="158"/>
      <c r="AB26" s="158"/>
      <c r="AC26" s="158"/>
      <c r="AD26" s="158"/>
      <c r="AE26" s="158"/>
      <c r="AF26" s="158"/>
      <c r="AG26" s="158"/>
      <c r="AH26" s="158"/>
      <c r="AI26" s="158"/>
      <c r="AJ26" s="158"/>
      <c r="AK26" s="158"/>
      <c r="AL26" s="158"/>
      <c r="AM26" s="158"/>
      <c r="AN26" s="158"/>
      <c r="AO26" s="158"/>
      <c r="AP26" s="158"/>
      <c r="AQ26" s="158"/>
      <c r="AR26" s="158"/>
      <c r="AS26" s="158"/>
      <c r="AT26" s="158"/>
      <c r="AU26" s="158"/>
      <c r="AV26" s="158"/>
      <c r="AW26" s="158"/>
    </row>
    <row r="27" spans="1:49">
      <c r="B27" s="158"/>
      <c r="C27" s="158"/>
      <c r="D27" s="158"/>
      <c r="E27" s="158"/>
      <c r="F27" s="158"/>
      <c r="G27" s="158"/>
      <c r="H27" s="158"/>
      <c r="I27" s="158"/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  <c r="AA27" s="158"/>
      <c r="AB27" s="158"/>
      <c r="AC27" s="158"/>
      <c r="AD27" s="158"/>
      <c r="AE27" s="158"/>
      <c r="AF27" s="158"/>
      <c r="AG27" s="158"/>
      <c r="AH27" s="158"/>
      <c r="AI27" s="158"/>
      <c r="AJ27" s="158"/>
      <c r="AK27" s="158"/>
      <c r="AL27" s="158"/>
      <c r="AM27" s="158"/>
      <c r="AN27" s="158"/>
      <c r="AO27" s="158"/>
      <c r="AP27" s="158"/>
      <c r="AQ27" s="158"/>
      <c r="AR27" s="158"/>
      <c r="AS27" s="158"/>
      <c r="AT27" s="158"/>
      <c r="AU27" s="158"/>
      <c r="AV27" s="158"/>
      <c r="AW27" s="158"/>
    </row>
    <row r="28" spans="1:49">
      <c r="B28" s="158"/>
      <c r="C28" s="158"/>
      <c r="D28" s="158"/>
      <c r="E28" s="158"/>
      <c r="F28" s="158"/>
      <c r="G28" s="158"/>
      <c r="H28" s="158"/>
      <c r="I28" s="158"/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  <c r="AA28" s="158"/>
      <c r="AB28" s="158"/>
      <c r="AC28" s="158"/>
      <c r="AD28" s="158"/>
      <c r="AE28" s="158"/>
      <c r="AF28" s="158"/>
      <c r="AG28" s="158"/>
      <c r="AH28" s="158"/>
      <c r="AI28" s="158"/>
      <c r="AJ28" s="158"/>
      <c r="AK28" s="158"/>
      <c r="AL28" s="158"/>
      <c r="AM28" s="158"/>
      <c r="AN28" s="158"/>
      <c r="AO28" s="158"/>
      <c r="AP28" s="158"/>
      <c r="AQ28" s="158"/>
      <c r="AR28" s="158"/>
      <c r="AS28" s="158"/>
      <c r="AT28" s="158"/>
      <c r="AU28" s="158"/>
      <c r="AV28" s="158"/>
      <c r="AW28" s="158"/>
    </row>
    <row r="29" spans="1:49">
      <c r="B29" s="158"/>
      <c r="C29" s="158"/>
      <c r="D29" s="158"/>
      <c r="E29" s="158"/>
      <c r="F29" s="158"/>
      <c r="G29" s="158"/>
      <c r="H29" s="158"/>
      <c r="I29" s="158"/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  <c r="AA29" s="158"/>
      <c r="AB29" s="158"/>
      <c r="AC29" s="158"/>
      <c r="AD29" s="158"/>
      <c r="AE29" s="158"/>
      <c r="AF29" s="158"/>
      <c r="AG29" s="158"/>
      <c r="AH29" s="158"/>
      <c r="AI29" s="158"/>
      <c r="AJ29" s="158"/>
      <c r="AK29" s="158"/>
      <c r="AL29" s="158"/>
      <c r="AM29" s="158"/>
      <c r="AN29" s="158"/>
      <c r="AO29" s="158"/>
      <c r="AP29" s="158"/>
      <c r="AQ29" s="158"/>
      <c r="AR29" s="158"/>
      <c r="AS29" s="158"/>
      <c r="AT29" s="158"/>
      <c r="AU29" s="158"/>
      <c r="AV29" s="158"/>
      <c r="AW29" s="158"/>
    </row>
    <row r="30" spans="1:49">
      <c r="B30" s="158"/>
      <c r="C30" s="158"/>
      <c r="D30" s="158"/>
      <c r="E30" s="158"/>
      <c r="F30" s="158"/>
      <c r="G30" s="158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  <c r="AA30" s="158"/>
      <c r="AB30" s="158"/>
      <c r="AC30" s="158"/>
      <c r="AD30" s="158"/>
      <c r="AE30" s="158"/>
      <c r="AF30" s="158"/>
      <c r="AG30" s="158"/>
      <c r="AH30" s="158"/>
      <c r="AI30" s="158"/>
      <c r="AJ30" s="158"/>
      <c r="AK30" s="158"/>
      <c r="AL30" s="158"/>
      <c r="AM30" s="158"/>
      <c r="AN30" s="158"/>
      <c r="AO30" s="158"/>
      <c r="AP30" s="158"/>
      <c r="AQ30" s="158"/>
      <c r="AR30" s="158"/>
      <c r="AS30" s="158"/>
      <c r="AT30" s="158"/>
      <c r="AU30" s="158"/>
      <c r="AV30" s="158"/>
      <c r="AW30" s="158"/>
    </row>
    <row r="31" spans="1:49">
      <c r="B31" s="159"/>
      <c r="C31" s="159"/>
      <c r="D31" s="159"/>
      <c r="E31" s="159"/>
      <c r="F31" s="159"/>
      <c r="G31" s="159"/>
      <c r="H31" s="159"/>
      <c r="I31" s="159"/>
      <c r="J31" s="159"/>
      <c r="K31" s="159"/>
      <c r="L31" s="159"/>
      <c r="M31" s="159"/>
      <c r="N31" s="159"/>
      <c r="O31" s="159"/>
      <c r="P31" s="159"/>
      <c r="Q31" s="159"/>
      <c r="R31" s="159"/>
      <c r="S31" s="159"/>
      <c r="T31" s="159"/>
      <c r="U31" s="159"/>
      <c r="V31" s="159"/>
      <c r="W31" s="159"/>
      <c r="X31" s="159"/>
      <c r="Y31" s="159"/>
      <c r="Z31" s="159"/>
      <c r="AA31" s="159"/>
      <c r="AB31" s="159"/>
      <c r="AC31" s="159"/>
      <c r="AD31" s="159"/>
      <c r="AE31" s="159"/>
      <c r="AF31" s="159"/>
      <c r="AG31" s="159"/>
      <c r="AH31" s="159"/>
      <c r="AI31" s="159"/>
      <c r="AJ31" s="159"/>
      <c r="AK31" s="159"/>
      <c r="AL31" s="159"/>
      <c r="AM31" s="159"/>
      <c r="AN31" s="159"/>
      <c r="AO31" s="159"/>
      <c r="AP31" s="159"/>
      <c r="AQ31" s="159"/>
      <c r="AR31" s="159"/>
      <c r="AS31" s="159"/>
      <c r="AT31" s="159"/>
      <c r="AU31" s="159"/>
      <c r="AV31" s="159"/>
      <c r="AW31" s="159"/>
    </row>
    <row r="33" spans="4:44" s="102" customFormat="1" ht="15">
      <c r="I33" s="101"/>
      <c r="J33" s="101"/>
      <c r="K33" s="101"/>
      <c r="L33" s="101"/>
      <c r="M33" s="101"/>
      <c r="N33" s="101"/>
      <c r="AR33" s="101" t="s">
        <v>239</v>
      </c>
    </row>
    <row r="34" spans="4:44" s="102" customFormat="1" ht="15">
      <c r="F34" s="101" t="s">
        <v>54</v>
      </c>
      <c r="I34" s="101"/>
      <c r="J34" s="101"/>
      <c r="K34" s="101"/>
      <c r="L34" s="101"/>
      <c r="M34" s="101"/>
      <c r="N34" s="101"/>
      <c r="T34" s="101" t="s">
        <v>237</v>
      </c>
      <c r="AF34" s="101" t="s">
        <v>51</v>
      </c>
      <c r="AR34" s="101" t="s">
        <v>48</v>
      </c>
    </row>
    <row r="35" spans="4:44" s="102" customFormat="1" ht="15">
      <c r="F35" s="101" t="s">
        <v>55</v>
      </c>
      <c r="I35" s="101"/>
      <c r="J35" s="101"/>
      <c r="K35" s="101"/>
      <c r="L35" s="101"/>
      <c r="M35" s="101"/>
      <c r="N35" s="101"/>
      <c r="T35" s="101" t="s">
        <v>238</v>
      </c>
      <c r="AF35" s="101" t="s">
        <v>52</v>
      </c>
      <c r="AR35" s="101" t="s">
        <v>49</v>
      </c>
    </row>
    <row r="36" spans="4:44" s="102" customFormat="1" ht="15">
      <c r="F36" s="101"/>
      <c r="I36" s="101"/>
      <c r="J36" s="101"/>
      <c r="K36" s="101"/>
      <c r="L36" s="101"/>
      <c r="M36" s="101"/>
      <c r="N36" s="101"/>
      <c r="AF36" s="101" t="s">
        <v>53</v>
      </c>
      <c r="AR36" s="101" t="s">
        <v>50</v>
      </c>
    </row>
    <row r="37" spans="4:44" s="102" customFormat="1" ht="15">
      <c r="F37" s="101"/>
      <c r="I37" s="101"/>
      <c r="J37" s="101"/>
      <c r="K37" s="101"/>
      <c r="L37" s="101"/>
      <c r="M37" s="101"/>
      <c r="N37" s="101"/>
      <c r="AF37" s="101"/>
      <c r="AR37" s="101"/>
    </row>
    <row r="38" spans="4:44" s="102" customFormat="1" ht="15">
      <c r="F38" s="101"/>
      <c r="I38" s="101"/>
      <c r="J38" s="101"/>
      <c r="K38" s="101"/>
      <c r="L38" s="101"/>
      <c r="M38" s="101"/>
      <c r="N38" s="101"/>
      <c r="AF38" s="101"/>
      <c r="AR38" s="101"/>
    </row>
    <row r="39" spans="4:44" s="102" customFormat="1" ht="15">
      <c r="F39" s="101"/>
      <c r="I39" s="101"/>
      <c r="J39" s="101"/>
      <c r="K39" s="101"/>
      <c r="L39" s="101"/>
      <c r="M39" s="101"/>
      <c r="N39" s="101"/>
      <c r="AF39" s="101"/>
      <c r="AR39" s="101"/>
    </row>
    <row r="40" spans="4:44" s="140" customFormat="1" ht="16.5" thickBot="1">
      <c r="F40" s="141" t="s">
        <v>232</v>
      </c>
      <c r="I40" s="142"/>
      <c r="J40" s="142"/>
      <c r="K40" s="142"/>
      <c r="L40" s="142"/>
      <c r="M40" s="142"/>
      <c r="N40" s="142"/>
      <c r="Q40" s="145"/>
      <c r="R40" s="145"/>
      <c r="S40" s="145"/>
      <c r="T40" s="146"/>
      <c r="U40" s="145"/>
      <c r="V40" s="145"/>
      <c r="W40" s="145"/>
      <c r="X40" s="145"/>
      <c r="AF40" s="141" t="s">
        <v>97</v>
      </c>
      <c r="AR40" s="141" t="s">
        <v>209</v>
      </c>
    </row>
    <row r="41" spans="4:44" s="102" customFormat="1" ht="15">
      <c r="D41" s="143"/>
      <c r="F41" s="143" t="s">
        <v>228</v>
      </c>
      <c r="G41" s="143"/>
      <c r="H41" s="143"/>
      <c r="I41" s="143"/>
      <c r="J41" s="143"/>
      <c r="K41" s="144"/>
      <c r="L41" s="144"/>
      <c r="M41" s="144"/>
      <c r="N41" s="144"/>
      <c r="T41" s="147"/>
      <c r="AO41" s="101"/>
    </row>
  </sheetData>
  <mergeCells count="34">
    <mergeCell ref="B19:Q19"/>
    <mergeCell ref="R19:AG19"/>
    <mergeCell ref="AH19:AW19"/>
    <mergeCell ref="B20:Q31"/>
    <mergeCell ref="R20:AG31"/>
    <mergeCell ref="AH20:AW31"/>
    <mergeCell ref="C14:G14"/>
    <mergeCell ref="I14:J14"/>
    <mergeCell ref="M14:N14"/>
    <mergeCell ref="Q14:R14"/>
    <mergeCell ref="AJ14:AO14"/>
    <mergeCell ref="AJ17:AO17"/>
    <mergeCell ref="B7:J7"/>
    <mergeCell ref="L7:AT7"/>
    <mergeCell ref="B8:J8"/>
    <mergeCell ref="L8:AT8"/>
    <mergeCell ref="B9:J9"/>
    <mergeCell ref="L9:AT9"/>
    <mergeCell ref="C15:G15"/>
    <mergeCell ref="I15:J15"/>
    <mergeCell ref="M15:N15"/>
    <mergeCell ref="Q15:R15"/>
    <mergeCell ref="C16:G16"/>
    <mergeCell ref="I16:J16"/>
    <mergeCell ref="M16:N16"/>
    <mergeCell ref="Q16:R16"/>
    <mergeCell ref="B11:AW11"/>
    <mergeCell ref="B6:J6"/>
    <mergeCell ref="L6:AT6"/>
    <mergeCell ref="A2:AW2"/>
    <mergeCell ref="B4:J4"/>
    <mergeCell ref="L4:AT4"/>
    <mergeCell ref="B5:J5"/>
    <mergeCell ref="L5:AT5"/>
  </mergeCells>
  <pageMargins left="1.02" right="0.11811023622047245" top="0.69" bottom="0.27559055118110237" header="0.31496062992125984" footer="0.2"/>
  <pageSetup paperSize="9" scale="85" orientation="landscape" horizontalDpi="4294967293" verticalDpi="0" r:id="rId1"/>
  <headerFooter>
    <oddFooter>&amp;C&amp;P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AW44"/>
  <sheetViews>
    <sheetView view="pageBreakPreview" topLeftCell="A15" zoomScale="80" zoomScaleSheetLayoutView="80" workbookViewId="0">
      <selection activeCell="A33" sqref="A33:XFD41"/>
    </sheetView>
  </sheetViews>
  <sheetFormatPr defaultRowHeight="14.25"/>
  <cols>
    <col min="1" max="4" width="3" style="51" customWidth="1"/>
    <col min="5" max="5" width="4.7109375" style="51" customWidth="1"/>
    <col min="6" max="7" width="3" style="51" customWidth="1"/>
    <col min="8" max="8" width="1.5703125" style="51" customWidth="1"/>
    <col min="9" max="14" width="3" style="52" customWidth="1"/>
    <col min="15" max="17" width="3" style="51" customWidth="1"/>
    <col min="18" max="18" width="5.28515625" style="51" customWidth="1"/>
    <col min="19" max="30" width="3" style="51" customWidth="1"/>
    <col min="31" max="31" width="5.42578125" style="51" customWidth="1"/>
    <col min="32" max="81" width="3" style="51" customWidth="1"/>
    <col min="82" max="139" width="2.42578125" style="51" customWidth="1"/>
    <col min="140" max="16384" width="9.140625" style="51"/>
  </cols>
  <sheetData>
    <row r="1" spans="1:49">
      <c r="AR1" s="53" t="s">
        <v>24</v>
      </c>
    </row>
    <row r="2" spans="1:49" ht="20.25">
      <c r="A2" s="150" t="s">
        <v>83</v>
      </c>
      <c r="B2" s="150"/>
      <c r="C2" s="150"/>
      <c r="D2" s="150"/>
      <c r="E2" s="150"/>
      <c r="F2" s="150"/>
      <c r="G2" s="150"/>
      <c r="H2" s="150"/>
      <c r="I2" s="150"/>
      <c r="J2" s="150"/>
      <c r="K2" s="150"/>
      <c r="L2" s="150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  <c r="Z2" s="150"/>
      <c r="AA2" s="150"/>
      <c r="AB2" s="150"/>
      <c r="AC2" s="150"/>
      <c r="AD2" s="150"/>
      <c r="AE2" s="150"/>
      <c r="AF2" s="150"/>
      <c r="AG2" s="150"/>
      <c r="AH2" s="150"/>
      <c r="AI2" s="150"/>
      <c r="AJ2" s="150"/>
      <c r="AK2" s="150"/>
      <c r="AL2" s="150"/>
      <c r="AM2" s="150"/>
      <c r="AN2" s="150"/>
      <c r="AO2" s="150"/>
      <c r="AP2" s="150"/>
      <c r="AQ2" s="150"/>
      <c r="AR2" s="150"/>
      <c r="AS2" s="150"/>
      <c r="AT2" s="150"/>
      <c r="AU2" s="150"/>
      <c r="AV2" s="150"/>
      <c r="AW2" s="150"/>
    </row>
    <row r="4" spans="1:49" ht="15">
      <c r="A4" s="100" t="s">
        <v>1</v>
      </c>
      <c r="B4" s="149" t="s">
        <v>2</v>
      </c>
      <c r="C4" s="149"/>
      <c r="D4" s="149"/>
      <c r="E4" s="149"/>
      <c r="F4" s="149"/>
      <c r="G4" s="149"/>
      <c r="H4" s="149"/>
      <c r="I4" s="149"/>
      <c r="J4" s="149"/>
      <c r="K4" s="101" t="s">
        <v>14</v>
      </c>
      <c r="L4" s="149">
        <v>96</v>
      </c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  <c r="X4" s="149"/>
      <c r="Y4" s="149"/>
      <c r="Z4" s="149"/>
      <c r="AA4" s="149"/>
      <c r="AB4" s="149"/>
      <c r="AC4" s="149"/>
      <c r="AD4" s="149"/>
      <c r="AE4" s="149"/>
      <c r="AF4" s="149"/>
      <c r="AG4" s="149"/>
      <c r="AH4" s="149"/>
      <c r="AI4" s="149"/>
      <c r="AJ4" s="149"/>
      <c r="AK4" s="149"/>
      <c r="AL4" s="149"/>
      <c r="AM4" s="149"/>
      <c r="AN4" s="149"/>
      <c r="AO4" s="149"/>
      <c r="AP4" s="149"/>
      <c r="AQ4" s="149"/>
      <c r="AR4" s="149"/>
      <c r="AS4" s="149"/>
      <c r="AT4" s="149"/>
      <c r="AU4" s="102"/>
      <c r="AV4" s="102"/>
      <c r="AW4" s="102"/>
    </row>
    <row r="5" spans="1:49" ht="15.75">
      <c r="A5" s="102"/>
      <c r="B5" s="149" t="s">
        <v>3</v>
      </c>
      <c r="C5" s="149"/>
      <c r="D5" s="149"/>
      <c r="E5" s="149"/>
      <c r="F5" s="149"/>
      <c r="G5" s="149"/>
      <c r="H5" s="149"/>
      <c r="I5" s="149"/>
      <c r="J5" s="149"/>
      <c r="K5" s="101" t="s">
        <v>14</v>
      </c>
      <c r="L5" s="151" t="s">
        <v>205</v>
      </c>
      <c r="M5" s="151"/>
      <c r="N5" s="151"/>
      <c r="O5" s="151"/>
      <c r="P5" s="151"/>
      <c r="Q5" s="151"/>
      <c r="R5" s="151"/>
      <c r="S5" s="151"/>
      <c r="T5" s="151"/>
      <c r="U5" s="151"/>
      <c r="V5" s="151"/>
      <c r="W5" s="151"/>
      <c r="X5" s="151"/>
      <c r="Y5" s="151"/>
      <c r="Z5" s="151"/>
      <c r="AA5" s="151"/>
      <c r="AB5" s="151"/>
      <c r="AC5" s="151"/>
      <c r="AD5" s="151"/>
      <c r="AE5" s="151"/>
      <c r="AF5" s="151"/>
      <c r="AG5" s="151"/>
      <c r="AH5" s="151"/>
      <c r="AI5" s="151"/>
      <c r="AJ5" s="151"/>
      <c r="AK5" s="151"/>
      <c r="AL5" s="151"/>
      <c r="AM5" s="151"/>
      <c r="AN5" s="151"/>
      <c r="AO5" s="151"/>
      <c r="AP5" s="151"/>
      <c r="AQ5" s="151"/>
      <c r="AR5" s="151"/>
      <c r="AS5" s="151"/>
      <c r="AT5" s="151"/>
      <c r="AU5" s="102"/>
      <c r="AV5" s="102"/>
      <c r="AW5" s="102"/>
    </row>
    <row r="6" spans="1:49" ht="15">
      <c r="A6" s="102"/>
      <c r="B6" s="149" t="s">
        <v>4</v>
      </c>
      <c r="C6" s="149"/>
      <c r="D6" s="149"/>
      <c r="E6" s="149"/>
      <c r="F6" s="149"/>
      <c r="G6" s="149"/>
      <c r="H6" s="149"/>
      <c r="I6" s="149"/>
      <c r="J6" s="149"/>
      <c r="K6" s="101" t="s">
        <v>14</v>
      </c>
      <c r="L6" s="149" t="s">
        <v>75</v>
      </c>
      <c r="M6" s="149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49"/>
      <c r="AA6" s="149"/>
      <c r="AB6" s="149"/>
      <c r="AC6" s="149"/>
      <c r="AD6" s="149"/>
      <c r="AE6" s="149"/>
      <c r="AF6" s="149"/>
      <c r="AG6" s="149"/>
      <c r="AH6" s="149"/>
      <c r="AI6" s="149"/>
      <c r="AJ6" s="149"/>
      <c r="AK6" s="149"/>
      <c r="AL6" s="149"/>
      <c r="AM6" s="149"/>
      <c r="AN6" s="149"/>
      <c r="AO6" s="149"/>
      <c r="AP6" s="149"/>
      <c r="AQ6" s="149"/>
      <c r="AR6" s="149"/>
      <c r="AS6" s="149"/>
      <c r="AT6" s="149"/>
      <c r="AU6" s="102"/>
      <c r="AV6" s="102"/>
      <c r="AW6" s="102"/>
    </row>
    <row r="7" spans="1:49" ht="15">
      <c r="A7" s="102"/>
      <c r="B7" s="149" t="s">
        <v>5</v>
      </c>
      <c r="C7" s="149"/>
      <c r="D7" s="149"/>
      <c r="E7" s="149"/>
      <c r="F7" s="149"/>
      <c r="G7" s="149"/>
      <c r="H7" s="149"/>
      <c r="I7" s="149"/>
      <c r="J7" s="149"/>
      <c r="K7" s="101" t="s">
        <v>14</v>
      </c>
      <c r="L7" s="149" t="s">
        <v>206</v>
      </c>
      <c r="M7" s="149"/>
      <c r="N7" s="149"/>
      <c r="O7" s="149"/>
      <c r="P7" s="149"/>
      <c r="Q7" s="149"/>
      <c r="R7" s="149"/>
      <c r="S7" s="149"/>
      <c r="T7" s="149"/>
      <c r="U7" s="149"/>
      <c r="V7" s="149"/>
      <c r="W7" s="149"/>
      <c r="X7" s="149"/>
      <c r="Y7" s="149"/>
      <c r="Z7" s="149"/>
      <c r="AA7" s="149"/>
      <c r="AB7" s="149"/>
      <c r="AC7" s="149"/>
      <c r="AD7" s="149"/>
      <c r="AE7" s="149"/>
      <c r="AF7" s="149"/>
      <c r="AG7" s="149"/>
      <c r="AH7" s="149"/>
      <c r="AI7" s="149"/>
      <c r="AJ7" s="149"/>
      <c r="AK7" s="149"/>
      <c r="AL7" s="149"/>
      <c r="AM7" s="149"/>
      <c r="AN7" s="149"/>
      <c r="AO7" s="149"/>
      <c r="AP7" s="149"/>
      <c r="AQ7" s="149"/>
      <c r="AR7" s="149"/>
      <c r="AS7" s="149"/>
      <c r="AT7" s="149"/>
      <c r="AU7" s="102"/>
      <c r="AV7" s="102"/>
      <c r="AW7" s="102"/>
    </row>
    <row r="8" spans="1:49" ht="15">
      <c r="A8" s="102"/>
      <c r="B8" s="149" t="s">
        <v>6</v>
      </c>
      <c r="C8" s="149"/>
      <c r="D8" s="149"/>
      <c r="E8" s="149"/>
      <c r="F8" s="149"/>
      <c r="G8" s="149"/>
      <c r="H8" s="149"/>
      <c r="I8" s="149"/>
      <c r="J8" s="149"/>
      <c r="K8" s="101" t="s">
        <v>14</v>
      </c>
      <c r="L8" s="149" t="s">
        <v>91</v>
      </c>
      <c r="M8" s="149"/>
      <c r="N8" s="149"/>
      <c r="O8" s="149"/>
      <c r="P8" s="149"/>
      <c r="Q8" s="149"/>
      <c r="R8" s="149"/>
      <c r="S8" s="149"/>
      <c r="T8" s="149"/>
      <c r="U8" s="149"/>
      <c r="V8" s="149"/>
      <c r="W8" s="149"/>
      <c r="X8" s="149"/>
      <c r="Y8" s="149"/>
      <c r="Z8" s="149"/>
      <c r="AA8" s="149"/>
      <c r="AB8" s="149"/>
      <c r="AC8" s="149"/>
      <c r="AD8" s="149"/>
      <c r="AE8" s="149"/>
      <c r="AF8" s="149"/>
      <c r="AG8" s="149"/>
      <c r="AH8" s="149"/>
      <c r="AI8" s="149"/>
      <c r="AJ8" s="149"/>
      <c r="AK8" s="149"/>
      <c r="AL8" s="149"/>
      <c r="AM8" s="149"/>
      <c r="AN8" s="149"/>
      <c r="AO8" s="149"/>
      <c r="AP8" s="149"/>
      <c r="AQ8" s="149"/>
      <c r="AR8" s="149"/>
      <c r="AS8" s="149"/>
      <c r="AT8" s="149"/>
      <c r="AU8" s="102"/>
      <c r="AV8" s="102"/>
      <c r="AW8" s="102"/>
    </row>
    <row r="9" spans="1:49" ht="15">
      <c r="A9" s="102"/>
      <c r="B9" s="149" t="s">
        <v>7</v>
      </c>
      <c r="C9" s="149"/>
      <c r="D9" s="149"/>
      <c r="E9" s="149"/>
      <c r="F9" s="149"/>
      <c r="G9" s="149"/>
      <c r="H9" s="149"/>
      <c r="I9" s="149"/>
      <c r="J9" s="149"/>
      <c r="K9" s="101" t="s">
        <v>14</v>
      </c>
      <c r="L9" s="149" t="s">
        <v>23</v>
      </c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02"/>
      <c r="AV9" s="102"/>
      <c r="AW9" s="102"/>
    </row>
    <row r="10" spans="1:49" ht="15">
      <c r="A10" s="102"/>
      <c r="B10" s="102"/>
      <c r="C10" s="102"/>
      <c r="D10" s="102"/>
      <c r="E10" s="102"/>
      <c r="F10" s="102"/>
      <c r="G10" s="102"/>
      <c r="H10" s="102"/>
      <c r="I10" s="101"/>
      <c r="J10" s="101"/>
      <c r="K10" s="101"/>
      <c r="L10" s="101"/>
      <c r="M10" s="101"/>
      <c r="N10" s="101"/>
      <c r="O10" s="102"/>
      <c r="P10" s="102"/>
      <c r="Q10" s="102"/>
      <c r="R10" s="102"/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2"/>
      <c r="AD10" s="102"/>
      <c r="AE10" s="102"/>
      <c r="AF10" s="102"/>
      <c r="AG10" s="102"/>
      <c r="AH10" s="102"/>
      <c r="AI10" s="102"/>
      <c r="AJ10" s="102"/>
      <c r="AK10" s="102"/>
      <c r="AL10" s="102"/>
      <c r="AM10" s="102"/>
      <c r="AN10" s="102"/>
      <c r="AO10" s="102"/>
      <c r="AP10" s="102"/>
      <c r="AQ10" s="102"/>
      <c r="AR10" s="102"/>
      <c r="AS10" s="102"/>
      <c r="AT10" s="102"/>
      <c r="AU10" s="102"/>
      <c r="AV10" s="102"/>
      <c r="AW10" s="102"/>
    </row>
    <row r="11" spans="1:49" ht="27.75" customHeight="1">
      <c r="A11" s="100" t="s">
        <v>8</v>
      </c>
      <c r="B11" s="153" t="s">
        <v>9</v>
      </c>
      <c r="C11" s="153"/>
      <c r="D11" s="153"/>
      <c r="E11" s="153"/>
      <c r="F11" s="153"/>
      <c r="G11" s="153"/>
      <c r="H11" s="153"/>
      <c r="I11" s="153"/>
      <c r="J11" s="153"/>
      <c r="K11" s="153"/>
      <c r="L11" s="153"/>
      <c r="M11" s="153"/>
      <c r="N11" s="153"/>
      <c r="O11" s="153"/>
      <c r="P11" s="153"/>
      <c r="Q11" s="153"/>
      <c r="R11" s="153"/>
      <c r="S11" s="153"/>
      <c r="T11" s="153"/>
      <c r="U11" s="153"/>
      <c r="V11" s="153"/>
      <c r="W11" s="153"/>
      <c r="X11" s="153"/>
      <c r="Y11" s="153"/>
      <c r="Z11" s="153"/>
      <c r="AA11" s="153"/>
      <c r="AB11" s="153"/>
      <c r="AC11" s="153"/>
      <c r="AD11" s="153"/>
      <c r="AE11" s="153"/>
      <c r="AF11" s="153"/>
      <c r="AG11" s="153"/>
      <c r="AH11" s="153"/>
      <c r="AI11" s="153"/>
      <c r="AJ11" s="153"/>
      <c r="AK11" s="153"/>
      <c r="AL11" s="153"/>
      <c r="AM11" s="153"/>
      <c r="AN11" s="153"/>
      <c r="AO11" s="153"/>
      <c r="AP11" s="153"/>
      <c r="AQ11" s="153"/>
      <c r="AR11" s="153"/>
      <c r="AS11" s="153"/>
      <c r="AT11" s="153"/>
      <c r="AU11" s="153"/>
      <c r="AV11" s="153"/>
      <c r="AW11" s="153"/>
    </row>
    <row r="12" spans="1:49" ht="15">
      <c r="A12" s="102"/>
      <c r="B12" s="102"/>
      <c r="C12" s="102"/>
      <c r="D12" s="102"/>
      <c r="E12" s="102"/>
      <c r="F12" s="102"/>
      <c r="G12" s="102"/>
      <c r="H12" s="102"/>
      <c r="I12" s="101"/>
      <c r="J12" s="101"/>
      <c r="K12" s="101"/>
      <c r="L12" s="101"/>
      <c r="M12" s="101"/>
      <c r="N12" s="101"/>
      <c r="O12" s="102"/>
      <c r="P12" s="102"/>
      <c r="Q12" s="102"/>
      <c r="R12" s="102"/>
      <c r="S12" s="102"/>
      <c r="T12" s="102"/>
      <c r="U12" s="102"/>
      <c r="V12" s="102"/>
      <c r="W12" s="102"/>
      <c r="X12" s="102"/>
      <c r="Y12" s="102"/>
      <c r="Z12" s="102"/>
      <c r="AA12" s="102"/>
      <c r="AB12" s="102"/>
      <c r="AC12" s="102"/>
      <c r="AD12" s="102"/>
      <c r="AE12" s="102"/>
      <c r="AF12" s="102"/>
      <c r="AG12" s="102"/>
      <c r="AH12" s="102"/>
      <c r="AI12" s="102"/>
      <c r="AJ12" s="102"/>
      <c r="AK12" s="102"/>
      <c r="AL12" s="102"/>
      <c r="AM12" s="102"/>
      <c r="AN12" s="102"/>
      <c r="AO12" s="102"/>
      <c r="AP12" s="102"/>
      <c r="AQ12" s="102"/>
      <c r="AR12" s="102"/>
      <c r="AS12" s="102"/>
      <c r="AT12" s="102"/>
      <c r="AU12" s="102"/>
      <c r="AV12" s="102"/>
      <c r="AW12" s="102"/>
    </row>
    <row r="13" spans="1:49" ht="16.5">
      <c r="A13" s="76"/>
      <c r="B13" s="77" t="s">
        <v>10</v>
      </c>
      <c r="C13" s="78"/>
      <c r="D13" s="78"/>
      <c r="E13" s="78"/>
      <c r="F13" s="78"/>
      <c r="G13" s="78"/>
      <c r="H13" s="78"/>
      <c r="I13" s="79"/>
      <c r="J13" s="79"/>
      <c r="K13" s="79"/>
      <c r="L13" s="79"/>
      <c r="M13" s="79"/>
      <c r="N13" s="79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  <c r="AA13" s="78"/>
      <c r="AB13" s="78"/>
      <c r="AC13" s="78"/>
      <c r="AD13" s="78"/>
      <c r="AE13" s="78"/>
      <c r="AF13" s="78"/>
      <c r="AG13" s="78"/>
      <c r="AH13" s="78"/>
      <c r="AI13" s="78"/>
      <c r="AJ13" s="78"/>
      <c r="AK13" s="78"/>
      <c r="AL13" s="78"/>
      <c r="AM13" s="78"/>
      <c r="AN13" s="78"/>
      <c r="AO13" s="78"/>
      <c r="AP13" s="78"/>
      <c r="AQ13" s="78"/>
      <c r="AR13" s="78"/>
      <c r="AS13" s="78"/>
      <c r="AT13" s="78"/>
      <c r="AU13" s="78"/>
      <c r="AV13" s="78"/>
      <c r="AW13" s="80"/>
    </row>
    <row r="14" spans="1:49" ht="18" customHeight="1">
      <c r="A14" s="76"/>
      <c r="B14" s="81" t="s">
        <v>11</v>
      </c>
      <c r="C14" s="152" t="s">
        <v>12</v>
      </c>
      <c r="D14" s="152"/>
      <c r="E14" s="152"/>
      <c r="F14" s="152"/>
      <c r="G14" s="152"/>
      <c r="H14" s="126" t="s">
        <v>14</v>
      </c>
      <c r="I14" s="154">
        <v>6</v>
      </c>
      <c r="J14" s="154"/>
      <c r="K14" s="127" t="s">
        <v>15</v>
      </c>
      <c r="L14" s="127" t="s">
        <v>16</v>
      </c>
      <c r="M14" s="154">
        <v>8</v>
      </c>
      <c r="N14" s="154"/>
      <c r="O14" s="84" t="s">
        <v>15</v>
      </c>
      <c r="P14" s="85" t="s">
        <v>17</v>
      </c>
      <c r="Q14" s="154">
        <f>SUM(M14*I14)</f>
        <v>48</v>
      </c>
      <c r="R14" s="154"/>
      <c r="S14" s="126" t="s">
        <v>84</v>
      </c>
      <c r="T14" s="126"/>
      <c r="U14" s="86" t="s">
        <v>11</v>
      </c>
      <c r="V14" s="87" t="s">
        <v>78</v>
      </c>
      <c r="W14" s="87"/>
      <c r="X14" s="87"/>
      <c r="Y14" s="87"/>
      <c r="Z14" s="87"/>
      <c r="AA14" s="87"/>
      <c r="AB14" s="87"/>
      <c r="AC14" s="87"/>
      <c r="AD14" s="87"/>
      <c r="AE14" s="87"/>
      <c r="AF14" s="87"/>
      <c r="AG14" s="76"/>
      <c r="AH14" s="76"/>
      <c r="AI14" s="88"/>
      <c r="AJ14" s="155"/>
      <c r="AK14" s="155"/>
      <c r="AL14" s="155"/>
      <c r="AM14" s="155"/>
      <c r="AN14" s="155"/>
      <c r="AO14" s="155"/>
      <c r="AP14" s="89"/>
      <c r="AQ14" s="89"/>
      <c r="AR14" s="89"/>
      <c r="AS14" s="89"/>
      <c r="AT14" s="89"/>
      <c r="AU14" s="89"/>
      <c r="AV14" s="76"/>
      <c r="AW14" s="90"/>
    </row>
    <row r="15" spans="1:49" ht="18" customHeight="1">
      <c r="A15" s="76"/>
      <c r="B15" s="81" t="s">
        <v>11</v>
      </c>
      <c r="C15" s="152" t="s">
        <v>13</v>
      </c>
      <c r="D15" s="152"/>
      <c r="E15" s="152"/>
      <c r="F15" s="152"/>
      <c r="G15" s="152"/>
      <c r="H15" s="126" t="s">
        <v>14</v>
      </c>
      <c r="I15" s="154">
        <v>6</v>
      </c>
      <c r="J15" s="154"/>
      <c r="K15" s="127" t="s">
        <v>15</v>
      </c>
      <c r="L15" s="127" t="s">
        <v>16</v>
      </c>
      <c r="M15" s="154">
        <v>10</v>
      </c>
      <c r="N15" s="154"/>
      <c r="O15" s="84" t="s">
        <v>15</v>
      </c>
      <c r="P15" s="85" t="s">
        <v>17</v>
      </c>
      <c r="Q15" s="154">
        <f>SUM(M15*I15)</f>
        <v>60</v>
      </c>
      <c r="R15" s="154"/>
      <c r="S15" s="126" t="s">
        <v>84</v>
      </c>
      <c r="T15" s="126"/>
      <c r="U15" s="86" t="s">
        <v>11</v>
      </c>
      <c r="V15" s="87" t="s">
        <v>79</v>
      </c>
      <c r="W15" s="87"/>
      <c r="X15" s="87"/>
      <c r="Y15" s="87"/>
      <c r="Z15" s="87"/>
      <c r="AA15" s="87"/>
      <c r="AB15" s="87"/>
      <c r="AC15" s="87"/>
      <c r="AD15" s="87"/>
      <c r="AE15" s="87"/>
      <c r="AF15" s="87"/>
      <c r="AG15" s="76"/>
      <c r="AH15" s="87"/>
      <c r="AI15" s="86"/>
      <c r="AJ15" s="87"/>
      <c r="AK15" s="87"/>
      <c r="AL15" s="87"/>
      <c r="AM15" s="87"/>
      <c r="AN15" s="87"/>
      <c r="AO15" s="87"/>
      <c r="AP15" s="87"/>
      <c r="AQ15" s="87"/>
      <c r="AR15" s="87"/>
      <c r="AS15" s="87"/>
      <c r="AT15" s="87"/>
      <c r="AU15" s="87"/>
      <c r="AV15" s="76"/>
      <c r="AW15" s="90"/>
    </row>
    <row r="16" spans="1:49" ht="18" customHeight="1">
      <c r="A16" s="76"/>
      <c r="B16" s="81"/>
      <c r="C16" s="152"/>
      <c r="D16" s="152"/>
      <c r="E16" s="152"/>
      <c r="F16" s="152"/>
      <c r="G16" s="152"/>
      <c r="H16" s="126"/>
      <c r="I16" s="154"/>
      <c r="J16" s="154"/>
      <c r="K16" s="127"/>
      <c r="L16" s="127"/>
      <c r="M16" s="154"/>
      <c r="N16" s="154"/>
      <c r="O16" s="84"/>
      <c r="P16" s="85"/>
      <c r="Q16" s="154"/>
      <c r="R16" s="154"/>
      <c r="S16" s="126"/>
      <c r="T16" s="126"/>
      <c r="U16" s="86" t="s">
        <v>11</v>
      </c>
      <c r="V16" s="126" t="s">
        <v>92</v>
      </c>
      <c r="W16" s="87"/>
      <c r="X16" s="87"/>
      <c r="Y16" s="87"/>
      <c r="Z16" s="87"/>
      <c r="AA16" s="87"/>
      <c r="AB16" s="87"/>
      <c r="AC16" s="87"/>
      <c r="AD16" s="87"/>
      <c r="AE16" s="87"/>
      <c r="AF16" s="87"/>
      <c r="AG16" s="76"/>
      <c r="AH16" s="87"/>
      <c r="AI16" s="86"/>
      <c r="AJ16" s="87"/>
      <c r="AK16" s="87"/>
      <c r="AL16" s="87"/>
      <c r="AM16" s="87"/>
      <c r="AN16" s="87"/>
      <c r="AO16" s="87"/>
      <c r="AP16" s="87"/>
      <c r="AQ16" s="87"/>
      <c r="AR16" s="87"/>
      <c r="AS16" s="87"/>
      <c r="AT16" s="87"/>
      <c r="AU16" s="87"/>
      <c r="AV16" s="76"/>
      <c r="AW16" s="90"/>
    </row>
    <row r="17" spans="1:49" ht="16.5">
      <c r="A17" s="76"/>
      <c r="B17" s="91"/>
      <c r="C17" s="89"/>
      <c r="D17" s="89"/>
      <c r="E17" s="89"/>
      <c r="F17" s="89"/>
      <c r="G17" s="89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  <c r="S17" s="92"/>
      <c r="T17" s="93"/>
      <c r="U17" s="86" t="s">
        <v>11</v>
      </c>
      <c r="V17" s="135" t="s">
        <v>233</v>
      </c>
      <c r="W17" s="126"/>
      <c r="X17" s="126"/>
      <c r="Y17" s="126"/>
      <c r="Z17" s="126"/>
      <c r="AA17" s="87"/>
      <c r="AB17" s="126"/>
      <c r="AC17" s="126"/>
      <c r="AD17" s="126"/>
      <c r="AE17" s="126"/>
      <c r="AF17" s="126"/>
      <c r="AG17" s="76"/>
      <c r="AH17" s="94"/>
      <c r="AI17" s="86"/>
      <c r="AJ17" s="152"/>
      <c r="AK17" s="152"/>
      <c r="AL17" s="152"/>
      <c r="AM17" s="152"/>
      <c r="AN17" s="152"/>
      <c r="AO17" s="152"/>
      <c r="AP17" s="87"/>
      <c r="AQ17" s="87"/>
      <c r="AR17" s="87"/>
      <c r="AS17" s="87"/>
      <c r="AT17" s="87"/>
      <c r="AU17" s="87"/>
      <c r="AV17" s="87"/>
      <c r="AW17" s="90"/>
    </row>
    <row r="18" spans="1:49">
      <c r="B18" s="61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59"/>
      <c r="AJ18" s="59"/>
      <c r="AK18" s="59"/>
      <c r="AL18" s="59"/>
      <c r="AM18" s="59"/>
      <c r="AN18" s="59"/>
      <c r="AO18" s="59"/>
      <c r="AP18" s="59"/>
      <c r="AQ18" s="59"/>
      <c r="AR18" s="59"/>
      <c r="AS18" s="59"/>
      <c r="AT18" s="59"/>
      <c r="AU18" s="59"/>
      <c r="AV18" s="59"/>
      <c r="AW18" s="60"/>
    </row>
    <row r="19" spans="1:49" ht="15">
      <c r="B19" s="156" t="s">
        <v>19</v>
      </c>
      <c r="C19" s="156"/>
      <c r="D19" s="156"/>
      <c r="E19" s="156"/>
      <c r="F19" s="156"/>
      <c r="G19" s="156"/>
      <c r="H19" s="156"/>
      <c r="I19" s="156"/>
      <c r="J19" s="156"/>
      <c r="K19" s="156"/>
      <c r="L19" s="156"/>
      <c r="M19" s="156"/>
      <c r="N19" s="156"/>
      <c r="O19" s="156"/>
      <c r="P19" s="156"/>
      <c r="Q19" s="156"/>
      <c r="R19" s="156" t="s">
        <v>20</v>
      </c>
      <c r="S19" s="156"/>
      <c r="T19" s="156"/>
      <c r="U19" s="156"/>
      <c r="V19" s="156"/>
      <c r="W19" s="156"/>
      <c r="X19" s="156"/>
      <c r="Y19" s="156"/>
      <c r="Z19" s="156"/>
      <c r="AA19" s="156"/>
      <c r="AB19" s="156"/>
      <c r="AC19" s="156"/>
      <c r="AD19" s="156"/>
      <c r="AE19" s="156"/>
      <c r="AF19" s="156"/>
      <c r="AG19" s="156"/>
      <c r="AH19" s="156" t="s">
        <v>21</v>
      </c>
      <c r="AI19" s="156"/>
      <c r="AJ19" s="156"/>
      <c r="AK19" s="156"/>
      <c r="AL19" s="156"/>
      <c r="AM19" s="156"/>
      <c r="AN19" s="156"/>
      <c r="AO19" s="156"/>
      <c r="AP19" s="156"/>
      <c r="AQ19" s="156"/>
      <c r="AR19" s="156"/>
      <c r="AS19" s="156"/>
      <c r="AT19" s="156"/>
      <c r="AU19" s="156"/>
      <c r="AV19" s="156"/>
      <c r="AW19" s="156"/>
    </row>
    <row r="20" spans="1:49">
      <c r="B20" s="157"/>
      <c r="C20" s="157"/>
      <c r="D20" s="157"/>
      <c r="E20" s="157"/>
      <c r="F20" s="157"/>
      <c r="G20" s="157"/>
      <c r="H20" s="157"/>
      <c r="I20" s="157"/>
      <c r="J20" s="157"/>
      <c r="K20" s="157"/>
      <c r="L20" s="157"/>
      <c r="M20" s="157"/>
      <c r="N20" s="157"/>
      <c r="O20" s="157"/>
      <c r="P20" s="157"/>
      <c r="Q20" s="157"/>
      <c r="R20" s="157"/>
      <c r="S20" s="157"/>
      <c r="T20" s="157"/>
      <c r="U20" s="157"/>
      <c r="V20" s="157"/>
      <c r="W20" s="157"/>
      <c r="X20" s="157"/>
      <c r="Y20" s="157"/>
      <c r="Z20" s="157"/>
      <c r="AA20" s="157"/>
      <c r="AB20" s="157"/>
      <c r="AC20" s="157"/>
      <c r="AD20" s="157"/>
      <c r="AE20" s="157"/>
      <c r="AF20" s="157"/>
      <c r="AG20" s="157"/>
      <c r="AH20" s="157"/>
      <c r="AI20" s="157"/>
      <c r="AJ20" s="157"/>
      <c r="AK20" s="157"/>
      <c r="AL20" s="157"/>
      <c r="AM20" s="157"/>
      <c r="AN20" s="157"/>
      <c r="AO20" s="157"/>
      <c r="AP20" s="157"/>
      <c r="AQ20" s="157"/>
      <c r="AR20" s="157"/>
      <c r="AS20" s="157"/>
      <c r="AT20" s="157"/>
      <c r="AU20" s="157"/>
      <c r="AV20" s="157"/>
      <c r="AW20" s="157"/>
    </row>
    <row r="21" spans="1:49">
      <c r="B21" s="158"/>
      <c r="C21" s="158"/>
      <c r="D21" s="158"/>
      <c r="E21" s="158"/>
      <c r="F21" s="158"/>
      <c r="G21" s="158"/>
      <c r="H21" s="158"/>
      <c r="I21" s="158"/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  <c r="AA21" s="158"/>
      <c r="AB21" s="158"/>
      <c r="AC21" s="158"/>
      <c r="AD21" s="158"/>
      <c r="AE21" s="158"/>
      <c r="AF21" s="158"/>
      <c r="AG21" s="158"/>
      <c r="AH21" s="158"/>
      <c r="AI21" s="158"/>
      <c r="AJ21" s="158"/>
      <c r="AK21" s="158"/>
      <c r="AL21" s="158"/>
      <c r="AM21" s="158"/>
      <c r="AN21" s="158"/>
      <c r="AO21" s="158"/>
      <c r="AP21" s="158"/>
      <c r="AQ21" s="158"/>
      <c r="AR21" s="158"/>
      <c r="AS21" s="158"/>
      <c r="AT21" s="158"/>
      <c r="AU21" s="158"/>
      <c r="AV21" s="158"/>
      <c r="AW21" s="158"/>
    </row>
    <row r="22" spans="1:49">
      <c r="B22" s="158"/>
      <c r="C22" s="158"/>
      <c r="D22" s="158"/>
      <c r="E22" s="158"/>
      <c r="F22" s="158"/>
      <c r="G22" s="158"/>
      <c r="H22" s="158"/>
      <c r="I22" s="158"/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  <c r="AA22" s="158"/>
      <c r="AB22" s="158"/>
      <c r="AC22" s="158"/>
      <c r="AD22" s="158"/>
      <c r="AE22" s="158"/>
      <c r="AF22" s="158"/>
      <c r="AG22" s="158"/>
      <c r="AH22" s="158"/>
      <c r="AI22" s="158"/>
      <c r="AJ22" s="158"/>
      <c r="AK22" s="158"/>
      <c r="AL22" s="158"/>
      <c r="AM22" s="158"/>
      <c r="AN22" s="158"/>
      <c r="AO22" s="158"/>
      <c r="AP22" s="158"/>
      <c r="AQ22" s="158"/>
      <c r="AR22" s="158"/>
      <c r="AS22" s="158"/>
      <c r="AT22" s="158"/>
      <c r="AU22" s="158"/>
      <c r="AV22" s="158"/>
      <c r="AW22" s="158"/>
    </row>
    <row r="23" spans="1:49">
      <c r="B23" s="158"/>
      <c r="C23" s="158"/>
      <c r="D23" s="158"/>
      <c r="E23" s="158"/>
      <c r="F23" s="158"/>
      <c r="G23" s="158"/>
      <c r="H23" s="158"/>
      <c r="I23" s="158"/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  <c r="AA23" s="158"/>
      <c r="AB23" s="158"/>
      <c r="AC23" s="158"/>
      <c r="AD23" s="158"/>
      <c r="AE23" s="158"/>
      <c r="AF23" s="158"/>
      <c r="AG23" s="158"/>
      <c r="AH23" s="158"/>
      <c r="AI23" s="158"/>
      <c r="AJ23" s="158"/>
      <c r="AK23" s="158"/>
      <c r="AL23" s="158"/>
      <c r="AM23" s="158"/>
      <c r="AN23" s="158"/>
      <c r="AO23" s="158"/>
      <c r="AP23" s="158"/>
      <c r="AQ23" s="158"/>
      <c r="AR23" s="158"/>
      <c r="AS23" s="158"/>
      <c r="AT23" s="158"/>
      <c r="AU23" s="158"/>
      <c r="AV23" s="158"/>
      <c r="AW23" s="158"/>
    </row>
    <row r="24" spans="1:49">
      <c r="B24" s="158"/>
      <c r="C24" s="158"/>
      <c r="D24" s="158"/>
      <c r="E24" s="158"/>
      <c r="F24" s="158"/>
      <c r="G24" s="158"/>
      <c r="H24" s="158"/>
      <c r="I24" s="158"/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  <c r="AA24" s="158"/>
      <c r="AB24" s="158"/>
      <c r="AC24" s="158"/>
      <c r="AD24" s="158"/>
      <c r="AE24" s="158"/>
      <c r="AF24" s="158"/>
      <c r="AG24" s="158"/>
      <c r="AH24" s="158"/>
      <c r="AI24" s="158"/>
      <c r="AJ24" s="158"/>
      <c r="AK24" s="158"/>
      <c r="AL24" s="158"/>
      <c r="AM24" s="158"/>
      <c r="AN24" s="158"/>
      <c r="AO24" s="158"/>
      <c r="AP24" s="158"/>
      <c r="AQ24" s="158"/>
      <c r="AR24" s="158"/>
      <c r="AS24" s="158"/>
      <c r="AT24" s="158"/>
      <c r="AU24" s="158"/>
      <c r="AV24" s="158"/>
      <c r="AW24" s="158"/>
    </row>
    <row r="25" spans="1:49">
      <c r="B25" s="158"/>
      <c r="C25" s="158"/>
      <c r="D25" s="158"/>
      <c r="E25" s="158"/>
      <c r="F25" s="158"/>
      <c r="G25" s="158"/>
      <c r="H25" s="158"/>
      <c r="I25" s="158"/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  <c r="AA25" s="158"/>
      <c r="AB25" s="158"/>
      <c r="AC25" s="158"/>
      <c r="AD25" s="158"/>
      <c r="AE25" s="158"/>
      <c r="AF25" s="158"/>
      <c r="AG25" s="158"/>
      <c r="AH25" s="158"/>
      <c r="AI25" s="158"/>
      <c r="AJ25" s="158"/>
      <c r="AK25" s="158"/>
      <c r="AL25" s="158"/>
      <c r="AM25" s="158"/>
      <c r="AN25" s="158"/>
      <c r="AO25" s="158"/>
      <c r="AP25" s="158"/>
      <c r="AQ25" s="158"/>
      <c r="AR25" s="158"/>
      <c r="AS25" s="158"/>
      <c r="AT25" s="158"/>
      <c r="AU25" s="158"/>
      <c r="AV25" s="158"/>
      <c r="AW25" s="158"/>
    </row>
    <row r="26" spans="1:49">
      <c r="B26" s="158"/>
      <c r="C26" s="158"/>
      <c r="D26" s="158"/>
      <c r="E26" s="158"/>
      <c r="F26" s="158"/>
      <c r="G26" s="158"/>
      <c r="H26" s="158"/>
      <c r="I26" s="158"/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  <c r="AA26" s="158"/>
      <c r="AB26" s="158"/>
      <c r="AC26" s="158"/>
      <c r="AD26" s="158"/>
      <c r="AE26" s="158"/>
      <c r="AF26" s="158"/>
      <c r="AG26" s="158"/>
      <c r="AH26" s="158"/>
      <c r="AI26" s="158"/>
      <c r="AJ26" s="158"/>
      <c r="AK26" s="158"/>
      <c r="AL26" s="158"/>
      <c r="AM26" s="158"/>
      <c r="AN26" s="158"/>
      <c r="AO26" s="158"/>
      <c r="AP26" s="158"/>
      <c r="AQ26" s="158"/>
      <c r="AR26" s="158"/>
      <c r="AS26" s="158"/>
      <c r="AT26" s="158"/>
      <c r="AU26" s="158"/>
      <c r="AV26" s="158"/>
      <c r="AW26" s="158"/>
    </row>
    <row r="27" spans="1:49">
      <c r="B27" s="158"/>
      <c r="C27" s="158"/>
      <c r="D27" s="158"/>
      <c r="E27" s="158"/>
      <c r="F27" s="158"/>
      <c r="G27" s="158"/>
      <c r="H27" s="158"/>
      <c r="I27" s="158"/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  <c r="AA27" s="158"/>
      <c r="AB27" s="158"/>
      <c r="AC27" s="158"/>
      <c r="AD27" s="158"/>
      <c r="AE27" s="158"/>
      <c r="AF27" s="158"/>
      <c r="AG27" s="158"/>
      <c r="AH27" s="158"/>
      <c r="AI27" s="158"/>
      <c r="AJ27" s="158"/>
      <c r="AK27" s="158"/>
      <c r="AL27" s="158"/>
      <c r="AM27" s="158"/>
      <c r="AN27" s="158"/>
      <c r="AO27" s="158"/>
      <c r="AP27" s="158"/>
      <c r="AQ27" s="158"/>
      <c r="AR27" s="158"/>
      <c r="AS27" s="158"/>
      <c r="AT27" s="158"/>
      <c r="AU27" s="158"/>
      <c r="AV27" s="158"/>
      <c r="AW27" s="158"/>
    </row>
    <row r="28" spans="1:49">
      <c r="B28" s="158"/>
      <c r="C28" s="158"/>
      <c r="D28" s="158"/>
      <c r="E28" s="158"/>
      <c r="F28" s="158"/>
      <c r="G28" s="158"/>
      <c r="H28" s="158"/>
      <c r="I28" s="158"/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  <c r="AA28" s="158"/>
      <c r="AB28" s="158"/>
      <c r="AC28" s="158"/>
      <c r="AD28" s="158"/>
      <c r="AE28" s="158"/>
      <c r="AF28" s="158"/>
      <c r="AG28" s="158"/>
      <c r="AH28" s="158"/>
      <c r="AI28" s="158"/>
      <c r="AJ28" s="158"/>
      <c r="AK28" s="158"/>
      <c r="AL28" s="158"/>
      <c r="AM28" s="158"/>
      <c r="AN28" s="158"/>
      <c r="AO28" s="158"/>
      <c r="AP28" s="158"/>
      <c r="AQ28" s="158"/>
      <c r="AR28" s="158"/>
      <c r="AS28" s="158"/>
      <c r="AT28" s="158"/>
      <c r="AU28" s="158"/>
      <c r="AV28" s="158"/>
      <c r="AW28" s="158"/>
    </row>
    <row r="29" spans="1:49">
      <c r="B29" s="158"/>
      <c r="C29" s="158"/>
      <c r="D29" s="158"/>
      <c r="E29" s="158"/>
      <c r="F29" s="158"/>
      <c r="G29" s="158"/>
      <c r="H29" s="158"/>
      <c r="I29" s="158"/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  <c r="AA29" s="158"/>
      <c r="AB29" s="158"/>
      <c r="AC29" s="158"/>
      <c r="AD29" s="158"/>
      <c r="AE29" s="158"/>
      <c r="AF29" s="158"/>
      <c r="AG29" s="158"/>
      <c r="AH29" s="158"/>
      <c r="AI29" s="158"/>
      <c r="AJ29" s="158"/>
      <c r="AK29" s="158"/>
      <c r="AL29" s="158"/>
      <c r="AM29" s="158"/>
      <c r="AN29" s="158"/>
      <c r="AO29" s="158"/>
      <c r="AP29" s="158"/>
      <c r="AQ29" s="158"/>
      <c r="AR29" s="158"/>
      <c r="AS29" s="158"/>
      <c r="AT29" s="158"/>
      <c r="AU29" s="158"/>
      <c r="AV29" s="158"/>
      <c r="AW29" s="158"/>
    </row>
    <row r="30" spans="1:49">
      <c r="B30" s="158"/>
      <c r="C30" s="158"/>
      <c r="D30" s="158"/>
      <c r="E30" s="158"/>
      <c r="F30" s="158"/>
      <c r="G30" s="158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  <c r="AA30" s="158"/>
      <c r="AB30" s="158"/>
      <c r="AC30" s="158"/>
      <c r="AD30" s="158"/>
      <c r="AE30" s="158"/>
      <c r="AF30" s="158"/>
      <c r="AG30" s="158"/>
      <c r="AH30" s="158"/>
      <c r="AI30" s="158"/>
      <c r="AJ30" s="158"/>
      <c r="AK30" s="158"/>
      <c r="AL30" s="158"/>
      <c r="AM30" s="158"/>
      <c r="AN30" s="158"/>
      <c r="AO30" s="158"/>
      <c r="AP30" s="158"/>
      <c r="AQ30" s="158"/>
      <c r="AR30" s="158"/>
      <c r="AS30" s="158"/>
      <c r="AT30" s="158"/>
      <c r="AU30" s="158"/>
      <c r="AV30" s="158"/>
      <c r="AW30" s="158"/>
    </row>
    <row r="31" spans="1:49">
      <c r="B31" s="159"/>
      <c r="C31" s="159"/>
      <c r="D31" s="159"/>
      <c r="E31" s="159"/>
      <c r="F31" s="159"/>
      <c r="G31" s="159"/>
      <c r="H31" s="159"/>
      <c r="I31" s="159"/>
      <c r="J31" s="159"/>
      <c r="K31" s="159"/>
      <c r="L31" s="159"/>
      <c r="M31" s="159"/>
      <c r="N31" s="159"/>
      <c r="O31" s="159"/>
      <c r="P31" s="159"/>
      <c r="Q31" s="159"/>
      <c r="R31" s="159"/>
      <c r="S31" s="159"/>
      <c r="T31" s="159"/>
      <c r="U31" s="159"/>
      <c r="V31" s="159"/>
      <c r="W31" s="159"/>
      <c r="X31" s="159"/>
      <c r="Y31" s="159"/>
      <c r="Z31" s="159"/>
      <c r="AA31" s="159"/>
      <c r="AB31" s="159"/>
      <c r="AC31" s="159"/>
      <c r="AD31" s="159"/>
      <c r="AE31" s="159"/>
      <c r="AF31" s="159"/>
      <c r="AG31" s="159"/>
      <c r="AH31" s="159"/>
      <c r="AI31" s="159"/>
      <c r="AJ31" s="159"/>
      <c r="AK31" s="159"/>
      <c r="AL31" s="159"/>
      <c r="AM31" s="159"/>
      <c r="AN31" s="159"/>
      <c r="AO31" s="159"/>
      <c r="AP31" s="159"/>
      <c r="AQ31" s="159"/>
      <c r="AR31" s="159"/>
      <c r="AS31" s="159"/>
      <c r="AT31" s="159"/>
      <c r="AU31" s="159"/>
      <c r="AV31" s="159"/>
      <c r="AW31" s="159"/>
    </row>
    <row r="33" spans="4:44" s="102" customFormat="1" ht="15">
      <c r="I33" s="101"/>
      <c r="J33" s="101"/>
      <c r="K33" s="101"/>
      <c r="L33" s="101"/>
      <c r="M33" s="101"/>
      <c r="N33" s="101"/>
      <c r="AR33" s="101" t="s">
        <v>239</v>
      </c>
    </row>
    <row r="34" spans="4:44" s="102" customFormat="1" ht="15">
      <c r="F34" s="101" t="s">
        <v>54</v>
      </c>
      <c r="I34" s="101"/>
      <c r="J34" s="101"/>
      <c r="K34" s="101"/>
      <c r="L34" s="101"/>
      <c r="M34" s="101"/>
      <c r="N34" s="101"/>
      <c r="T34" s="101" t="s">
        <v>237</v>
      </c>
      <c r="AF34" s="101" t="s">
        <v>51</v>
      </c>
      <c r="AR34" s="101" t="s">
        <v>48</v>
      </c>
    </row>
    <row r="35" spans="4:44" s="102" customFormat="1" ht="15">
      <c r="F35" s="101" t="s">
        <v>55</v>
      </c>
      <c r="I35" s="101"/>
      <c r="J35" s="101"/>
      <c r="K35" s="101"/>
      <c r="L35" s="101"/>
      <c r="M35" s="101"/>
      <c r="N35" s="101"/>
      <c r="T35" s="101" t="s">
        <v>238</v>
      </c>
      <c r="AF35" s="101" t="s">
        <v>52</v>
      </c>
      <c r="AR35" s="101" t="s">
        <v>49</v>
      </c>
    </row>
    <row r="36" spans="4:44" s="102" customFormat="1" ht="15">
      <c r="F36" s="101"/>
      <c r="I36" s="101"/>
      <c r="J36" s="101"/>
      <c r="K36" s="101"/>
      <c r="L36" s="101"/>
      <c r="M36" s="101"/>
      <c r="N36" s="101"/>
      <c r="AF36" s="101" t="s">
        <v>53</v>
      </c>
      <c r="AR36" s="101" t="s">
        <v>50</v>
      </c>
    </row>
    <row r="37" spans="4:44" s="102" customFormat="1" ht="15">
      <c r="F37" s="101"/>
      <c r="I37" s="101"/>
      <c r="J37" s="101"/>
      <c r="K37" s="101"/>
      <c r="L37" s="101"/>
      <c r="M37" s="101"/>
      <c r="N37" s="101"/>
      <c r="AF37" s="101"/>
      <c r="AR37" s="101"/>
    </row>
    <row r="38" spans="4:44" s="102" customFormat="1" ht="15">
      <c r="F38" s="101"/>
      <c r="I38" s="101"/>
      <c r="J38" s="101"/>
      <c r="K38" s="101"/>
      <c r="L38" s="101"/>
      <c r="M38" s="101"/>
      <c r="N38" s="101"/>
      <c r="AF38" s="101"/>
      <c r="AR38" s="101"/>
    </row>
    <row r="39" spans="4:44" s="102" customFormat="1" ht="15">
      <c r="F39" s="101"/>
      <c r="I39" s="101"/>
      <c r="J39" s="101"/>
      <c r="K39" s="101"/>
      <c r="L39" s="101"/>
      <c r="M39" s="101"/>
      <c r="N39" s="101"/>
      <c r="AF39" s="101"/>
      <c r="AR39" s="101"/>
    </row>
    <row r="40" spans="4:44" s="140" customFormat="1" ht="16.5" thickBot="1">
      <c r="F40" s="141" t="s">
        <v>232</v>
      </c>
      <c r="I40" s="142"/>
      <c r="J40" s="142"/>
      <c r="K40" s="142"/>
      <c r="L40" s="142"/>
      <c r="M40" s="142"/>
      <c r="N40" s="142"/>
      <c r="Q40" s="145"/>
      <c r="R40" s="145"/>
      <c r="S40" s="145"/>
      <c r="T40" s="146"/>
      <c r="U40" s="145"/>
      <c r="V40" s="145"/>
      <c r="W40" s="145"/>
      <c r="X40" s="145"/>
      <c r="AF40" s="141" t="s">
        <v>97</v>
      </c>
      <c r="AR40" s="141" t="s">
        <v>209</v>
      </c>
    </row>
    <row r="41" spans="4:44" s="102" customFormat="1" ht="15">
      <c r="D41" s="143"/>
      <c r="F41" s="143" t="s">
        <v>228</v>
      </c>
      <c r="G41" s="143"/>
      <c r="H41" s="143"/>
      <c r="I41" s="143"/>
      <c r="J41" s="143"/>
      <c r="K41" s="144"/>
      <c r="L41" s="144"/>
      <c r="M41" s="144"/>
      <c r="N41" s="144"/>
      <c r="T41" s="147"/>
      <c r="AO41" s="101"/>
    </row>
    <row r="43" spans="4:44" ht="15.75" customHeight="1"/>
    <row r="44" spans="4:44" ht="15.75" customHeight="1"/>
  </sheetData>
  <mergeCells count="34">
    <mergeCell ref="AH20:AW31"/>
    <mergeCell ref="C16:G16"/>
    <mergeCell ref="I16:J16"/>
    <mergeCell ref="C15:G15"/>
    <mergeCell ref="I15:J15"/>
    <mergeCell ref="M15:N15"/>
    <mergeCell ref="Q15:R15"/>
    <mergeCell ref="B20:Q31"/>
    <mergeCell ref="R20:AG31"/>
    <mergeCell ref="AJ17:AO17"/>
    <mergeCell ref="B19:Q19"/>
    <mergeCell ref="R19:AG19"/>
    <mergeCell ref="AH19:AW19"/>
    <mergeCell ref="M16:N16"/>
    <mergeCell ref="Q16:R16"/>
    <mergeCell ref="B11:AW11"/>
    <mergeCell ref="C14:G14"/>
    <mergeCell ref="I14:J14"/>
    <mergeCell ref="M14:N14"/>
    <mergeCell ref="B6:J6"/>
    <mergeCell ref="L6:AT6"/>
    <mergeCell ref="B7:J7"/>
    <mergeCell ref="L7:AT7"/>
    <mergeCell ref="B8:J8"/>
    <mergeCell ref="L8:AT8"/>
    <mergeCell ref="B9:J9"/>
    <mergeCell ref="L9:AT9"/>
    <mergeCell ref="Q14:R14"/>
    <mergeCell ref="AJ14:AO14"/>
    <mergeCell ref="A2:AW2"/>
    <mergeCell ref="B4:J4"/>
    <mergeCell ref="L4:AT4"/>
    <mergeCell ref="B5:J5"/>
    <mergeCell ref="L5:AT5"/>
  </mergeCells>
  <pageMargins left="0.99" right="0.11811023622047245" top="0.67" bottom="0.27559055118110237" header="0.31496062992125984" footer="0.31496062992125984"/>
  <pageSetup paperSize="9" scale="85" orientation="landscape" horizontalDpi="4294967293" verticalDpi="0" r:id="rId1"/>
  <headerFooter>
    <oddFooter>&amp;C&amp;P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:AW41"/>
  <sheetViews>
    <sheetView view="pageBreakPreview" topLeftCell="A14" zoomScale="80" zoomScaleSheetLayoutView="80" workbookViewId="0">
      <selection activeCell="A33" sqref="A33:XFD41"/>
    </sheetView>
  </sheetViews>
  <sheetFormatPr defaultRowHeight="14.25"/>
  <cols>
    <col min="1" max="4" width="3" style="51" customWidth="1"/>
    <col min="5" max="5" width="4.7109375" style="51" customWidth="1"/>
    <col min="6" max="7" width="3" style="51" customWidth="1"/>
    <col min="8" max="8" width="1.5703125" style="51" customWidth="1"/>
    <col min="9" max="14" width="3" style="52" customWidth="1"/>
    <col min="15" max="17" width="3" style="51" customWidth="1"/>
    <col min="18" max="18" width="5.28515625" style="51" customWidth="1"/>
    <col min="19" max="22" width="3" style="51" customWidth="1"/>
    <col min="23" max="23" width="5.42578125" style="51" customWidth="1"/>
    <col min="24" max="30" width="3" style="51" customWidth="1"/>
    <col min="31" max="31" width="5.42578125" style="51" customWidth="1"/>
    <col min="32" max="81" width="3" style="51" customWidth="1"/>
    <col min="82" max="139" width="2.42578125" style="51" customWidth="1"/>
    <col min="140" max="16384" width="9.140625" style="51"/>
  </cols>
  <sheetData>
    <row r="1" spans="1:49">
      <c r="AR1" s="53" t="s">
        <v>24</v>
      </c>
    </row>
    <row r="2" spans="1:49" ht="20.25">
      <c r="A2" s="150" t="s">
        <v>83</v>
      </c>
      <c r="B2" s="150"/>
      <c r="C2" s="150"/>
      <c r="D2" s="150"/>
      <c r="E2" s="150"/>
      <c r="F2" s="150"/>
      <c r="G2" s="150"/>
      <c r="H2" s="150"/>
      <c r="I2" s="150"/>
      <c r="J2" s="150"/>
      <c r="K2" s="150"/>
      <c r="L2" s="150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  <c r="Z2" s="150"/>
      <c r="AA2" s="150"/>
      <c r="AB2" s="150"/>
      <c r="AC2" s="150"/>
      <c r="AD2" s="150"/>
      <c r="AE2" s="150"/>
      <c r="AF2" s="150"/>
      <c r="AG2" s="150"/>
      <c r="AH2" s="150"/>
      <c r="AI2" s="150"/>
      <c r="AJ2" s="150"/>
      <c r="AK2" s="150"/>
      <c r="AL2" s="150"/>
      <c r="AM2" s="150"/>
      <c r="AN2" s="150"/>
      <c r="AO2" s="150"/>
      <c r="AP2" s="150"/>
      <c r="AQ2" s="150"/>
      <c r="AR2" s="150"/>
      <c r="AS2" s="150"/>
      <c r="AT2" s="150"/>
      <c r="AU2" s="150"/>
      <c r="AV2" s="150"/>
      <c r="AW2" s="150"/>
    </row>
    <row r="4" spans="1:49" ht="15">
      <c r="A4" s="100" t="s">
        <v>1</v>
      </c>
      <c r="B4" s="149" t="s">
        <v>2</v>
      </c>
      <c r="C4" s="149"/>
      <c r="D4" s="149"/>
      <c r="E4" s="149"/>
      <c r="F4" s="149"/>
      <c r="G4" s="149"/>
      <c r="H4" s="149"/>
      <c r="I4" s="149"/>
      <c r="J4" s="149"/>
      <c r="K4" s="101" t="s">
        <v>14</v>
      </c>
      <c r="L4" s="149">
        <v>97</v>
      </c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  <c r="X4" s="149"/>
      <c r="Y4" s="149"/>
      <c r="Z4" s="149"/>
      <c r="AA4" s="149"/>
      <c r="AB4" s="149"/>
      <c r="AC4" s="149"/>
      <c r="AD4" s="149"/>
      <c r="AE4" s="149"/>
      <c r="AF4" s="149"/>
      <c r="AG4" s="149"/>
      <c r="AH4" s="149"/>
      <c r="AI4" s="149"/>
      <c r="AJ4" s="149"/>
      <c r="AK4" s="149"/>
      <c r="AL4" s="149"/>
      <c r="AM4" s="149"/>
      <c r="AN4" s="149"/>
      <c r="AO4" s="149"/>
      <c r="AP4" s="149"/>
      <c r="AQ4" s="149"/>
      <c r="AR4" s="149"/>
      <c r="AS4" s="149"/>
      <c r="AT4" s="149"/>
      <c r="AU4" s="102"/>
      <c r="AV4" s="102"/>
      <c r="AW4" s="102"/>
    </row>
    <row r="5" spans="1:49" ht="15.75">
      <c r="A5" s="102"/>
      <c r="B5" s="149" t="s">
        <v>3</v>
      </c>
      <c r="C5" s="149"/>
      <c r="D5" s="149"/>
      <c r="E5" s="149"/>
      <c r="F5" s="149"/>
      <c r="G5" s="149"/>
      <c r="H5" s="149"/>
      <c r="I5" s="149"/>
      <c r="J5" s="149"/>
      <c r="K5" s="101" t="s">
        <v>14</v>
      </c>
      <c r="L5" s="151" t="s">
        <v>207</v>
      </c>
      <c r="M5" s="151"/>
      <c r="N5" s="151"/>
      <c r="O5" s="151"/>
      <c r="P5" s="151"/>
      <c r="Q5" s="151"/>
      <c r="R5" s="151"/>
      <c r="S5" s="151"/>
      <c r="T5" s="151"/>
      <c r="U5" s="151"/>
      <c r="V5" s="151"/>
      <c r="W5" s="151"/>
      <c r="X5" s="151"/>
      <c r="Y5" s="151"/>
      <c r="Z5" s="151"/>
      <c r="AA5" s="151"/>
      <c r="AB5" s="151"/>
      <c r="AC5" s="151"/>
      <c r="AD5" s="151"/>
      <c r="AE5" s="151"/>
      <c r="AF5" s="151"/>
      <c r="AG5" s="151"/>
      <c r="AH5" s="151"/>
      <c r="AI5" s="151"/>
      <c r="AJ5" s="151"/>
      <c r="AK5" s="151"/>
      <c r="AL5" s="151"/>
      <c r="AM5" s="151"/>
      <c r="AN5" s="151"/>
      <c r="AO5" s="151"/>
      <c r="AP5" s="151"/>
      <c r="AQ5" s="151"/>
      <c r="AR5" s="151"/>
      <c r="AS5" s="151"/>
      <c r="AT5" s="151"/>
      <c r="AU5" s="102"/>
      <c r="AV5" s="102"/>
      <c r="AW5" s="102"/>
    </row>
    <row r="6" spans="1:49" ht="15">
      <c r="A6" s="102"/>
      <c r="B6" s="149" t="s">
        <v>4</v>
      </c>
      <c r="C6" s="149"/>
      <c r="D6" s="149"/>
      <c r="E6" s="149"/>
      <c r="F6" s="149"/>
      <c r="G6" s="149"/>
      <c r="H6" s="149"/>
      <c r="I6" s="149"/>
      <c r="J6" s="149"/>
      <c r="K6" s="101" t="s">
        <v>14</v>
      </c>
      <c r="L6" s="149" t="s">
        <v>77</v>
      </c>
      <c r="M6" s="149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49"/>
      <c r="AA6" s="149"/>
      <c r="AB6" s="149"/>
      <c r="AC6" s="149"/>
      <c r="AD6" s="149"/>
      <c r="AE6" s="149"/>
      <c r="AF6" s="149"/>
      <c r="AG6" s="149"/>
      <c r="AH6" s="149"/>
      <c r="AI6" s="149"/>
      <c r="AJ6" s="149"/>
      <c r="AK6" s="149"/>
      <c r="AL6" s="149"/>
      <c r="AM6" s="149"/>
      <c r="AN6" s="149"/>
      <c r="AO6" s="149"/>
      <c r="AP6" s="149"/>
      <c r="AQ6" s="149"/>
      <c r="AR6" s="149"/>
      <c r="AS6" s="149"/>
      <c r="AT6" s="149"/>
      <c r="AU6" s="102"/>
      <c r="AV6" s="102"/>
      <c r="AW6" s="102"/>
    </row>
    <row r="7" spans="1:49" ht="15">
      <c r="A7" s="102"/>
      <c r="B7" s="149" t="s">
        <v>5</v>
      </c>
      <c r="C7" s="149"/>
      <c r="D7" s="149"/>
      <c r="E7" s="149"/>
      <c r="F7" s="149"/>
      <c r="G7" s="149"/>
      <c r="H7" s="149"/>
      <c r="I7" s="149"/>
      <c r="J7" s="149"/>
      <c r="K7" s="101" t="s">
        <v>14</v>
      </c>
      <c r="L7" s="149" t="s">
        <v>208</v>
      </c>
      <c r="M7" s="149"/>
      <c r="N7" s="149"/>
      <c r="O7" s="149"/>
      <c r="P7" s="149"/>
      <c r="Q7" s="149"/>
      <c r="R7" s="149"/>
      <c r="S7" s="149"/>
      <c r="T7" s="149"/>
      <c r="U7" s="149"/>
      <c r="V7" s="149"/>
      <c r="W7" s="149"/>
      <c r="X7" s="149"/>
      <c r="Y7" s="149"/>
      <c r="Z7" s="149"/>
      <c r="AA7" s="149"/>
      <c r="AB7" s="149"/>
      <c r="AC7" s="149"/>
      <c r="AD7" s="149"/>
      <c r="AE7" s="149"/>
      <c r="AF7" s="149"/>
      <c r="AG7" s="149"/>
      <c r="AH7" s="149"/>
      <c r="AI7" s="149"/>
      <c r="AJ7" s="149"/>
      <c r="AK7" s="149"/>
      <c r="AL7" s="149"/>
      <c r="AM7" s="149"/>
      <c r="AN7" s="149"/>
      <c r="AO7" s="149"/>
      <c r="AP7" s="149"/>
      <c r="AQ7" s="149"/>
      <c r="AR7" s="149"/>
      <c r="AS7" s="149"/>
      <c r="AT7" s="149"/>
      <c r="AU7" s="102"/>
      <c r="AV7" s="102"/>
      <c r="AW7" s="102"/>
    </row>
    <row r="8" spans="1:49" ht="15">
      <c r="A8" s="102"/>
      <c r="B8" s="149" t="s">
        <v>6</v>
      </c>
      <c r="C8" s="149"/>
      <c r="D8" s="149"/>
      <c r="E8" s="149"/>
      <c r="F8" s="149"/>
      <c r="G8" s="149"/>
      <c r="H8" s="149"/>
      <c r="I8" s="149"/>
      <c r="J8" s="149"/>
      <c r="K8" s="101" t="s">
        <v>14</v>
      </c>
      <c r="L8" s="149" t="s">
        <v>105</v>
      </c>
      <c r="M8" s="149"/>
      <c r="N8" s="149"/>
      <c r="O8" s="149"/>
      <c r="P8" s="149"/>
      <c r="Q8" s="149"/>
      <c r="R8" s="149"/>
      <c r="S8" s="149"/>
      <c r="T8" s="149"/>
      <c r="U8" s="149"/>
      <c r="V8" s="149"/>
      <c r="W8" s="149"/>
      <c r="X8" s="149"/>
      <c r="Y8" s="149"/>
      <c r="Z8" s="149"/>
      <c r="AA8" s="149"/>
      <c r="AB8" s="149"/>
      <c r="AC8" s="149"/>
      <c r="AD8" s="149"/>
      <c r="AE8" s="149"/>
      <c r="AF8" s="149"/>
      <c r="AG8" s="149"/>
      <c r="AH8" s="149"/>
      <c r="AI8" s="149"/>
      <c r="AJ8" s="149"/>
      <c r="AK8" s="149"/>
      <c r="AL8" s="149"/>
      <c r="AM8" s="149"/>
      <c r="AN8" s="149"/>
      <c r="AO8" s="149"/>
      <c r="AP8" s="149"/>
      <c r="AQ8" s="149"/>
      <c r="AR8" s="149"/>
      <c r="AS8" s="149"/>
      <c r="AT8" s="149"/>
      <c r="AU8" s="102"/>
      <c r="AV8" s="102"/>
      <c r="AW8" s="102"/>
    </row>
    <row r="9" spans="1:49" ht="15">
      <c r="A9" s="102"/>
      <c r="B9" s="149" t="s">
        <v>7</v>
      </c>
      <c r="C9" s="149"/>
      <c r="D9" s="149"/>
      <c r="E9" s="149"/>
      <c r="F9" s="149"/>
      <c r="G9" s="149"/>
      <c r="H9" s="149"/>
      <c r="I9" s="149"/>
      <c r="J9" s="149"/>
      <c r="K9" s="101" t="s">
        <v>14</v>
      </c>
      <c r="L9" s="149" t="s">
        <v>23</v>
      </c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02"/>
      <c r="AV9" s="102"/>
      <c r="AW9" s="102"/>
    </row>
    <row r="10" spans="1:49" ht="15">
      <c r="A10" s="102"/>
      <c r="B10" s="102"/>
      <c r="C10" s="102"/>
      <c r="D10" s="102"/>
      <c r="E10" s="102"/>
      <c r="F10" s="102"/>
      <c r="G10" s="102"/>
      <c r="H10" s="102"/>
      <c r="I10" s="101"/>
      <c r="J10" s="101"/>
      <c r="K10" s="101"/>
      <c r="L10" s="101"/>
      <c r="M10" s="101"/>
      <c r="N10" s="101"/>
      <c r="O10" s="102"/>
      <c r="P10" s="102"/>
      <c r="Q10" s="102"/>
      <c r="R10" s="102"/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2"/>
      <c r="AD10" s="102"/>
      <c r="AE10" s="102"/>
      <c r="AF10" s="102"/>
      <c r="AG10" s="102"/>
      <c r="AH10" s="102"/>
      <c r="AI10" s="102"/>
      <c r="AJ10" s="102"/>
      <c r="AK10" s="102"/>
      <c r="AL10" s="102"/>
      <c r="AM10" s="102"/>
      <c r="AN10" s="102"/>
      <c r="AO10" s="102"/>
      <c r="AP10" s="102"/>
      <c r="AQ10" s="102"/>
      <c r="AR10" s="102"/>
      <c r="AS10" s="102"/>
      <c r="AT10" s="102"/>
      <c r="AU10" s="102"/>
      <c r="AV10" s="102"/>
      <c r="AW10" s="102"/>
    </row>
    <row r="11" spans="1:49" ht="27.75" customHeight="1">
      <c r="A11" s="100" t="s">
        <v>8</v>
      </c>
      <c r="B11" s="153" t="s">
        <v>9</v>
      </c>
      <c r="C11" s="153"/>
      <c r="D11" s="153"/>
      <c r="E11" s="153"/>
      <c r="F11" s="153"/>
      <c r="G11" s="153"/>
      <c r="H11" s="153"/>
      <c r="I11" s="153"/>
      <c r="J11" s="153"/>
      <c r="K11" s="153"/>
      <c r="L11" s="153"/>
      <c r="M11" s="153"/>
      <c r="N11" s="153"/>
      <c r="O11" s="153"/>
      <c r="P11" s="153"/>
      <c r="Q11" s="153"/>
      <c r="R11" s="153"/>
      <c r="S11" s="153"/>
      <c r="T11" s="153"/>
      <c r="U11" s="153"/>
      <c r="V11" s="153"/>
      <c r="W11" s="153"/>
      <c r="X11" s="153"/>
      <c r="Y11" s="153"/>
      <c r="Z11" s="153"/>
      <c r="AA11" s="153"/>
      <c r="AB11" s="153"/>
      <c r="AC11" s="153"/>
      <c r="AD11" s="153"/>
      <c r="AE11" s="153"/>
      <c r="AF11" s="153"/>
      <c r="AG11" s="153"/>
      <c r="AH11" s="153"/>
      <c r="AI11" s="153"/>
      <c r="AJ11" s="153"/>
      <c r="AK11" s="153"/>
      <c r="AL11" s="153"/>
      <c r="AM11" s="153"/>
      <c r="AN11" s="153"/>
      <c r="AO11" s="153"/>
      <c r="AP11" s="153"/>
      <c r="AQ11" s="153"/>
      <c r="AR11" s="153"/>
      <c r="AS11" s="153"/>
      <c r="AT11" s="153"/>
      <c r="AU11" s="153"/>
      <c r="AV11" s="153"/>
      <c r="AW11" s="153"/>
    </row>
    <row r="12" spans="1:49" ht="15">
      <c r="A12" s="102"/>
      <c r="B12" s="102"/>
      <c r="C12" s="102"/>
      <c r="D12" s="102"/>
      <c r="E12" s="102"/>
      <c r="F12" s="102"/>
      <c r="G12" s="102"/>
      <c r="H12" s="102"/>
      <c r="I12" s="101"/>
      <c r="J12" s="101"/>
      <c r="K12" s="101"/>
      <c r="L12" s="101"/>
      <c r="M12" s="101"/>
      <c r="N12" s="101"/>
      <c r="O12" s="102"/>
      <c r="P12" s="102"/>
      <c r="Q12" s="102"/>
      <c r="R12" s="102"/>
      <c r="S12" s="102"/>
      <c r="T12" s="102"/>
      <c r="U12" s="102"/>
      <c r="V12" s="102"/>
      <c r="W12" s="102"/>
      <c r="X12" s="102"/>
      <c r="Y12" s="102"/>
      <c r="Z12" s="102"/>
      <c r="AA12" s="102"/>
      <c r="AB12" s="102"/>
      <c r="AC12" s="102"/>
      <c r="AD12" s="102"/>
      <c r="AE12" s="102"/>
      <c r="AF12" s="102"/>
      <c r="AG12" s="102"/>
      <c r="AH12" s="102"/>
      <c r="AI12" s="102"/>
      <c r="AJ12" s="102"/>
      <c r="AK12" s="102"/>
      <c r="AL12" s="102"/>
      <c r="AM12" s="102"/>
      <c r="AN12" s="102"/>
      <c r="AO12" s="102"/>
      <c r="AP12" s="102"/>
      <c r="AQ12" s="102"/>
      <c r="AR12" s="102"/>
      <c r="AS12" s="102"/>
      <c r="AT12" s="102"/>
      <c r="AU12" s="102"/>
      <c r="AV12" s="102"/>
      <c r="AW12" s="102"/>
    </row>
    <row r="13" spans="1:49" ht="16.5">
      <c r="A13" s="76"/>
      <c r="B13" s="77" t="s">
        <v>10</v>
      </c>
      <c r="C13" s="78"/>
      <c r="D13" s="78"/>
      <c r="E13" s="78"/>
      <c r="F13" s="78"/>
      <c r="G13" s="78"/>
      <c r="H13" s="78"/>
      <c r="I13" s="79"/>
      <c r="J13" s="79"/>
      <c r="K13" s="79"/>
      <c r="L13" s="79"/>
      <c r="M13" s="79"/>
      <c r="N13" s="79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  <c r="AA13" s="78"/>
      <c r="AB13" s="78"/>
      <c r="AC13" s="78"/>
      <c r="AD13" s="78"/>
      <c r="AE13" s="78"/>
      <c r="AF13" s="78"/>
      <c r="AG13" s="78"/>
      <c r="AH13" s="78"/>
      <c r="AI13" s="78"/>
      <c r="AJ13" s="78"/>
      <c r="AK13" s="78"/>
      <c r="AL13" s="78"/>
      <c r="AM13" s="78"/>
      <c r="AN13" s="78"/>
      <c r="AO13" s="78"/>
      <c r="AP13" s="78"/>
      <c r="AQ13" s="78"/>
      <c r="AR13" s="78"/>
      <c r="AS13" s="78"/>
      <c r="AT13" s="78"/>
      <c r="AU13" s="78"/>
      <c r="AV13" s="78"/>
      <c r="AW13" s="80"/>
    </row>
    <row r="14" spans="1:49" ht="18" customHeight="1">
      <c r="A14" s="76"/>
      <c r="B14" s="81" t="s">
        <v>11</v>
      </c>
      <c r="C14" s="152" t="s">
        <v>12</v>
      </c>
      <c r="D14" s="152"/>
      <c r="E14" s="152"/>
      <c r="F14" s="152"/>
      <c r="G14" s="152"/>
      <c r="H14" s="82" t="s">
        <v>14</v>
      </c>
      <c r="I14" s="154">
        <v>6</v>
      </c>
      <c r="J14" s="154"/>
      <c r="K14" s="83" t="s">
        <v>15</v>
      </c>
      <c r="L14" s="83" t="s">
        <v>16</v>
      </c>
      <c r="M14" s="154">
        <v>8</v>
      </c>
      <c r="N14" s="154"/>
      <c r="O14" s="84" t="s">
        <v>15</v>
      </c>
      <c r="P14" s="85" t="s">
        <v>17</v>
      </c>
      <c r="Q14" s="154">
        <f>SUM(M14*I14)</f>
        <v>48</v>
      </c>
      <c r="R14" s="154"/>
      <c r="S14" s="82" t="s">
        <v>84</v>
      </c>
      <c r="T14" s="82"/>
      <c r="U14" s="18" t="s">
        <v>11</v>
      </c>
      <c r="V14" s="10" t="s">
        <v>65</v>
      </c>
      <c r="W14" s="10"/>
      <c r="X14" s="10"/>
      <c r="Y14" s="10"/>
      <c r="Z14" s="10"/>
      <c r="AA14" s="10" t="s">
        <v>14</v>
      </c>
      <c r="AB14" s="10" t="s">
        <v>64</v>
      </c>
      <c r="AC14" s="10"/>
      <c r="AD14" s="10"/>
      <c r="AE14" s="10"/>
      <c r="AF14" s="10"/>
      <c r="AG14" s="1"/>
      <c r="AH14" s="1"/>
      <c r="AI14" s="19" t="s">
        <v>11</v>
      </c>
      <c r="AJ14" s="161" t="s">
        <v>67</v>
      </c>
      <c r="AK14" s="161"/>
      <c r="AL14" s="161"/>
      <c r="AM14" s="161"/>
      <c r="AN14" s="161"/>
      <c r="AO14" s="161"/>
      <c r="AP14" s="44" t="s">
        <v>14</v>
      </c>
      <c r="AQ14" s="44" t="s">
        <v>64</v>
      </c>
      <c r="AR14" s="44"/>
      <c r="AS14" s="44"/>
      <c r="AT14" s="44"/>
      <c r="AU14" s="89"/>
      <c r="AV14" s="76"/>
      <c r="AW14" s="90"/>
    </row>
    <row r="15" spans="1:49" ht="18" customHeight="1">
      <c r="A15" s="76"/>
      <c r="B15" s="81" t="s">
        <v>11</v>
      </c>
      <c r="C15" s="152" t="s">
        <v>13</v>
      </c>
      <c r="D15" s="152"/>
      <c r="E15" s="152"/>
      <c r="F15" s="152"/>
      <c r="G15" s="152"/>
      <c r="H15" s="82" t="s">
        <v>14</v>
      </c>
      <c r="I15" s="154">
        <v>6</v>
      </c>
      <c r="J15" s="154"/>
      <c r="K15" s="83" t="s">
        <v>15</v>
      </c>
      <c r="L15" s="83" t="s">
        <v>16</v>
      </c>
      <c r="M15" s="154">
        <v>10</v>
      </c>
      <c r="N15" s="154"/>
      <c r="O15" s="84" t="s">
        <v>15</v>
      </c>
      <c r="P15" s="85" t="s">
        <v>17</v>
      </c>
      <c r="Q15" s="154">
        <f>SUM(M15*I15)</f>
        <v>60</v>
      </c>
      <c r="R15" s="154"/>
      <c r="S15" s="82" t="s">
        <v>84</v>
      </c>
      <c r="T15" s="82"/>
      <c r="U15" s="18" t="s">
        <v>11</v>
      </c>
      <c r="V15" s="10" t="s">
        <v>63</v>
      </c>
      <c r="W15" s="10"/>
      <c r="X15" s="10"/>
      <c r="Y15" s="10"/>
      <c r="Z15" s="10"/>
      <c r="AA15" s="10" t="s">
        <v>14</v>
      </c>
      <c r="AB15" s="10" t="s">
        <v>64</v>
      </c>
      <c r="AC15" s="10"/>
      <c r="AD15" s="10"/>
      <c r="AE15" s="10"/>
      <c r="AF15" s="10"/>
      <c r="AG15" s="1"/>
      <c r="AH15" s="10"/>
      <c r="AI15" s="18" t="s">
        <v>11</v>
      </c>
      <c r="AJ15" s="160" t="s">
        <v>68</v>
      </c>
      <c r="AK15" s="160"/>
      <c r="AL15" s="160"/>
      <c r="AM15" s="160"/>
      <c r="AN15" s="160"/>
      <c r="AO15" s="160"/>
      <c r="AP15" s="10" t="s">
        <v>14</v>
      </c>
      <c r="AQ15" s="10" t="s">
        <v>76</v>
      </c>
      <c r="AR15" s="10"/>
      <c r="AS15" s="10"/>
      <c r="AT15" s="10"/>
      <c r="AU15" s="87"/>
      <c r="AV15" s="76"/>
      <c r="AW15" s="90"/>
    </row>
    <row r="16" spans="1:49" ht="18" customHeight="1">
      <c r="A16" s="76"/>
      <c r="B16" s="81"/>
      <c r="C16" s="152"/>
      <c r="D16" s="152"/>
      <c r="E16" s="152"/>
      <c r="F16" s="152"/>
      <c r="G16" s="152"/>
      <c r="H16" s="82"/>
      <c r="I16" s="154"/>
      <c r="J16" s="154"/>
      <c r="K16" s="83"/>
      <c r="L16" s="83"/>
      <c r="M16" s="154"/>
      <c r="N16" s="154"/>
      <c r="O16" s="84"/>
      <c r="P16" s="85"/>
      <c r="Q16" s="154"/>
      <c r="R16" s="154"/>
      <c r="S16" s="82"/>
      <c r="T16" s="82"/>
      <c r="U16" s="18" t="s">
        <v>11</v>
      </c>
      <c r="V16" s="75" t="s">
        <v>66</v>
      </c>
      <c r="W16" s="75"/>
      <c r="X16" s="75"/>
      <c r="Y16" s="75"/>
      <c r="Z16" s="75"/>
      <c r="AA16" s="10" t="s">
        <v>14</v>
      </c>
      <c r="AB16" s="75" t="s">
        <v>64</v>
      </c>
      <c r="AC16" s="75"/>
      <c r="AD16" s="75"/>
      <c r="AE16" s="75"/>
      <c r="AF16" s="75"/>
      <c r="AG16" s="1"/>
      <c r="AH16" s="24"/>
      <c r="AI16" s="18" t="s">
        <v>11</v>
      </c>
      <c r="AJ16" s="160" t="s">
        <v>69</v>
      </c>
      <c r="AK16" s="160"/>
      <c r="AL16" s="160"/>
      <c r="AM16" s="160"/>
      <c r="AN16" s="160"/>
      <c r="AO16" s="160"/>
      <c r="AP16" s="10" t="s">
        <v>14</v>
      </c>
      <c r="AQ16" s="10" t="s">
        <v>76</v>
      </c>
      <c r="AR16" s="10"/>
      <c r="AS16" s="10"/>
      <c r="AT16" s="10"/>
      <c r="AU16" s="87"/>
      <c r="AV16" s="76"/>
      <c r="AW16" s="90"/>
    </row>
    <row r="17" spans="1:49" ht="16.5">
      <c r="A17" s="76"/>
      <c r="B17" s="91"/>
      <c r="C17" s="89"/>
      <c r="D17" s="89"/>
      <c r="E17" s="89"/>
      <c r="F17" s="89"/>
      <c r="G17" s="89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  <c r="S17" s="92"/>
      <c r="T17" s="93"/>
      <c r="U17" s="86"/>
      <c r="V17" s="82"/>
      <c r="W17" s="82"/>
      <c r="X17" s="82"/>
      <c r="Y17" s="82"/>
      <c r="Z17" s="82"/>
      <c r="AA17" s="87"/>
      <c r="AB17" s="82"/>
      <c r="AC17" s="82"/>
      <c r="AD17" s="82"/>
      <c r="AE17" s="82"/>
      <c r="AF17" s="82"/>
      <c r="AG17" s="76"/>
      <c r="AH17" s="94"/>
      <c r="AI17" s="86"/>
      <c r="AJ17" s="152"/>
      <c r="AK17" s="152"/>
      <c r="AL17" s="152"/>
      <c r="AM17" s="152"/>
      <c r="AN17" s="152"/>
      <c r="AO17" s="152"/>
      <c r="AP17" s="87"/>
      <c r="AQ17" s="87"/>
      <c r="AR17" s="87"/>
      <c r="AS17" s="87"/>
      <c r="AT17" s="87"/>
      <c r="AU17" s="87"/>
      <c r="AV17" s="87"/>
      <c r="AW17" s="90"/>
    </row>
    <row r="18" spans="1:49">
      <c r="B18" s="61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59"/>
      <c r="AJ18" s="59"/>
      <c r="AK18" s="59"/>
      <c r="AL18" s="59"/>
      <c r="AM18" s="59"/>
      <c r="AN18" s="59"/>
      <c r="AO18" s="59"/>
      <c r="AP18" s="59"/>
      <c r="AQ18" s="59"/>
      <c r="AR18" s="59"/>
      <c r="AS18" s="59"/>
      <c r="AT18" s="59"/>
      <c r="AU18" s="59"/>
      <c r="AV18" s="59"/>
      <c r="AW18" s="60"/>
    </row>
    <row r="19" spans="1:49" ht="15">
      <c r="B19" s="156" t="s">
        <v>19</v>
      </c>
      <c r="C19" s="156"/>
      <c r="D19" s="156"/>
      <c r="E19" s="156"/>
      <c r="F19" s="156"/>
      <c r="G19" s="156"/>
      <c r="H19" s="156"/>
      <c r="I19" s="156"/>
      <c r="J19" s="156"/>
      <c r="K19" s="156"/>
      <c r="L19" s="156"/>
      <c r="M19" s="156"/>
      <c r="N19" s="156"/>
      <c r="O19" s="156"/>
      <c r="P19" s="156"/>
      <c r="Q19" s="156"/>
      <c r="R19" s="156" t="s">
        <v>20</v>
      </c>
      <c r="S19" s="156"/>
      <c r="T19" s="156"/>
      <c r="U19" s="156"/>
      <c r="V19" s="156"/>
      <c r="W19" s="156"/>
      <c r="X19" s="156"/>
      <c r="Y19" s="156"/>
      <c r="Z19" s="156"/>
      <c r="AA19" s="156"/>
      <c r="AB19" s="156"/>
      <c r="AC19" s="156"/>
      <c r="AD19" s="156"/>
      <c r="AE19" s="156"/>
      <c r="AF19" s="156"/>
      <c r="AG19" s="156"/>
      <c r="AH19" s="156" t="s">
        <v>21</v>
      </c>
      <c r="AI19" s="156"/>
      <c r="AJ19" s="156"/>
      <c r="AK19" s="156"/>
      <c r="AL19" s="156"/>
      <c r="AM19" s="156"/>
      <c r="AN19" s="156"/>
      <c r="AO19" s="156"/>
      <c r="AP19" s="156"/>
      <c r="AQ19" s="156"/>
      <c r="AR19" s="156"/>
      <c r="AS19" s="156"/>
      <c r="AT19" s="156"/>
      <c r="AU19" s="156"/>
      <c r="AV19" s="156"/>
      <c r="AW19" s="156"/>
    </row>
    <row r="20" spans="1:49">
      <c r="B20" s="157"/>
      <c r="C20" s="157"/>
      <c r="D20" s="157"/>
      <c r="E20" s="157"/>
      <c r="F20" s="157"/>
      <c r="G20" s="157"/>
      <c r="H20" s="157"/>
      <c r="I20" s="157"/>
      <c r="J20" s="157"/>
      <c r="K20" s="157"/>
      <c r="L20" s="157"/>
      <c r="M20" s="157"/>
      <c r="N20" s="157"/>
      <c r="O20" s="157"/>
      <c r="P20" s="157"/>
      <c r="Q20" s="157"/>
      <c r="R20" s="157"/>
      <c r="S20" s="157"/>
      <c r="T20" s="157"/>
      <c r="U20" s="157"/>
      <c r="V20" s="157"/>
      <c r="W20" s="157"/>
      <c r="X20" s="157"/>
      <c r="Y20" s="157"/>
      <c r="Z20" s="157"/>
      <c r="AA20" s="157"/>
      <c r="AB20" s="157"/>
      <c r="AC20" s="157"/>
      <c r="AD20" s="157"/>
      <c r="AE20" s="157"/>
      <c r="AF20" s="157"/>
      <c r="AG20" s="157"/>
      <c r="AH20" s="157"/>
      <c r="AI20" s="157"/>
      <c r="AJ20" s="157"/>
      <c r="AK20" s="157"/>
      <c r="AL20" s="157"/>
      <c r="AM20" s="157"/>
      <c r="AN20" s="157"/>
      <c r="AO20" s="157"/>
      <c r="AP20" s="157"/>
      <c r="AQ20" s="157"/>
      <c r="AR20" s="157"/>
      <c r="AS20" s="157"/>
      <c r="AT20" s="157"/>
      <c r="AU20" s="157"/>
      <c r="AV20" s="157"/>
      <c r="AW20" s="157"/>
    </row>
    <row r="21" spans="1:49">
      <c r="B21" s="158"/>
      <c r="C21" s="158"/>
      <c r="D21" s="158"/>
      <c r="E21" s="158"/>
      <c r="F21" s="158"/>
      <c r="G21" s="158"/>
      <c r="H21" s="158"/>
      <c r="I21" s="158"/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  <c r="AA21" s="158"/>
      <c r="AB21" s="158"/>
      <c r="AC21" s="158"/>
      <c r="AD21" s="158"/>
      <c r="AE21" s="158"/>
      <c r="AF21" s="158"/>
      <c r="AG21" s="158"/>
      <c r="AH21" s="158"/>
      <c r="AI21" s="158"/>
      <c r="AJ21" s="158"/>
      <c r="AK21" s="158"/>
      <c r="AL21" s="158"/>
      <c r="AM21" s="158"/>
      <c r="AN21" s="158"/>
      <c r="AO21" s="158"/>
      <c r="AP21" s="158"/>
      <c r="AQ21" s="158"/>
      <c r="AR21" s="158"/>
      <c r="AS21" s="158"/>
      <c r="AT21" s="158"/>
      <c r="AU21" s="158"/>
      <c r="AV21" s="158"/>
      <c r="AW21" s="158"/>
    </row>
    <row r="22" spans="1:49">
      <c r="B22" s="158"/>
      <c r="C22" s="158"/>
      <c r="D22" s="158"/>
      <c r="E22" s="158"/>
      <c r="F22" s="158"/>
      <c r="G22" s="158"/>
      <c r="H22" s="158"/>
      <c r="I22" s="158"/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  <c r="AA22" s="158"/>
      <c r="AB22" s="158"/>
      <c r="AC22" s="158"/>
      <c r="AD22" s="158"/>
      <c r="AE22" s="158"/>
      <c r="AF22" s="158"/>
      <c r="AG22" s="158"/>
      <c r="AH22" s="158"/>
      <c r="AI22" s="158"/>
      <c r="AJ22" s="158"/>
      <c r="AK22" s="158"/>
      <c r="AL22" s="158"/>
      <c r="AM22" s="158"/>
      <c r="AN22" s="158"/>
      <c r="AO22" s="158"/>
      <c r="AP22" s="158"/>
      <c r="AQ22" s="158"/>
      <c r="AR22" s="158"/>
      <c r="AS22" s="158"/>
      <c r="AT22" s="158"/>
      <c r="AU22" s="158"/>
      <c r="AV22" s="158"/>
      <c r="AW22" s="158"/>
    </row>
    <row r="23" spans="1:49">
      <c r="B23" s="158"/>
      <c r="C23" s="158"/>
      <c r="D23" s="158"/>
      <c r="E23" s="158"/>
      <c r="F23" s="158"/>
      <c r="G23" s="158"/>
      <c r="H23" s="158"/>
      <c r="I23" s="158"/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  <c r="AA23" s="158"/>
      <c r="AB23" s="158"/>
      <c r="AC23" s="158"/>
      <c r="AD23" s="158"/>
      <c r="AE23" s="158"/>
      <c r="AF23" s="158"/>
      <c r="AG23" s="158"/>
      <c r="AH23" s="158"/>
      <c r="AI23" s="158"/>
      <c r="AJ23" s="158"/>
      <c r="AK23" s="158"/>
      <c r="AL23" s="158"/>
      <c r="AM23" s="158"/>
      <c r="AN23" s="158"/>
      <c r="AO23" s="158"/>
      <c r="AP23" s="158"/>
      <c r="AQ23" s="158"/>
      <c r="AR23" s="158"/>
      <c r="AS23" s="158"/>
      <c r="AT23" s="158"/>
      <c r="AU23" s="158"/>
      <c r="AV23" s="158"/>
      <c r="AW23" s="158"/>
    </row>
    <row r="24" spans="1:49">
      <c r="B24" s="158"/>
      <c r="C24" s="158"/>
      <c r="D24" s="158"/>
      <c r="E24" s="158"/>
      <c r="F24" s="158"/>
      <c r="G24" s="158"/>
      <c r="H24" s="158"/>
      <c r="I24" s="158"/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  <c r="AA24" s="158"/>
      <c r="AB24" s="158"/>
      <c r="AC24" s="158"/>
      <c r="AD24" s="158"/>
      <c r="AE24" s="158"/>
      <c r="AF24" s="158"/>
      <c r="AG24" s="158"/>
      <c r="AH24" s="158"/>
      <c r="AI24" s="158"/>
      <c r="AJ24" s="158"/>
      <c r="AK24" s="158"/>
      <c r="AL24" s="158"/>
      <c r="AM24" s="158"/>
      <c r="AN24" s="158"/>
      <c r="AO24" s="158"/>
      <c r="AP24" s="158"/>
      <c r="AQ24" s="158"/>
      <c r="AR24" s="158"/>
      <c r="AS24" s="158"/>
      <c r="AT24" s="158"/>
      <c r="AU24" s="158"/>
      <c r="AV24" s="158"/>
      <c r="AW24" s="158"/>
    </row>
    <row r="25" spans="1:49">
      <c r="B25" s="158"/>
      <c r="C25" s="158"/>
      <c r="D25" s="158"/>
      <c r="E25" s="158"/>
      <c r="F25" s="158"/>
      <c r="G25" s="158"/>
      <c r="H25" s="158"/>
      <c r="I25" s="158"/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  <c r="AA25" s="158"/>
      <c r="AB25" s="158"/>
      <c r="AC25" s="158"/>
      <c r="AD25" s="158"/>
      <c r="AE25" s="158"/>
      <c r="AF25" s="158"/>
      <c r="AG25" s="158"/>
      <c r="AH25" s="158"/>
      <c r="AI25" s="158"/>
      <c r="AJ25" s="158"/>
      <c r="AK25" s="158"/>
      <c r="AL25" s="158"/>
      <c r="AM25" s="158"/>
      <c r="AN25" s="158"/>
      <c r="AO25" s="158"/>
      <c r="AP25" s="158"/>
      <c r="AQ25" s="158"/>
      <c r="AR25" s="158"/>
      <c r="AS25" s="158"/>
      <c r="AT25" s="158"/>
      <c r="AU25" s="158"/>
      <c r="AV25" s="158"/>
      <c r="AW25" s="158"/>
    </row>
    <row r="26" spans="1:49">
      <c r="B26" s="158"/>
      <c r="C26" s="158"/>
      <c r="D26" s="158"/>
      <c r="E26" s="158"/>
      <c r="F26" s="158"/>
      <c r="G26" s="158"/>
      <c r="H26" s="158"/>
      <c r="I26" s="158"/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  <c r="AA26" s="158"/>
      <c r="AB26" s="158"/>
      <c r="AC26" s="158"/>
      <c r="AD26" s="158"/>
      <c r="AE26" s="158"/>
      <c r="AF26" s="158"/>
      <c r="AG26" s="158"/>
      <c r="AH26" s="158"/>
      <c r="AI26" s="158"/>
      <c r="AJ26" s="158"/>
      <c r="AK26" s="158"/>
      <c r="AL26" s="158"/>
      <c r="AM26" s="158"/>
      <c r="AN26" s="158"/>
      <c r="AO26" s="158"/>
      <c r="AP26" s="158"/>
      <c r="AQ26" s="158"/>
      <c r="AR26" s="158"/>
      <c r="AS26" s="158"/>
      <c r="AT26" s="158"/>
      <c r="AU26" s="158"/>
      <c r="AV26" s="158"/>
      <c r="AW26" s="158"/>
    </row>
    <row r="27" spans="1:49">
      <c r="B27" s="158"/>
      <c r="C27" s="158"/>
      <c r="D27" s="158"/>
      <c r="E27" s="158"/>
      <c r="F27" s="158"/>
      <c r="G27" s="158"/>
      <c r="H27" s="158"/>
      <c r="I27" s="158"/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  <c r="AA27" s="158"/>
      <c r="AB27" s="158"/>
      <c r="AC27" s="158"/>
      <c r="AD27" s="158"/>
      <c r="AE27" s="158"/>
      <c r="AF27" s="158"/>
      <c r="AG27" s="158"/>
      <c r="AH27" s="158"/>
      <c r="AI27" s="158"/>
      <c r="AJ27" s="158"/>
      <c r="AK27" s="158"/>
      <c r="AL27" s="158"/>
      <c r="AM27" s="158"/>
      <c r="AN27" s="158"/>
      <c r="AO27" s="158"/>
      <c r="AP27" s="158"/>
      <c r="AQ27" s="158"/>
      <c r="AR27" s="158"/>
      <c r="AS27" s="158"/>
      <c r="AT27" s="158"/>
      <c r="AU27" s="158"/>
      <c r="AV27" s="158"/>
      <c r="AW27" s="158"/>
    </row>
    <row r="28" spans="1:49">
      <c r="B28" s="158"/>
      <c r="C28" s="158"/>
      <c r="D28" s="158"/>
      <c r="E28" s="158"/>
      <c r="F28" s="158"/>
      <c r="G28" s="158"/>
      <c r="H28" s="158"/>
      <c r="I28" s="158"/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  <c r="AA28" s="158"/>
      <c r="AB28" s="158"/>
      <c r="AC28" s="158"/>
      <c r="AD28" s="158"/>
      <c r="AE28" s="158"/>
      <c r="AF28" s="158"/>
      <c r="AG28" s="158"/>
      <c r="AH28" s="158"/>
      <c r="AI28" s="158"/>
      <c r="AJ28" s="158"/>
      <c r="AK28" s="158"/>
      <c r="AL28" s="158"/>
      <c r="AM28" s="158"/>
      <c r="AN28" s="158"/>
      <c r="AO28" s="158"/>
      <c r="AP28" s="158"/>
      <c r="AQ28" s="158"/>
      <c r="AR28" s="158"/>
      <c r="AS28" s="158"/>
      <c r="AT28" s="158"/>
      <c r="AU28" s="158"/>
      <c r="AV28" s="158"/>
      <c r="AW28" s="158"/>
    </row>
    <row r="29" spans="1:49">
      <c r="B29" s="158"/>
      <c r="C29" s="158"/>
      <c r="D29" s="158"/>
      <c r="E29" s="158"/>
      <c r="F29" s="158"/>
      <c r="G29" s="158"/>
      <c r="H29" s="158"/>
      <c r="I29" s="158"/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  <c r="AA29" s="158"/>
      <c r="AB29" s="158"/>
      <c r="AC29" s="158"/>
      <c r="AD29" s="158"/>
      <c r="AE29" s="158"/>
      <c r="AF29" s="158"/>
      <c r="AG29" s="158"/>
      <c r="AH29" s="158"/>
      <c r="AI29" s="158"/>
      <c r="AJ29" s="158"/>
      <c r="AK29" s="158"/>
      <c r="AL29" s="158"/>
      <c r="AM29" s="158"/>
      <c r="AN29" s="158"/>
      <c r="AO29" s="158"/>
      <c r="AP29" s="158"/>
      <c r="AQ29" s="158"/>
      <c r="AR29" s="158"/>
      <c r="AS29" s="158"/>
      <c r="AT29" s="158"/>
      <c r="AU29" s="158"/>
      <c r="AV29" s="158"/>
      <c r="AW29" s="158"/>
    </row>
    <row r="30" spans="1:49">
      <c r="B30" s="158"/>
      <c r="C30" s="158"/>
      <c r="D30" s="158"/>
      <c r="E30" s="158"/>
      <c r="F30" s="158"/>
      <c r="G30" s="158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  <c r="AA30" s="158"/>
      <c r="AB30" s="158"/>
      <c r="AC30" s="158"/>
      <c r="AD30" s="158"/>
      <c r="AE30" s="158"/>
      <c r="AF30" s="158"/>
      <c r="AG30" s="158"/>
      <c r="AH30" s="158"/>
      <c r="AI30" s="158"/>
      <c r="AJ30" s="158"/>
      <c r="AK30" s="158"/>
      <c r="AL30" s="158"/>
      <c r="AM30" s="158"/>
      <c r="AN30" s="158"/>
      <c r="AO30" s="158"/>
      <c r="AP30" s="158"/>
      <c r="AQ30" s="158"/>
      <c r="AR30" s="158"/>
      <c r="AS30" s="158"/>
      <c r="AT30" s="158"/>
      <c r="AU30" s="158"/>
      <c r="AV30" s="158"/>
      <c r="AW30" s="158"/>
    </row>
    <row r="31" spans="1:49">
      <c r="B31" s="159"/>
      <c r="C31" s="159"/>
      <c r="D31" s="159"/>
      <c r="E31" s="159"/>
      <c r="F31" s="159"/>
      <c r="G31" s="159"/>
      <c r="H31" s="159"/>
      <c r="I31" s="159"/>
      <c r="J31" s="159"/>
      <c r="K31" s="159"/>
      <c r="L31" s="159"/>
      <c r="M31" s="159"/>
      <c r="N31" s="159"/>
      <c r="O31" s="159"/>
      <c r="P31" s="159"/>
      <c r="Q31" s="159"/>
      <c r="R31" s="159"/>
      <c r="S31" s="159"/>
      <c r="T31" s="159"/>
      <c r="U31" s="159"/>
      <c r="V31" s="159"/>
      <c r="W31" s="159"/>
      <c r="X31" s="159"/>
      <c r="Y31" s="159"/>
      <c r="Z31" s="159"/>
      <c r="AA31" s="159"/>
      <c r="AB31" s="159"/>
      <c r="AC31" s="159"/>
      <c r="AD31" s="159"/>
      <c r="AE31" s="159"/>
      <c r="AF31" s="159"/>
      <c r="AG31" s="159"/>
      <c r="AH31" s="159"/>
      <c r="AI31" s="159"/>
      <c r="AJ31" s="159"/>
      <c r="AK31" s="159"/>
      <c r="AL31" s="159"/>
      <c r="AM31" s="159"/>
      <c r="AN31" s="159"/>
      <c r="AO31" s="159"/>
      <c r="AP31" s="159"/>
      <c r="AQ31" s="159"/>
      <c r="AR31" s="159"/>
      <c r="AS31" s="159"/>
      <c r="AT31" s="159"/>
      <c r="AU31" s="159"/>
      <c r="AV31" s="159"/>
      <c r="AW31" s="159"/>
    </row>
    <row r="33" spans="4:44" s="102" customFormat="1" ht="15">
      <c r="I33" s="101"/>
      <c r="J33" s="101"/>
      <c r="K33" s="101"/>
      <c r="L33" s="101"/>
      <c r="M33" s="101"/>
      <c r="N33" s="101"/>
      <c r="AR33" s="101" t="s">
        <v>239</v>
      </c>
    </row>
    <row r="34" spans="4:44" s="102" customFormat="1" ht="15">
      <c r="F34" s="101" t="s">
        <v>54</v>
      </c>
      <c r="I34" s="101"/>
      <c r="J34" s="101"/>
      <c r="K34" s="101"/>
      <c r="L34" s="101"/>
      <c r="M34" s="101"/>
      <c r="N34" s="101"/>
      <c r="T34" s="101" t="s">
        <v>237</v>
      </c>
      <c r="AF34" s="101" t="s">
        <v>51</v>
      </c>
      <c r="AR34" s="101" t="s">
        <v>48</v>
      </c>
    </row>
    <row r="35" spans="4:44" s="102" customFormat="1" ht="15">
      <c r="F35" s="101" t="s">
        <v>55</v>
      </c>
      <c r="I35" s="101"/>
      <c r="J35" s="101"/>
      <c r="K35" s="101"/>
      <c r="L35" s="101"/>
      <c r="M35" s="101"/>
      <c r="N35" s="101"/>
      <c r="T35" s="101" t="s">
        <v>238</v>
      </c>
      <c r="AF35" s="101" t="s">
        <v>52</v>
      </c>
      <c r="AR35" s="101" t="s">
        <v>49</v>
      </c>
    </row>
    <row r="36" spans="4:44" s="102" customFormat="1" ht="15">
      <c r="F36" s="101"/>
      <c r="I36" s="101"/>
      <c r="J36" s="101"/>
      <c r="K36" s="101"/>
      <c r="L36" s="101"/>
      <c r="M36" s="101"/>
      <c r="N36" s="101"/>
      <c r="AF36" s="101" t="s">
        <v>53</v>
      </c>
      <c r="AR36" s="101" t="s">
        <v>50</v>
      </c>
    </row>
    <row r="37" spans="4:44" s="102" customFormat="1" ht="15">
      <c r="F37" s="101"/>
      <c r="I37" s="101"/>
      <c r="J37" s="101"/>
      <c r="K37" s="101"/>
      <c r="L37" s="101"/>
      <c r="M37" s="101"/>
      <c r="N37" s="101"/>
      <c r="AF37" s="101"/>
      <c r="AR37" s="101"/>
    </row>
    <row r="38" spans="4:44" s="102" customFormat="1" ht="15">
      <c r="F38" s="101"/>
      <c r="I38" s="101"/>
      <c r="J38" s="101"/>
      <c r="K38" s="101"/>
      <c r="L38" s="101"/>
      <c r="M38" s="101"/>
      <c r="N38" s="101"/>
      <c r="AF38" s="101"/>
      <c r="AR38" s="101"/>
    </row>
    <row r="39" spans="4:44" s="102" customFormat="1" ht="15">
      <c r="F39" s="101"/>
      <c r="I39" s="101"/>
      <c r="J39" s="101"/>
      <c r="K39" s="101"/>
      <c r="L39" s="101"/>
      <c r="M39" s="101"/>
      <c r="N39" s="101"/>
      <c r="AF39" s="101"/>
      <c r="AR39" s="101"/>
    </row>
    <row r="40" spans="4:44" s="140" customFormat="1" ht="16.5" thickBot="1">
      <c r="F40" s="141" t="s">
        <v>232</v>
      </c>
      <c r="I40" s="142"/>
      <c r="J40" s="142"/>
      <c r="K40" s="142"/>
      <c r="L40" s="142"/>
      <c r="M40" s="142"/>
      <c r="N40" s="142"/>
      <c r="Q40" s="145"/>
      <c r="R40" s="145"/>
      <c r="S40" s="145"/>
      <c r="T40" s="146"/>
      <c r="U40" s="145"/>
      <c r="V40" s="145"/>
      <c r="W40" s="145"/>
      <c r="X40" s="145"/>
      <c r="AF40" s="141" t="s">
        <v>97</v>
      </c>
      <c r="AR40" s="141" t="s">
        <v>209</v>
      </c>
    </row>
    <row r="41" spans="4:44" s="102" customFormat="1" ht="15">
      <c r="D41" s="143"/>
      <c r="F41" s="143" t="s">
        <v>228</v>
      </c>
      <c r="G41" s="143"/>
      <c r="H41" s="143"/>
      <c r="I41" s="143"/>
      <c r="J41" s="143"/>
      <c r="K41" s="144"/>
      <c r="L41" s="144"/>
      <c r="M41" s="144"/>
      <c r="N41" s="144"/>
      <c r="T41" s="147"/>
      <c r="AO41" s="101"/>
    </row>
  </sheetData>
  <mergeCells count="36">
    <mergeCell ref="AJ16:AO16"/>
    <mergeCell ref="B11:AW11"/>
    <mergeCell ref="C14:G14"/>
    <mergeCell ref="I14:J14"/>
    <mergeCell ref="M14:N14"/>
    <mergeCell ref="Q14:R14"/>
    <mergeCell ref="AJ14:AO14"/>
    <mergeCell ref="C15:G15"/>
    <mergeCell ref="I15:J15"/>
    <mergeCell ref="M15:N15"/>
    <mergeCell ref="Q15:R15"/>
    <mergeCell ref="AJ15:AO15"/>
    <mergeCell ref="C16:G16"/>
    <mergeCell ref="I16:J16"/>
    <mergeCell ref="M16:N16"/>
    <mergeCell ref="Q16:R16"/>
    <mergeCell ref="B7:J7"/>
    <mergeCell ref="L7:AT7"/>
    <mergeCell ref="B8:J8"/>
    <mergeCell ref="L8:AT8"/>
    <mergeCell ref="B9:J9"/>
    <mergeCell ref="L9:AT9"/>
    <mergeCell ref="B6:J6"/>
    <mergeCell ref="L6:AT6"/>
    <mergeCell ref="A2:AW2"/>
    <mergeCell ref="B4:J4"/>
    <mergeCell ref="L4:AT4"/>
    <mergeCell ref="B5:J5"/>
    <mergeCell ref="L5:AT5"/>
    <mergeCell ref="AJ17:AO17"/>
    <mergeCell ref="B19:Q19"/>
    <mergeCell ref="R19:AG19"/>
    <mergeCell ref="AH19:AW19"/>
    <mergeCell ref="B20:Q31"/>
    <mergeCell ref="R20:AG31"/>
    <mergeCell ref="AH20:AW31"/>
  </mergeCells>
  <pageMargins left="0.92" right="0.11811023622047245" top="0.67" bottom="0.27559055118110237" header="0.31496062992125984" footer="0.31496062992125984"/>
  <pageSetup paperSize="9" scale="85" orientation="landscape" horizontalDpi="4294967293" verticalDpi="0" r:id="rId1"/>
  <headerFooter>
    <oddFooter>&amp;C&amp;P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A1:AW40"/>
  <sheetViews>
    <sheetView view="pageBreakPreview" topLeftCell="A15" zoomScale="80" zoomScaleNormal="90" zoomScaleSheetLayoutView="80" workbookViewId="0">
      <selection activeCell="A32" sqref="A32:XFD40"/>
    </sheetView>
  </sheetViews>
  <sheetFormatPr defaultRowHeight="15"/>
  <cols>
    <col min="1" max="4" width="3" style="1" customWidth="1"/>
    <col min="5" max="5" width="4.5703125" style="1" customWidth="1"/>
    <col min="6" max="7" width="3" style="1" customWidth="1"/>
    <col min="8" max="8" width="1.5703125" style="1" customWidth="1"/>
    <col min="9" max="14" width="3" style="3" customWidth="1"/>
    <col min="15" max="81" width="3" style="1" customWidth="1"/>
    <col min="82" max="139" width="2.42578125" style="1" customWidth="1"/>
    <col min="140" max="16384" width="9.140625" style="1"/>
  </cols>
  <sheetData>
    <row r="1" spans="1:49">
      <c r="AR1" s="21" t="s">
        <v>24</v>
      </c>
    </row>
    <row r="2" spans="1:49" ht="20.25">
      <c r="A2" s="150" t="s">
        <v>83</v>
      </c>
      <c r="B2" s="150"/>
      <c r="C2" s="150"/>
      <c r="D2" s="150"/>
      <c r="E2" s="150"/>
      <c r="F2" s="150"/>
      <c r="G2" s="150"/>
      <c r="H2" s="150"/>
      <c r="I2" s="150"/>
      <c r="J2" s="150"/>
      <c r="K2" s="150"/>
      <c r="L2" s="150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  <c r="Z2" s="150"/>
      <c r="AA2" s="150"/>
      <c r="AB2" s="150"/>
      <c r="AC2" s="150"/>
      <c r="AD2" s="150"/>
      <c r="AE2" s="150"/>
      <c r="AF2" s="150"/>
      <c r="AG2" s="150"/>
      <c r="AH2" s="150"/>
      <c r="AI2" s="150"/>
      <c r="AJ2" s="150"/>
      <c r="AK2" s="150"/>
      <c r="AL2" s="150"/>
      <c r="AM2" s="150"/>
      <c r="AN2" s="150"/>
      <c r="AO2" s="150"/>
      <c r="AP2" s="150"/>
      <c r="AQ2" s="150"/>
      <c r="AR2" s="150"/>
      <c r="AS2" s="150"/>
      <c r="AT2" s="150"/>
      <c r="AU2" s="150"/>
      <c r="AV2" s="150"/>
      <c r="AW2" s="150"/>
    </row>
    <row r="4" spans="1:49">
      <c r="A4" s="100" t="s">
        <v>1</v>
      </c>
      <c r="B4" s="149" t="s">
        <v>2</v>
      </c>
      <c r="C4" s="149"/>
      <c r="D4" s="149"/>
      <c r="E4" s="149"/>
      <c r="F4" s="149"/>
      <c r="G4" s="149"/>
      <c r="H4" s="149"/>
      <c r="I4" s="149"/>
      <c r="J4" s="149"/>
      <c r="K4" s="101" t="s">
        <v>14</v>
      </c>
      <c r="L4" s="149">
        <v>99</v>
      </c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  <c r="X4" s="149"/>
      <c r="Y4" s="149"/>
      <c r="Z4" s="149"/>
      <c r="AA4" s="149"/>
      <c r="AB4" s="149"/>
      <c r="AC4" s="149"/>
      <c r="AD4" s="149"/>
      <c r="AE4" s="149"/>
      <c r="AF4" s="149"/>
      <c r="AG4" s="149"/>
      <c r="AH4" s="149"/>
      <c r="AI4" s="149"/>
      <c r="AJ4" s="149"/>
      <c r="AK4" s="149"/>
      <c r="AL4" s="149"/>
      <c r="AM4" s="149"/>
      <c r="AN4" s="149"/>
      <c r="AO4" s="149"/>
      <c r="AP4" s="149"/>
      <c r="AQ4" s="149"/>
      <c r="AR4" s="149"/>
      <c r="AS4" s="149"/>
      <c r="AT4" s="149"/>
      <c r="AU4" s="102"/>
      <c r="AV4" s="102"/>
      <c r="AW4" s="102"/>
    </row>
    <row r="5" spans="1:49" ht="15.75">
      <c r="A5" s="102"/>
      <c r="B5" s="149" t="s">
        <v>3</v>
      </c>
      <c r="C5" s="149"/>
      <c r="D5" s="149"/>
      <c r="E5" s="149"/>
      <c r="F5" s="149"/>
      <c r="G5" s="149"/>
      <c r="H5" s="149"/>
      <c r="I5" s="149"/>
      <c r="J5" s="149"/>
      <c r="K5" s="101" t="s">
        <v>14</v>
      </c>
      <c r="L5" s="151" t="s">
        <v>106</v>
      </c>
      <c r="M5" s="151"/>
      <c r="N5" s="151"/>
      <c r="O5" s="151"/>
      <c r="P5" s="151"/>
      <c r="Q5" s="151"/>
      <c r="R5" s="151"/>
      <c r="S5" s="151"/>
      <c r="T5" s="151"/>
      <c r="U5" s="151"/>
      <c r="V5" s="151"/>
      <c r="W5" s="151"/>
      <c r="X5" s="151"/>
      <c r="Y5" s="151"/>
      <c r="Z5" s="151"/>
      <c r="AA5" s="151"/>
      <c r="AB5" s="151"/>
      <c r="AC5" s="151"/>
      <c r="AD5" s="151"/>
      <c r="AE5" s="151"/>
      <c r="AF5" s="151"/>
      <c r="AG5" s="151"/>
      <c r="AH5" s="151"/>
      <c r="AI5" s="151"/>
      <c r="AJ5" s="151"/>
      <c r="AK5" s="151"/>
      <c r="AL5" s="151"/>
      <c r="AM5" s="151"/>
      <c r="AN5" s="151"/>
      <c r="AO5" s="151"/>
      <c r="AP5" s="151"/>
      <c r="AQ5" s="151"/>
      <c r="AR5" s="151"/>
      <c r="AS5" s="151"/>
      <c r="AT5" s="151"/>
      <c r="AU5" s="102"/>
      <c r="AV5" s="102"/>
      <c r="AW5" s="102"/>
    </row>
    <row r="6" spans="1:49">
      <c r="A6" s="102"/>
      <c r="B6" s="149" t="s">
        <v>4</v>
      </c>
      <c r="C6" s="149"/>
      <c r="D6" s="149"/>
      <c r="E6" s="149"/>
      <c r="F6" s="149"/>
      <c r="G6" s="149"/>
      <c r="H6" s="149"/>
      <c r="I6" s="149"/>
      <c r="J6" s="149"/>
      <c r="K6" s="101" t="s">
        <v>14</v>
      </c>
      <c r="L6" s="149" t="str">
        <f>'[1]Tembesi Lolos'!$N$153</f>
        <v>Wiraswasta</v>
      </c>
      <c r="M6" s="149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49"/>
      <c r="AA6" s="149"/>
      <c r="AB6" s="149"/>
      <c r="AC6" s="149"/>
      <c r="AD6" s="149"/>
      <c r="AE6" s="149"/>
      <c r="AF6" s="149"/>
      <c r="AG6" s="149"/>
      <c r="AH6" s="149"/>
      <c r="AI6" s="149"/>
      <c r="AJ6" s="149"/>
      <c r="AK6" s="149"/>
      <c r="AL6" s="149"/>
      <c r="AM6" s="149"/>
      <c r="AN6" s="149"/>
      <c r="AO6" s="149"/>
      <c r="AP6" s="149"/>
      <c r="AQ6" s="149"/>
      <c r="AR6" s="149"/>
      <c r="AS6" s="149"/>
      <c r="AT6" s="149"/>
      <c r="AU6" s="102"/>
      <c r="AV6" s="102"/>
      <c r="AW6" s="102"/>
    </row>
    <row r="7" spans="1:49">
      <c r="A7" s="102"/>
      <c r="B7" s="149" t="s">
        <v>5</v>
      </c>
      <c r="C7" s="149"/>
      <c r="D7" s="149"/>
      <c r="E7" s="149"/>
      <c r="F7" s="149"/>
      <c r="G7" s="149"/>
      <c r="H7" s="149"/>
      <c r="I7" s="149"/>
      <c r="J7" s="149"/>
      <c r="K7" s="101" t="s">
        <v>14</v>
      </c>
      <c r="L7" s="149" t="s">
        <v>107</v>
      </c>
      <c r="M7" s="149"/>
      <c r="N7" s="149"/>
      <c r="O7" s="149"/>
      <c r="P7" s="149"/>
      <c r="Q7" s="149"/>
      <c r="R7" s="149"/>
      <c r="S7" s="149"/>
      <c r="T7" s="149"/>
      <c r="U7" s="149"/>
      <c r="V7" s="149"/>
      <c r="W7" s="149"/>
      <c r="X7" s="149"/>
      <c r="Y7" s="149"/>
      <c r="Z7" s="149"/>
      <c r="AA7" s="149"/>
      <c r="AB7" s="149"/>
      <c r="AC7" s="149"/>
      <c r="AD7" s="149"/>
      <c r="AE7" s="149"/>
      <c r="AF7" s="149"/>
      <c r="AG7" s="149"/>
      <c r="AH7" s="149"/>
      <c r="AI7" s="149"/>
      <c r="AJ7" s="149"/>
      <c r="AK7" s="149"/>
      <c r="AL7" s="149"/>
      <c r="AM7" s="149"/>
      <c r="AN7" s="149"/>
      <c r="AO7" s="149"/>
      <c r="AP7" s="149"/>
      <c r="AQ7" s="149"/>
      <c r="AR7" s="149"/>
      <c r="AS7" s="149"/>
      <c r="AT7" s="149"/>
      <c r="AU7" s="102"/>
      <c r="AV7" s="102"/>
      <c r="AW7" s="102"/>
    </row>
    <row r="8" spans="1:49">
      <c r="A8" s="102"/>
      <c r="B8" s="149" t="s">
        <v>6</v>
      </c>
      <c r="C8" s="149"/>
      <c r="D8" s="149"/>
      <c r="E8" s="149"/>
      <c r="F8" s="149"/>
      <c r="G8" s="149"/>
      <c r="H8" s="149"/>
      <c r="I8" s="149"/>
      <c r="J8" s="149"/>
      <c r="K8" s="101" t="s">
        <v>14</v>
      </c>
      <c r="L8" s="149" t="s">
        <v>105</v>
      </c>
      <c r="M8" s="149"/>
      <c r="N8" s="149"/>
      <c r="O8" s="149"/>
      <c r="P8" s="149"/>
      <c r="Q8" s="149"/>
      <c r="R8" s="149"/>
      <c r="S8" s="149"/>
      <c r="T8" s="149"/>
      <c r="U8" s="149"/>
      <c r="V8" s="149"/>
      <c r="W8" s="149"/>
      <c r="X8" s="149"/>
      <c r="Y8" s="149"/>
      <c r="Z8" s="149"/>
      <c r="AA8" s="149"/>
      <c r="AB8" s="149"/>
      <c r="AC8" s="149"/>
      <c r="AD8" s="149"/>
      <c r="AE8" s="149"/>
      <c r="AF8" s="149"/>
      <c r="AG8" s="149"/>
      <c r="AH8" s="149"/>
      <c r="AI8" s="149"/>
      <c r="AJ8" s="149"/>
      <c r="AK8" s="149"/>
      <c r="AL8" s="149"/>
      <c r="AM8" s="149"/>
      <c r="AN8" s="149"/>
      <c r="AO8" s="149"/>
      <c r="AP8" s="149"/>
      <c r="AQ8" s="149"/>
      <c r="AR8" s="149"/>
      <c r="AS8" s="149"/>
      <c r="AT8" s="149"/>
      <c r="AU8" s="102"/>
      <c r="AV8" s="102"/>
      <c r="AW8" s="102"/>
    </row>
    <row r="9" spans="1:49">
      <c r="A9" s="102"/>
      <c r="B9" s="149" t="s">
        <v>7</v>
      </c>
      <c r="C9" s="149"/>
      <c r="D9" s="149"/>
      <c r="E9" s="149"/>
      <c r="F9" s="149"/>
      <c r="G9" s="149"/>
      <c r="H9" s="149"/>
      <c r="I9" s="149"/>
      <c r="J9" s="149"/>
      <c r="K9" s="101" t="s">
        <v>14</v>
      </c>
      <c r="L9" s="149" t="s">
        <v>23</v>
      </c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02"/>
      <c r="AV9" s="102"/>
      <c r="AW9" s="102"/>
    </row>
    <row r="10" spans="1:49">
      <c r="A10" s="102"/>
      <c r="B10" s="102"/>
      <c r="C10" s="102"/>
      <c r="D10" s="102"/>
      <c r="E10" s="102"/>
      <c r="F10" s="102"/>
      <c r="G10" s="102"/>
      <c r="H10" s="102"/>
      <c r="I10" s="101"/>
      <c r="J10" s="101"/>
      <c r="K10" s="101"/>
      <c r="L10" s="101"/>
      <c r="M10" s="101"/>
      <c r="N10" s="101"/>
      <c r="O10" s="102"/>
      <c r="P10" s="102"/>
      <c r="Q10" s="102"/>
      <c r="R10" s="102"/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2"/>
      <c r="AD10" s="102"/>
      <c r="AE10" s="102"/>
      <c r="AF10" s="102"/>
      <c r="AG10" s="102"/>
      <c r="AH10" s="102"/>
      <c r="AI10" s="102"/>
      <c r="AJ10" s="102"/>
      <c r="AK10" s="102"/>
      <c r="AL10" s="102"/>
      <c r="AM10" s="102"/>
      <c r="AN10" s="102"/>
      <c r="AO10" s="102"/>
      <c r="AP10" s="102"/>
      <c r="AQ10" s="102"/>
      <c r="AR10" s="102"/>
      <c r="AS10" s="102"/>
      <c r="AT10" s="102"/>
      <c r="AU10" s="102"/>
      <c r="AV10" s="102"/>
      <c r="AW10" s="102"/>
    </row>
    <row r="11" spans="1:49" ht="27.75" customHeight="1">
      <c r="A11" s="100" t="s">
        <v>8</v>
      </c>
      <c r="B11" s="153" t="s">
        <v>9</v>
      </c>
      <c r="C11" s="153"/>
      <c r="D11" s="153"/>
      <c r="E11" s="153"/>
      <c r="F11" s="153"/>
      <c r="G11" s="153"/>
      <c r="H11" s="153"/>
      <c r="I11" s="153"/>
      <c r="J11" s="153"/>
      <c r="K11" s="153"/>
      <c r="L11" s="153"/>
      <c r="M11" s="153"/>
      <c r="N11" s="153"/>
      <c r="O11" s="153"/>
      <c r="P11" s="153"/>
      <c r="Q11" s="153"/>
      <c r="R11" s="153"/>
      <c r="S11" s="153"/>
      <c r="T11" s="153"/>
      <c r="U11" s="153"/>
      <c r="V11" s="153"/>
      <c r="W11" s="153"/>
      <c r="X11" s="153"/>
      <c r="Y11" s="153"/>
      <c r="Z11" s="153"/>
      <c r="AA11" s="153"/>
      <c r="AB11" s="153"/>
      <c r="AC11" s="153"/>
      <c r="AD11" s="153"/>
      <c r="AE11" s="153"/>
      <c r="AF11" s="153"/>
      <c r="AG11" s="153"/>
      <c r="AH11" s="153"/>
      <c r="AI11" s="153"/>
      <c r="AJ11" s="153"/>
      <c r="AK11" s="153"/>
      <c r="AL11" s="153"/>
      <c r="AM11" s="153"/>
      <c r="AN11" s="153"/>
      <c r="AO11" s="153"/>
      <c r="AP11" s="153"/>
      <c r="AQ11" s="153"/>
      <c r="AR11" s="153"/>
      <c r="AS11" s="153"/>
      <c r="AT11" s="153"/>
      <c r="AU11" s="153"/>
      <c r="AV11" s="153"/>
      <c r="AW11" s="153"/>
    </row>
    <row r="12" spans="1:49">
      <c r="A12" s="102"/>
      <c r="B12" s="102"/>
      <c r="C12" s="102"/>
      <c r="D12" s="102"/>
      <c r="E12" s="102"/>
      <c r="F12" s="102"/>
      <c r="G12" s="102"/>
      <c r="H12" s="102"/>
      <c r="I12" s="101"/>
      <c r="J12" s="101"/>
      <c r="K12" s="101"/>
      <c r="L12" s="101"/>
      <c r="M12" s="101"/>
      <c r="N12" s="101"/>
      <c r="O12" s="102"/>
      <c r="P12" s="102"/>
      <c r="Q12" s="102"/>
      <c r="R12" s="102"/>
      <c r="S12" s="102"/>
      <c r="T12" s="102"/>
      <c r="U12" s="102"/>
      <c r="V12" s="102"/>
      <c r="W12" s="102"/>
      <c r="X12" s="102"/>
      <c r="Y12" s="102"/>
      <c r="Z12" s="102"/>
      <c r="AA12" s="102"/>
      <c r="AB12" s="102"/>
      <c r="AC12" s="102"/>
      <c r="AD12" s="102"/>
      <c r="AE12" s="102"/>
      <c r="AF12" s="102"/>
      <c r="AG12" s="102"/>
      <c r="AH12" s="102"/>
      <c r="AI12" s="102"/>
      <c r="AJ12" s="102"/>
      <c r="AK12" s="102"/>
      <c r="AL12" s="102"/>
      <c r="AM12" s="102"/>
      <c r="AN12" s="102"/>
      <c r="AO12" s="102"/>
      <c r="AP12" s="102"/>
      <c r="AQ12" s="102"/>
      <c r="AR12" s="102"/>
      <c r="AS12" s="102"/>
      <c r="AT12" s="102"/>
      <c r="AU12" s="102"/>
      <c r="AV12" s="102"/>
      <c r="AW12" s="102"/>
    </row>
    <row r="13" spans="1:49" ht="16.5">
      <c r="B13" s="54" t="s">
        <v>10</v>
      </c>
      <c r="C13" s="78"/>
      <c r="D13" s="78"/>
      <c r="E13" s="78"/>
      <c r="F13" s="78"/>
      <c r="G13" s="78"/>
      <c r="H13" s="78"/>
      <c r="I13" s="79"/>
      <c r="J13" s="79"/>
      <c r="K13" s="79"/>
      <c r="L13" s="79"/>
      <c r="M13" s="79"/>
      <c r="N13" s="79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  <c r="AA13" s="78"/>
      <c r="AB13" s="78"/>
      <c r="AC13" s="78"/>
      <c r="AD13" s="78"/>
      <c r="AE13" s="78"/>
      <c r="AF13" s="78"/>
      <c r="AG13" s="78"/>
      <c r="AH13" s="78"/>
      <c r="AI13" s="78"/>
      <c r="AJ13" s="78"/>
      <c r="AK13" s="78"/>
      <c r="AL13" s="78"/>
      <c r="AM13" s="78"/>
      <c r="AN13" s="78"/>
      <c r="AO13" s="78"/>
      <c r="AP13" s="78"/>
      <c r="AQ13" s="78"/>
      <c r="AR13" s="78"/>
      <c r="AS13" s="78"/>
      <c r="AT13" s="78"/>
      <c r="AU13" s="78"/>
      <c r="AV13" s="78"/>
      <c r="AW13" s="80"/>
    </row>
    <row r="14" spans="1:49" ht="18" customHeight="1">
      <c r="B14" s="81" t="s">
        <v>11</v>
      </c>
      <c r="C14" s="152" t="s">
        <v>12</v>
      </c>
      <c r="D14" s="152"/>
      <c r="E14" s="152"/>
      <c r="F14" s="152"/>
      <c r="G14" s="152"/>
      <c r="H14" s="82" t="s">
        <v>14</v>
      </c>
      <c r="I14" s="154">
        <v>6</v>
      </c>
      <c r="J14" s="154"/>
      <c r="K14" s="83" t="s">
        <v>15</v>
      </c>
      <c r="L14" s="83" t="s">
        <v>16</v>
      </c>
      <c r="M14" s="154">
        <v>8</v>
      </c>
      <c r="N14" s="154"/>
      <c r="O14" s="84" t="s">
        <v>15</v>
      </c>
      <c r="P14" s="85" t="s">
        <v>17</v>
      </c>
      <c r="Q14" s="154">
        <f>SUM(M14*I14)</f>
        <v>48</v>
      </c>
      <c r="R14" s="154"/>
      <c r="S14" s="82" t="s">
        <v>84</v>
      </c>
      <c r="T14" s="82"/>
      <c r="U14" s="86" t="s">
        <v>11</v>
      </c>
      <c r="V14" s="87" t="s">
        <v>65</v>
      </c>
      <c r="W14" s="87"/>
      <c r="X14" s="87"/>
      <c r="Y14" s="87"/>
      <c r="Z14" s="87"/>
      <c r="AA14" s="87" t="s">
        <v>14</v>
      </c>
      <c r="AB14" s="87" t="s">
        <v>64</v>
      </c>
      <c r="AC14" s="87"/>
      <c r="AD14" s="87"/>
      <c r="AE14" s="87"/>
      <c r="AF14" s="87"/>
      <c r="AG14" s="76"/>
      <c r="AH14" s="76"/>
      <c r="AI14" s="88" t="s">
        <v>11</v>
      </c>
      <c r="AJ14" s="155" t="s">
        <v>67</v>
      </c>
      <c r="AK14" s="155"/>
      <c r="AL14" s="155"/>
      <c r="AM14" s="155"/>
      <c r="AN14" s="155"/>
      <c r="AO14" s="155"/>
      <c r="AP14" s="89" t="s">
        <v>14</v>
      </c>
      <c r="AQ14" s="89" t="s">
        <v>64</v>
      </c>
      <c r="AR14" s="89"/>
      <c r="AS14" s="89"/>
      <c r="AT14" s="89"/>
      <c r="AU14" s="89"/>
      <c r="AV14" s="76"/>
      <c r="AW14" s="90"/>
    </row>
    <row r="15" spans="1:49" ht="18" customHeight="1">
      <c r="B15" s="81" t="s">
        <v>11</v>
      </c>
      <c r="C15" s="152" t="s">
        <v>13</v>
      </c>
      <c r="D15" s="152"/>
      <c r="E15" s="152"/>
      <c r="F15" s="152"/>
      <c r="G15" s="152"/>
      <c r="H15" s="82" t="s">
        <v>14</v>
      </c>
      <c r="I15" s="154">
        <v>6</v>
      </c>
      <c r="J15" s="154"/>
      <c r="K15" s="83" t="s">
        <v>15</v>
      </c>
      <c r="L15" s="83" t="s">
        <v>16</v>
      </c>
      <c r="M15" s="154">
        <v>10</v>
      </c>
      <c r="N15" s="154"/>
      <c r="O15" s="84" t="s">
        <v>15</v>
      </c>
      <c r="P15" s="85" t="s">
        <v>17</v>
      </c>
      <c r="Q15" s="154">
        <f>SUM(M15*I15)</f>
        <v>60</v>
      </c>
      <c r="R15" s="154"/>
      <c r="S15" s="82" t="s">
        <v>84</v>
      </c>
      <c r="T15" s="82"/>
      <c r="U15" s="86" t="s">
        <v>11</v>
      </c>
      <c r="V15" s="87" t="s">
        <v>63</v>
      </c>
      <c r="W15" s="87"/>
      <c r="X15" s="87"/>
      <c r="Y15" s="87"/>
      <c r="Z15" s="87"/>
      <c r="AA15" s="87" t="s">
        <v>14</v>
      </c>
      <c r="AB15" s="87" t="s">
        <v>64</v>
      </c>
      <c r="AC15" s="87"/>
      <c r="AD15" s="87"/>
      <c r="AE15" s="87"/>
      <c r="AF15" s="87"/>
      <c r="AG15" s="76"/>
      <c r="AH15" s="87"/>
      <c r="AI15" s="86" t="s">
        <v>11</v>
      </c>
      <c r="AJ15" s="152" t="s">
        <v>68</v>
      </c>
      <c r="AK15" s="152"/>
      <c r="AL15" s="152"/>
      <c r="AM15" s="152"/>
      <c r="AN15" s="152"/>
      <c r="AO15" s="152"/>
      <c r="AP15" s="87" t="s">
        <v>14</v>
      </c>
      <c r="AQ15" s="87" t="s">
        <v>64</v>
      </c>
      <c r="AR15" s="87"/>
      <c r="AS15" s="87"/>
      <c r="AT15" s="87"/>
      <c r="AU15" s="87"/>
      <c r="AV15" s="76"/>
      <c r="AW15" s="90"/>
    </row>
    <row r="16" spans="1:49" ht="18" customHeight="1">
      <c r="B16" s="81"/>
      <c r="C16" s="152"/>
      <c r="D16" s="152"/>
      <c r="E16" s="152"/>
      <c r="F16" s="152"/>
      <c r="G16" s="152"/>
      <c r="H16" s="82"/>
      <c r="I16" s="154"/>
      <c r="J16" s="154"/>
      <c r="K16" s="83"/>
      <c r="L16" s="83"/>
      <c r="M16" s="154"/>
      <c r="N16" s="154"/>
      <c r="O16" s="84"/>
      <c r="P16" s="85"/>
      <c r="Q16" s="154"/>
      <c r="R16" s="154"/>
      <c r="S16" s="82"/>
      <c r="T16" s="93"/>
      <c r="U16" s="86" t="s">
        <v>11</v>
      </c>
      <c r="V16" s="82" t="s">
        <v>66</v>
      </c>
      <c r="W16" s="82"/>
      <c r="X16" s="82"/>
      <c r="Y16" s="82"/>
      <c r="Z16" s="82"/>
      <c r="AA16" s="87" t="s">
        <v>14</v>
      </c>
      <c r="AB16" s="82" t="s">
        <v>64</v>
      </c>
      <c r="AC16" s="82"/>
      <c r="AD16" s="82"/>
      <c r="AE16" s="82"/>
      <c r="AF16" s="82"/>
      <c r="AG16" s="76"/>
      <c r="AH16" s="94"/>
      <c r="AI16" s="86" t="s">
        <v>11</v>
      </c>
      <c r="AJ16" s="152" t="s">
        <v>69</v>
      </c>
      <c r="AK16" s="152"/>
      <c r="AL16" s="152"/>
      <c r="AM16" s="152"/>
      <c r="AN16" s="152"/>
      <c r="AO16" s="152"/>
      <c r="AP16" s="87" t="s">
        <v>14</v>
      </c>
      <c r="AQ16" s="87" t="s">
        <v>76</v>
      </c>
      <c r="AR16" s="87"/>
      <c r="AS16" s="87"/>
      <c r="AT16" s="87"/>
      <c r="AU16" s="87"/>
      <c r="AV16" s="87"/>
      <c r="AW16" s="90"/>
    </row>
    <row r="17" spans="2:49" ht="16.5">
      <c r="B17" s="103"/>
      <c r="C17" s="87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87"/>
      <c r="R17" s="87"/>
      <c r="S17" s="87"/>
      <c r="T17" s="87"/>
      <c r="U17" s="87"/>
      <c r="V17" s="87"/>
      <c r="W17" s="87"/>
      <c r="X17" s="87"/>
      <c r="Y17" s="87"/>
      <c r="Z17" s="87"/>
      <c r="AA17" s="87"/>
      <c r="AB17" s="87"/>
      <c r="AC17" s="87"/>
      <c r="AD17" s="87"/>
      <c r="AE17" s="87"/>
      <c r="AF17" s="87"/>
      <c r="AG17" s="87"/>
      <c r="AH17" s="87"/>
      <c r="AI17" s="87"/>
      <c r="AJ17" s="87"/>
      <c r="AK17" s="87"/>
      <c r="AL17" s="87"/>
      <c r="AM17" s="87"/>
      <c r="AN17" s="87"/>
      <c r="AO17" s="87"/>
      <c r="AP17" s="87"/>
      <c r="AQ17" s="87"/>
      <c r="AR17" s="87"/>
      <c r="AS17" s="87"/>
      <c r="AT17" s="87"/>
      <c r="AU17" s="87"/>
      <c r="AV17" s="87"/>
      <c r="AW17" s="90"/>
    </row>
    <row r="18" spans="2:49">
      <c r="B18" s="156" t="s">
        <v>19</v>
      </c>
      <c r="C18" s="156"/>
      <c r="D18" s="156"/>
      <c r="E18" s="156"/>
      <c r="F18" s="156"/>
      <c r="G18" s="156"/>
      <c r="H18" s="156"/>
      <c r="I18" s="156"/>
      <c r="J18" s="156"/>
      <c r="K18" s="156"/>
      <c r="L18" s="156"/>
      <c r="M18" s="156"/>
      <c r="N18" s="156"/>
      <c r="O18" s="156"/>
      <c r="P18" s="156"/>
      <c r="Q18" s="156"/>
      <c r="R18" s="156" t="s">
        <v>20</v>
      </c>
      <c r="S18" s="156"/>
      <c r="T18" s="156"/>
      <c r="U18" s="156"/>
      <c r="V18" s="156"/>
      <c r="W18" s="156"/>
      <c r="X18" s="156"/>
      <c r="Y18" s="156"/>
      <c r="Z18" s="156"/>
      <c r="AA18" s="156"/>
      <c r="AB18" s="156"/>
      <c r="AC18" s="156"/>
      <c r="AD18" s="156"/>
      <c r="AE18" s="156"/>
      <c r="AF18" s="156"/>
      <c r="AG18" s="156"/>
      <c r="AH18" s="156" t="s">
        <v>21</v>
      </c>
      <c r="AI18" s="156"/>
      <c r="AJ18" s="156"/>
      <c r="AK18" s="156"/>
      <c r="AL18" s="156"/>
      <c r="AM18" s="156"/>
      <c r="AN18" s="156"/>
      <c r="AO18" s="156"/>
      <c r="AP18" s="156"/>
      <c r="AQ18" s="156"/>
      <c r="AR18" s="156"/>
      <c r="AS18" s="156"/>
      <c r="AT18" s="156"/>
      <c r="AU18" s="156"/>
      <c r="AV18" s="156"/>
      <c r="AW18" s="156"/>
    </row>
    <row r="19" spans="2:49">
      <c r="B19" s="162"/>
      <c r="C19" s="162"/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  <c r="AA19" s="162"/>
      <c r="AB19" s="162"/>
      <c r="AC19" s="162"/>
      <c r="AD19" s="162"/>
      <c r="AE19" s="162"/>
      <c r="AF19" s="162"/>
      <c r="AG19" s="162"/>
      <c r="AH19" s="162"/>
      <c r="AI19" s="162"/>
      <c r="AJ19" s="162"/>
      <c r="AK19" s="162"/>
      <c r="AL19" s="162"/>
      <c r="AM19" s="162"/>
      <c r="AN19" s="162"/>
      <c r="AO19" s="162"/>
      <c r="AP19" s="162"/>
      <c r="AQ19" s="162"/>
      <c r="AR19" s="162"/>
      <c r="AS19" s="162"/>
      <c r="AT19" s="162"/>
      <c r="AU19" s="162"/>
      <c r="AV19" s="162"/>
      <c r="AW19" s="162"/>
    </row>
    <row r="20" spans="2:49">
      <c r="B20" s="163"/>
      <c r="C20" s="163"/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  <c r="AC20" s="163"/>
      <c r="AD20" s="163"/>
      <c r="AE20" s="163"/>
      <c r="AF20" s="163"/>
      <c r="AG20" s="163"/>
      <c r="AH20" s="163"/>
      <c r="AI20" s="163"/>
      <c r="AJ20" s="163"/>
      <c r="AK20" s="163"/>
      <c r="AL20" s="163"/>
      <c r="AM20" s="163"/>
      <c r="AN20" s="163"/>
      <c r="AO20" s="163"/>
      <c r="AP20" s="163"/>
      <c r="AQ20" s="163"/>
      <c r="AR20" s="163"/>
      <c r="AS20" s="163"/>
      <c r="AT20" s="163"/>
      <c r="AU20" s="163"/>
      <c r="AV20" s="163"/>
      <c r="AW20" s="163"/>
    </row>
    <row r="21" spans="2:49">
      <c r="B21" s="163"/>
      <c r="C21" s="163"/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  <c r="AC21" s="163"/>
      <c r="AD21" s="163"/>
      <c r="AE21" s="163"/>
      <c r="AF21" s="163"/>
      <c r="AG21" s="163"/>
      <c r="AH21" s="163"/>
      <c r="AI21" s="163"/>
      <c r="AJ21" s="163"/>
      <c r="AK21" s="163"/>
      <c r="AL21" s="163"/>
      <c r="AM21" s="163"/>
      <c r="AN21" s="163"/>
      <c r="AO21" s="163"/>
      <c r="AP21" s="163"/>
      <c r="AQ21" s="163"/>
      <c r="AR21" s="163"/>
      <c r="AS21" s="163"/>
      <c r="AT21" s="163"/>
      <c r="AU21" s="163"/>
      <c r="AV21" s="163"/>
      <c r="AW21" s="163"/>
    </row>
    <row r="22" spans="2:49">
      <c r="B22" s="163"/>
      <c r="C22" s="163"/>
      <c r="D22" s="163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  <c r="AC22" s="163"/>
      <c r="AD22" s="163"/>
      <c r="AE22" s="163"/>
      <c r="AF22" s="163"/>
      <c r="AG22" s="163"/>
      <c r="AH22" s="163"/>
      <c r="AI22" s="163"/>
      <c r="AJ22" s="163"/>
      <c r="AK22" s="163"/>
      <c r="AL22" s="163"/>
      <c r="AM22" s="163"/>
      <c r="AN22" s="163"/>
      <c r="AO22" s="163"/>
      <c r="AP22" s="163"/>
      <c r="AQ22" s="163"/>
      <c r="AR22" s="163"/>
      <c r="AS22" s="163"/>
      <c r="AT22" s="163"/>
      <c r="AU22" s="163"/>
      <c r="AV22" s="163"/>
      <c r="AW22" s="163"/>
    </row>
    <row r="23" spans="2:49">
      <c r="B23" s="163"/>
      <c r="C23" s="163"/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  <c r="AC23" s="163"/>
      <c r="AD23" s="163"/>
      <c r="AE23" s="163"/>
      <c r="AF23" s="163"/>
      <c r="AG23" s="163"/>
      <c r="AH23" s="163"/>
      <c r="AI23" s="163"/>
      <c r="AJ23" s="163"/>
      <c r="AK23" s="163"/>
      <c r="AL23" s="163"/>
      <c r="AM23" s="163"/>
      <c r="AN23" s="163"/>
      <c r="AO23" s="163"/>
      <c r="AP23" s="163"/>
      <c r="AQ23" s="163"/>
      <c r="AR23" s="163"/>
      <c r="AS23" s="163"/>
      <c r="AT23" s="163"/>
      <c r="AU23" s="163"/>
      <c r="AV23" s="163"/>
      <c r="AW23" s="163"/>
    </row>
    <row r="24" spans="2:49">
      <c r="B24" s="163"/>
      <c r="C24" s="163"/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  <c r="AC24" s="163"/>
      <c r="AD24" s="163"/>
      <c r="AE24" s="163"/>
      <c r="AF24" s="163"/>
      <c r="AG24" s="163"/>
      <c r="AH24" s="163"/>
      <c r="AI24" s="163"/>
      <c r="AJ24" s="163"/>
      <c r="AK24" s="163"/>
      <c r="AL24" s="163"/>
      <c r="AM24" s="163"/>
      <c r="AN24" s="163"/>
      <c r="AO24" s="163"/>
      <c r="AP24" s="163"/>
      <c r="AQ24" s="163"/>
      <c r="AR24" s="163"/>
      <c r="AS24" s="163"/>
      <c r="AT24" s="163"/>
      <c r="AU24" s="163"/>
      <c r="AV24" s="163"/>
      <c r="AW24" s="163"/>
    </row>
    <row r="25" spans="2:49">
      <c r="B25" s="163"/>
      <c r="C25" s="163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K25" s="163"/>
      <c r="AL25" s="163"/>
      <c r="AM25" s="163"/>
      <c r="AN25" s="163"/>
      <c r="AO25" s="163"/>
      <c r="AP25" s="163"/>
      <c r="AQ25" s="163"/>
      <c r="AR25" s="163"/>
      <c r="AS25" s="163"/>
      <c r="AT25" s="163"/>
      <c r="AU25" s="163"/>
      <c r="AV25" s="163"/>
      <c r="AW25" s="163"/>
    </row>
    <row r="26" spans="2:49">
      <c r="B26" s="163"/>
      <c r="C26" s="163"/>
      <c r="D26" s="163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  <c r="AB26" s="163"/>
      <c r="AC26" s="163"/>
      <c r="AD26" s="163"/>
      <c r="AE26" s="163"/>
      <c r="AF26" s="163"/>
      <c r="AG26" s="163"/>
      <c r="AH26" s="163"/>
      <c r="AI26" s="163"/>
      <c r="AJ26" s="163"/>
      <c r="AK26" s="163"/>
      <c r="AL26" s="163"/>
      <c r="AM26" s="163"/>
      <c r="AN26" s="163"/>
      <c r="AO26" s="163"/>
      <c r="AP26" s="163"/>
      <c r="AQ26" s="163"/>
      <c r="AR26" s="163"/>
      <c r="AS26" s="163"/>
      <c r="AT26" s="163"/>
      <c r="AU26" s="163"/>
      <c r="AV26" s="163"/>
      <c r="AW26" s="163"/>
    </row>
    <row r="27" spans="2:49">
      <c r="B27" s="163"/>
      <c r="C27" s="163"/>
      <c r="D27" s="163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/>
      <c r="AC27" s="163"/>
      <c r="AD27" s="163"/>
      <c r="AE27" s="163"/>
      <c r="AF27" s="163"/>
      <c r="AG27" s="163"/>
      <c r="AH27" s="163"/>
      <c r="AI27" s="163"/>
      <c r="AJ27" s="163"/>
      <c r="AK27" s="163"/>
      <c r="AL27" s="163"/>
      <c r="AM27" s="163"/>
      <c r="AN27" s="163"/>
      <c r="AO27" s="163"/>
      <c r="AP27" s="163"/>
      <c r="AQ27" s="163"/>
      <c r="AR27" s="163"/>
      <c r="AS27" s="163"/>
      <c r="AT27" s="163"/>
      <c r="AU27" s="163"/>
      <c r="AV27" s="163"/>
      <c r="AW27" s="163"/>
    </row>
    <row r="28" spans="2:49">
      <c r="B28" s="163"/>
      <c r="C28" s="163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  <c r="AB28" s="163"/>
      <c r="AC28" s="163"/>
      <c r="AD28" s="163"/>
      <c r="AE28" s="163"/>
      <c r="AF28" s="163"/>
      <c r="AG28" s="163"/>
      <c r="AH28" s="163"/>
      <c r="AI28" s="163"/>
      <c r="AJ28" s="163"/>
      <c r="AK28" s="163"/>
      <c r="AL28" s="163"/>
      <c r="AM28" s="163"/>
      <c r="AN28" s="163"/>
      <c r="AO28" s="163"/>
      <c r="AP28" s="163"/>
      <c r="AQ28" s="163"/>
      <c r="AR28" s="163"/>
      <c r="AS28" s="163"/>
      <c r="AT28" s="163"/>
      <c r="AU28" s="163"/>
      <c r="AV28" s="163"/>
      <c r="AW28" s="163"/>
    </row>
    <row r="29" spans="2:49">
      <c r="B29" s="163"/>
      <c r="C29" s="163"/>
      <c r="D29" s="163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63"/>
      <c r="AL29" s="163"/>
      <c r="AM29" s="163"/>
      <c r="AN29" s="163"/>
      <c r="AO29" s="163"/>
      <c r="AP29" s="163"/>
      <c r="AQ29" s="163"/>
      <c r="AR29" s="163"/>
      <c r="AS29" s="163"/>
      <c r="AT29" s="163"/>
      <c r="AU29" s="163"/>
      <c r="AV29" s="163"/>
      <c r="AW29" s="163"/>
    </row>
    <row r="30" spans="2:49">
      <c r="B30" s="164"/>
      <c r="C30" s="164"/>
      <c r="D30" s="164"/>
      <c r="E30" s="164"/>
      <c r="F30" s="164"/>
      <c r="G30" s="164"/>
      <c r="H30" s="164"/>
      <c r="I30" s="164"/>
      <c r="J30" s="164"/>
      <c r="K30" s="164"/>
      <c r="L30" s="164"/>
      <c r="M30" s="164"/>
      <c r="N30" s="164"/>
      <c r="O30" s="164"/>
      <c r="P30" s="164"/>
      <c r="Q30" s="164"/>
      <c r="R30" s="164"/>
      <c r="S30" s="164"/>
      <c r="T30" s="164"/>
      <c r="U30" s="164"/>
      <c r="V30" s="164"/>
      <c r="W30" s="164"/>
      <c r="X30" s="164"/>
      <c r="Y30" s="164"/>
      <c r="Z30" s="164"/>
      <c r="AA30" s="164"/>
      <c r="AB30" s="164"/>
      <c r="AC30" s="164"/>
      <c r="AD30" s="164"/>
      <c r="AE30" s="164"/>
      <c r="AF30" s="164"/>
      <c r="AG30" s="164"/>
      <c r="AH30" s="164"/>
      <c r="AI30" s="164"/>
      <c r="AJ30" s="164"/>
      <c r="AK30" s="164"/>
      <c r="AL30" s="164"/>
      <c r="AM30" s="164"/>
      <c r="AN30" s="164"/>
      <c r="AO30" s="164"/>
      <c r="AP30" s="164"/>
      <c r="AQ30" s="164"/>
      <c r="AR30" s="164"/>
      <c r="AS30" s="164"/>
      <c r="AT30" s="164"/>
      <c r="AU30" s="164"/>
      <c r="AV30" s="164"/>
      <c r="AW30" s="164"/>
    </row>
    <row r="32" spans="2:49" s="102" customFormat="1">
      <c r="I32" s="101"/>
      <c r="J32" s="101"/>
      <c r="K32" s="101"/>
      <c r="L32" s="101"/>
      <c r="M32" s="101"/>
      <c r="N32" s="101"/>
      <c r="AR32" s="101" t="s">
        <v>239</v>
      </c>
    </row>
    <row r="33" spans="4:44" s="102" customFormat="1">
      <c r="F33" s="101" t="s">
        <v>54</v>
      </c>
      <c r="I33" s="101"/>
      <c r="J33" s="101"/>
      <c r="K33" s="101"/>
      <c r="L33" s="101"/>
      <c r="M33" s="101"/>
      <c r="N33" s="101"/>
      <c r="T33" s="101" t="s">
        <v>237</v>
      </c>
      <c r="AF33" s="101" t="s">
        <v>51</v>
      </c>
      <c r="AR33" s="101" t="s">
        <v>48</v>
      </c>
    </row>
    <row r="34" spans="4:44" s="102" customFormat="1">
      <c r="F34" s="101" t="s">
        <v>55</v>
      </c>
      <c r="I34" s="101"/>
      <c r="J34" s="101"/>
      <c r="K34" s="101"/>
      <c r="L34" s="101"/>
      <c r="M34" s="101"/>
      <c r="N34" s="101"/>
      <c r="T34" s="101" t="s">
        <v>238</v>
      </c>
      <c r="AF34" s="101" t="s">
        <v>52</v>
      </c>
      <c r="AR34" s="101" t="s">
        <v>49</v>
      </c>
    </row>
    <row r="35" spans="4:44" s="102" customFormat="1">
      <c r="F35" s="101"/>
      <c r="I35" s="101"/>
      <c r="J35" s="101"/>
      <c r="K35" s="101"/>
      <c r="L35" s="101"/>
      <c r="M35" s="101"/>
      <c r="N35" s="101"/>
      <c r="AF35" s="101" t="s">
        <v>53</v>
      </c>
      <c r="AR35" s="101" t="s">
        <v>50</v>
      </c>
    </row>
    <row r="36" spans="4:44" s="102" customFormat="1">
      <c r="F36" s="101"/>
      <c r="I36" s="101"/>
      <c r="J36" s="101"/>
      <c r="K36" s="101"/>
      <c r="L36" s="101"/>
      <c r="M36" s="101"/>
      <c r="N36" s="101"/>
      <c r="AF36" s="101"/>
      <c r="AR36" s="101"/>
    </row>
    <row r="37" spans="4:44" s="102" customFormat="1">
      <c r="F37" s="101"/>
      <c r="I37" s="101"/>
      <c r="J37" s="101"/>
      <c r="K37" s="101"/>
      <c r="L37" s="101"/>
      <c r="M37" s="101"/>
      <c r="N37" s="101"/>
      <c r="AF37" s="101"/>
      <c r="AR37" s="101"/>
    </row>
    <row r="38" spans="4:44" s="102" customFormat="1">
      <c r="F38" s="101"/>
      <c r="I38" s="101"/>
      <c r="J38" s="101"/>
      <c r="K38" s="101"/>
      <c r="L38" s="101"/>
      <c r="M38" s="101"/>
      <c r="N38" s="101"/>
      <c r="AF38" s="101"/>
      <c r="AR38" s="101"/>
    </row>
    <row r="39" spans="4:44" s="140" customFormat="1" ht="16.5" thickBot="1">
      <c r="F39" s="141" t="s">
        <v>232</v>
      </c>
      <c r="I39" s="142"/>
      <c r="J39" s="142"/>
      <c r="K39" s="142"/>
      <c r="L39" s="142"/>
      <c r="M39" s="142"/>
      <c r="N39" s="142"/>
      <c r="Q39" s="145"/>
      <c r="R39" s="145"/>
      <c r="S39" s="145"/>
      <c r="T39" s="146"/>
      <c r="U39" s="145"/>
      <c r="V39" s="145"/>
      <c r="W39" s="145"/>
      <c r="X39" s="145"/>
      <c r="AF39" s="141" t="s">
        <v>97</v>
      </c>
      <c r="AR39" s="141" t="s">
        <v>209</v>
      </c>
    </row>
    <row r="40" spans="4:44" s="102" customFormat="1">
      <c r="D40" s="143"/>
      <c r="F40" s="143" t="s">
        <v>228</v>
      </c>
      <c r="G40" s="143"/>
      <c r="H40" s="143"/>
      <c r="I40" s="143"/>
      <c r="J40" s="143"/>
      <c r="K40" s="144"/>
      <c r="L40" s="144"/>
      <c r="M40" s="144"/>
      <c r="N40" s="144"/>
      <c r="T40" s="147"/>
      <c r="AO40" s="101"/>
    </row>
  </sheetData>
  <mergeCells count="35">
    <mergeCell ref="B18:Q18"/>
    <mergeCell ref="R18:AG18"/>
    <mergeCell ref="AH18:AW18"/>
    <mergeCell ref="B19:Q30"/>
    <mergeCell ref="R19:AG30"/>
    <mergeCell ref="AH19:AW30"/>
    <mergeCell ref="AJ16:AO16"/>
    <mergeCell ref="B11:AW11"/>
    <mergeCell ref="C14:G14"/>
    <mergeCell ref="I14:J14"/>
    <mergeCell ref="M14:N14"/>
    <mergeCell ref="Q14:R14"/>
    <mergeCell ref="AJ14:AO14"/>
    <mergeCell ref="C16:G16"/>
    <mergeCell ref="I16:J16"/>
    <mergeCell ref="M16:N16"/>
    <mergeCell ref="Q16:R16"/>
    <mergeCell ref="B6:J6"/>
    <mergeCell ref="L6:AT6"/>
    <mergeCell ref="C15:G15"/>
    <mergeCell ref="I15:J15"/>
    <mergeCell ref="M15:N15"/>
    <mergeCell ref="Q15:R15"/>
    <mergeCell ref="AJ15:AO15"/>
    <mergeCell ref="B7:J7"/>
    <mergeCell ref="L7:AT7"/>
    <mergeCell ref="B8:J8"/>
    <mergeCell ref="L8:AT8"/>
    <mergeCell ref="B9:J9"/>
    <mergeCell ref="L9:AT9"/>
    <mergeCell ref="A2:AW2"/>
    <mergeCell ref="B4:J4"/>
    <mergeCell ref="L4:AT4"/>
    <mergeCell ref="B5:J5"/>
    <mergeCell ref="L5:AT5"/>
  </mergeCells>
  <pageMargins left="0.94" right="0.11811023622047245" top="0.74803149606299213" bottom="0.27559055118110237" header="0.55118110236220474" footer="0.14000000000000001"/>
  <pageSetup paperSize="9" scale="85" orientation="landscape" horizontalDpi="4294967293" verticalDpi="0" r:id="rId1"/>
  <headerFooter>
    <oddFooter>&amp;C&amp;P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W40"/>
  <sheetViews>
    <sheetView topLeftCell="A18" zoomScale="75" zoomScaleNormal="75" workbookViewId="0">
      <selection activeCell="A32" sqref="A32:XFD40"/>
    </sheetView>
  </sheetViews>
  <sheetFormatPr defaultRowHeight="15"/>
  <cols>
    <col min="1" max="7" width="3" style="1" customWidth="1"/>
    <col min="8" max="8" width="1.5703125" style="1" customWidth="1"/>
    <col min="9" max="14" width="3" style="3" customWidth="1"/>
    <col min="15" max="81" width="3" style="1" customWidth="1"/>
    <col min="82" max="139" width="2.42578125" style="1" customWidth="1"/>
    <col min="140" max="16384" width="9.140625" style="1"/>
  </cols>
  <sheetData>
    <row r="1" spans="1:49">
      <c r="AR1" s="21" t="s">
        <v>24</v>
      </c>
    </row>
    <row r="2" spans="1:49" ht="21">
      <c r="A2" s="165" t="s">
        <v>0</v>
      </c>
      <c r="B2" s="165"/>
      <c r="C2" s="165"/>
      <c r="D2" s="165"/>
      <c r="E2" s="165"/>
      <c r="F2" s="165"/>
      <c r="G2" s="165"/>
      <c r="H2" s="165"/>
      <c r="I2" s="165"/>
      <c r="J2" s="165"/>
      <c r="K2" s="165"/>
      <c r="L2" s="165"/>
      <c r="M2" s="165"/>
      <c r="N2" s="165"/>
      <c r="O2" s="165"/>
      <c r="P2" s="165"/>
      <c r="Q2" s="165"/>
      <c r="R2" s="165"/>
      <c r="S2" s="165"/>
      <c r="T2" s="165"/>
      <c r="U2" s="165"/>
      <c r="V2" s="165"/>
      <c r="W2" s="165"/>
      <c r="X2" s="165"/>
      <c r="Y2" s="165"/>
      <c r="Z2" s="165"/>
      <c r="AA2" s="165"/>
      <c r="AB2" s="165"/>
      <c r="AC2" s="165"/>
      <c r="AD2" s="165"/>
      <c r="AE2" s="165"/>
      <c r="AF2" s="165"/>
      <c r="AG2" s="165"/>
      <c r="AH2" s="165"/>
      <c r="AI2" s="165"/>
      <c r="AJ2" s="165"/>
      <c r="AK2" s="165"/>
      <c r="AL2" s="165"/>
      <c r="AM2" s="165"/>
      <c r="AN2" s="165"/>
      <c r="AO2" s="165"/>
      <c r="AP2" s="165"/>
      <c r="AQ2" s="165"/>
      <c r="AR2" s="165"/>
      <c r="AS2" s="165"/>
      <c r="AT2" s="165"/>
      <c r="AU2" s="165"/>
      <c r="AV2" s="165"/>
      <c r="AW2" s="165"/>
    </row>
    <row r="4" spans="1:49">
      <c r="A4" s="2" t="s">
        <v>1</v>
      </c>
      <c r="B4" s="166" t="s">
        <v>2</v>
      </c>
      <c r="C4" s="166"/>
      <c r="D4" s="166"/>
      <c r="E4" s="166"/>
      <c r="F4" s="166"/>
      <c r="G4" s="166"/>
      <c r="H4" s="166"/>
      <c r="I4" s="166"/>
      <c r="J4" s="166"/>
      <c r="K4" s="3" t="s">
        <v>14</v>
      </c>
      <c r="L4" s="166">
        <v>101</v>
      </c>
      <c r="M4" s="166"/>
      <c r="N4" s="166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  <c r="AA4" s="166"/>
      <c r="AB4" s="166"/>
      <c r="AC4" s="166"/>
      <c r="AD4" s="166"/>
      <c r="AE4" s="166"/>
      <c r="AF4" s="166"/>
      <c r="AG4" s="166"/>
      <c r="AH4" s="166"/>
      <c r="AI4" s="166"/>
      <c r="AJ4" s="166"/>
      <c r="AK4" s="166"/>
      <c r="AL4" s="166"/>
      <c r="AM4" s="166"/>
      <c r="AN4" s="166"/>
      <c r="AO4" s="166"/>
      <c r="AP4" s="166"/>
      <c r="AQ4" s="166"/>
      <c r="AR4" s="166"/>
      <c r="AS4" s="166"/>
      <c r="AT4" s="166"/>
    </row>
    <row r="5" spans="1:49">
      <c r="B5" s="166" t="s">
        <v>3</v>
      </c>
      <c r="C5" s="166"/>
      <c r="D5" s="166"/>
      <c r="E5" s="166"/>
      <c r="F5" s="166"/>
      <c r="G5" s="166"/>
      <c r="H5" s="166"/>
      <c r="I5" s="166"/>
      <c r="J5" s="166"/>
      <c r="K5" s="3" t="s">
        <v>14</v>
      </c>
      <c r="L5" s="167" t="s">
        <v>109</v>
      </c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167"/>
      <c r="AA5" s="167"/>
      <c r="AB5" s="167"/>
      <c r="AC5" s="167"/>
      <c r="AD5" s="167"/>
      <c r="AE5" s="167"/>
      <c r="AF5" s="167"/>
      <c r="AG5" s="167"/>
      <c r="AH5" s="167"/>
      <c r="AI5" s="167"/>
      <c r="AJ5" s="167"/>
      <c r="AK5" s="167"/>
      <c r="AL5" s="167"/>
      <c r="AM5" s="167"/>
      <c r="AN5" s="167"/>
      <c r="AO5" s="167"/>
      <c r="AP5" s="167"/>
      <c r="AQ5" s="167"/>
      <c r="AR5" s="167"/>
      <c r="AS5" s="167"/>
      <c r="AT5" s="167"/>
    </row>
    <row r="6" spans="1:49">
      <c r="B6" s="166" t="s">
        <v>4</v>
      </c>
      <c r="C6" s="166"/>
      <c r="D6" s="166"/>
      <c r="E6" s="166"/>
      <c r="F6" s="166"/>
      <c r="G6" s="166"/>
      <c r="H6" s="166"/>
      <c r="I6" s="166"/>
      <c r="J6" s="166"/>
      <c r="K6" s="3" t="s">
        <v>14</v>
      </c>
      <c r="L6" s="166" t="s">
        <v>75</v>
      </c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</row>
    <row r="7" spans="1:49">
      <c r="B7" s="166" t="s">
        <v>5</v>
      </c>
      <c r="C7" s="166"/>
      <c r="D7" s="166"/>
      <c r="E7" s="166"/>
      <c r="F7" s="166"/>
      <c r="G7" s="166"/>
      <c r="H7" s="166"/>
      <c r="I7" s="166"/>
      <c r="J7" s="166"/>
      <c r="K7" s="3" t="s">
        <v>14</v>
      </c>
      <c r="L7" s="166" t="s">
        <v>110</v>
      </c>
      <c r="M7" s="166"/>
      <c r="N7" s="166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</row>
    <row r="8" spans="1:49">
      <c r="B8" s="166" t="s">
        <v>6</v>
      </c>
      <c r="C8" s="166"/>
      <c r="D8" s="166"/>
      <c r="E8" s="166"/>
      <c r="F8" s="166"/>
      <c r="G8" s="166"/>
      <c r="H8" s="166"/>
      <c r="I8" s="166"/>
      <c r="J8" s="166"/>
      <c r="K8" s="3" t="s">
        <v>14</v>
      </c>
      <c r="L8" s="166" t="s">
        <v>105</v>
      </c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</row>
    <row r="9" spans="1:49">
      <c r="B9" s="166" t="s">
        <v>7</v>
      </c>
      <c r="C9" s="166"/>
      <c r="D9" s="166"/>
      <c r="E9" s="166"/>
      <c r="F9" s="166"/>
      <c r="G9" s="166"/>
      <c r="H9" s="166"/>
      <c r="I9" s="166"/>
      <c r="J9" s="166"/>
      <c r="K9" s="3" t="s">
        <v>14</v>
      </c>
      <c r="L9" s="166" t="s">
        <v>23</v>
      </c>
      <c r="M9" s="166"/>
      <c r="N9" s="166"/>
      <c r="O9" s="166"/>
      <c r="P9" s="166"/>
      <c r="Q9" s="166"/>
      <c r="R9" s="166"/>
      <c r="S9" s="166"/>
      <c r="T9" s="166"/>
      <c r="U9" s="166"/>
      <c r="V9" s="166"/>
      <c r="W9" s="166"/>
      <c r="X9" s="166"/>
      <c r="Y9" s="166"/>
      <c r="Z9" s="166"/>
      <c r="AA9" s="166"/>
      <c r="AB9" s="166"/>
      <c r="AC9" s="166"/>
      <c r="AD9" s="166"/>
      <c r="AE9" s="166"/>
      <c r="AF9" s="166"/>
      <c r="AG9" s="166"/>
      <c r="AH9" s="166"/>
      <c r="AI9" s="166"/>
      <c r="AJ9" s="166"/>
      <c r="AK9" s="166"/>
      <c r="AL9" s="166"/>
      <c r="AM9" s="166"/>
      <c r="AN9" s="166"/>
      <c r="AO9" s="166"/>
      <c r="AP9" s="166"/>
      <c r="AQ9" s="166"/>
      <c r="AR9" s="166"/>
      <c r="AS9" s="166"/>
      <c r="AT9" s="166"/>
    </row>
    <row r="11" spans="1:49" ht="27.75" customHeight="1">
      <c r="A11" s="2" t="s">
        <v>8</v>
      </c>
      <c r="B11" s="169" t="s">
        <v>9</v>
      </c>
      <c r="C11" s="169"/>
      <c r="D11" s="169"/>
      <c r="E11" s="169"/>
      <c r="F11" s="169"/>
      <c r="G11" s="169"/>
      <c r="H11" s="169"/>
      <c r="I11" s="169"/>
      <c r="J11" s="169"/>
      <c r="K11" s="169"/>
      <c r="L11" s="169"/>
      <c r="M11" s="169"/>
      <c r="N11" s="169"/>
      <c r="O11" s="169"/>
      <c r="P11" s="169"/>
      <c r="Q11" s="169"/>
      <c r="R11" s="169"/>
      <c r="S11" s="169"/>
      <c r="T11" s="169"/>
      <c r="U11" s="169"/>
      <c r="V11" s="169"/>
      <c r="W11" s="169"/>
      <c r="X11" s="169"/>
      <c r="Y11" s="169"/>
      <c r="Z11" s="169"/>
      <c r="AA11" s="169"/>
      <c r="AB11" s="169"/>
      <c r="AC11" s="169"/>
      <c r="AD11" s="169"/>
      <c r="AE11" s="169"/>
      <c r="AF11" s="169"/>
      <c r="AG11" s="169"/>
      <c r="AH11" s="169"/>
      <c r="AI11" s="169"/>
      <c r="AJ11" s="169"/>
      <c r="AK11" s="169"/>
      <c r="AL11" s="169"/>
      <c r="AM11" s="169"/>
      <c r="AN11" s="169"/>
      <c r="AO11" s="169"/>
      <c r="AP11" s="169"/>
      <c r="AQ11" s="169"/>
      <c r="AR11" s="169"/>
      <c r="AS11" s="169"/>
      <c r="AT11" s="169"/>
      <c r="AU11" s="169"/>
      <c r="AV11" s="169"/>
      <c r="AW11" s="169"/>
    </row>
    <row r="13" spans="1:49">
      <c r="B13" s="15" t="s">
        <v>10</v>
      </c>
      <c r="C13" s="5"/>
      <c r="D13" s="5"/>
      <c r="E13" s="5"/>
      <c r="F13" s="5"/>
      <c r="G13" s="5"/>
      <c r="H13" s="5"/>
      <c r="I13" s="6"/>
      <c r="J13" s="6"/>
      <c r="K13" s="6"/>
      <c r="L13" s="6"/>
      <c r="M13" s="6"/>
      <c r="N13" s="6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7"/>
    </row>
    <row r="14" spans="1:49" ht="18" customHeight="1">
      <c r="B14" s="16" t="s">
        <v>11</v>
      </c>
      <c r="C14" s="160" t="s">
        <v>13</v>
      </c>
      <c r="D14" s="160"/>
      <c r="E14" s="160"/>
      <c r="F14" s="160"/>
      <c r="G14" s="160"/>
      <c r="H14" s="49" t="s">
        <v>14</v>
      </c>
      <c r="I14" s="168">
        <v>6</v>
      </c>
      <c r="J14" s="168"/>
      <c r="K14" s="48" t="s">
        <v>15</v>
      </c>
      <c r="L14" s="48" t="s">
        <v>16</v>
      </c>
      <c r="M14" s="168">
        <v>10</v>
      </c>
      <c r="N14" s="168"/>
      <c r="O14" s="11" t="s">
        <v>15</v>
      </c>
      <c r="P14" s="13" t="s">
        <v>17</v>
      </c>
      <c r="Q14" s="168">
        <f>SUM(M14*I14)</f>
        <v>60</v>
      </c>
      <c r="R14" s="168"/>
      <c r="S14" s="49" t="s">
        <v>18</v>
      </c>
      <c r="T14" s="49"/>
      <c r="U14" s="18" t="s">
        <v>11</v>
      </c>
      <c r="V14" s="10" t="s">
        <v>65</v>
      </c>
      <c r="W14" s="10"/>
      <c r="X14" s="10"/>
      <c r="Y14" s="10"/>
      <c r="Z14" s="10"/>
      <c r="AA14" s="10" t="s">
        <v>14</v>
      </c>
      <c r="AB14" s="10" t="s">
        <v>111</v>
      </c>
      <c r="AC14" s="10"/>
      <c r="AD14" s="10"/>
      <c r="AE14" s="10"/>
      <c r="AF14" s="10"/>
      <c r="AI14" s="19" t="s">
        <v>11</v>
      </c>
      <c r="AJ14" s="161" t="s">
        <v>67</v>
      </c>
      <c r="AK14" s="161"/>
      <c r="AL14" s="161"/>
      <c r="AM14" s="161"/>
      <c r="AN14" s="161"/>
      <c r="AO14" s="161"/>
      <c r="AP14" s="44" t="s">
        <v>14</v>
      </c>
      <c r="AQ14" s="44" t="s">
        <v>64</v>
      </c>
      <c r="AR14" s="44"/>
      <c r="AS14" s="44"/>
      <c r="AT14" s="44"/>
      <c r="AU14" s="44"/>
      <c r="AW14" s="12"/>
    </row>
    <row r="15" spans="1:49" ht="18" customHeight="1">
      <c r="B15" s="16" t="s">
        <v>11</v>
      </c>
      <c r="C15" s="160" t="s">
        <v>12</v>
      </c>
      <c r="D15" s="160"/>
      <c r="E15" s="160"/>
      <c r="F15" s="160"/>
      <c r="G15" s="160"/>
      <c r="H15" s="49" t="s">
        <v>14</v>
      </c>
      <c r="I15" s="168">
        <v>6</v>
      </c>
      <c r="J15" s="168"/>
      <c r="K15" s="48" t="s">
        <v>15</v>
      </c>
      <c r="L15" s="48" t="s">
        <v>16</v>
      </c>
      <c r="M15" s="168">
        <v>8</v>
      </c>
      <c r="N15" s="168"/>
      <c r="O15" s="11" t="s">
        <v>15</v>
      </c>
      <c r="P15" s="13" t="s">
        <v>17</v>
      </c>
      <c r="Q15" s="168">
        <f>SUM(M15*I15)</f>
        <v>48</v>
      </c>
      <c r="R15" s="168"/>
      <c r="S15" s="49" t="s">
        <v>18</v>
      </c>
      <c r="T15" s="49"/>
      <c r="U15" s="18" t="s">
        <v>11</v>
      </c>
      <c r="V15" s="10" t="s">
        <v>63</v>
      </c>
      <c r="W15" s="10"/>
      <c r="X15" s="10"/>
      <c r="Y15" s="10"/>
      <c r="Z15" s="10"/>
      <c r="AA15" s="10" t="s">
        <v>14</v>
      </c>
      <c r="AB15" s="10" t="s">
        <v>64</v>
      </c>
      <c r="AC15" s="10"/>
      <c r="AD15" s="10"/>
      <c r="AE15" s="10"/>
      <c r="AF15" s="10"/>
      <c r="AH15" s="10"/>
      <c r="AI15" s="18" t="s">
        <v>11</v>
      </c>
      <c r="AJ15" s="160" t="s">
        <v>68</v>
      </c>
      <c r="AK15" s="160"/>
      <c r="AL15" s="160"/>
      <c r="AM15" s="160"/>
      <c r="AN15" s="160"/>
      <c r="AO15" s="160"/>
      <c r="AP15" s="10" t="s">
        <v>14</v>
      </c>
      <c r="AQ15" s="10" t="s">
        <v>64</v>
      </c>
      <c r="AR15" s="10"/>
      <c r="AS15" s="10"/>
      <c r="AT15" s="10"/>
      <c r="AU15" s="10"/>
      <c r="AW15" s="12"/>
    </row>
    <row r="16" spans="1:49" ht="18" customHeight="1">
      <c r="B16" s="17"/>
      <c r="C16" s="44"/>
      <c r="D16" s="44"/>
      <c r="E16" s="44"/>
      <c r="F16" s="44"/>
      <c r="G16" s="44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50"/>
      <c r="U16" s="18" t="s">
        <v>11</v>
      </c>
      <c r="V16" s="49" t="s">
        <v>66</v>
      </c>
      <c r="W16" s="49"/>
      <c r="X16" s="49"/>
      <c r="Y16" s="49"/>
      <c r="Z16" s="49"/>
      <c r="AA16" s="10" t="s">
        <v>14</v>
      </c>
      <c r="AB16" s="49" t="s">
        <v>64</v>
      </c>
      <c r="AC16" s="49"/>
      <c r="AD16" s="49"/>
      <c r="AE16" s="49"/>
      <c r="AF16" s="49"/>
      <c r="AH16" s="24"/>
      <c r="AI16" s="18" t="s">
        <v>11</v>
      </c>
      <c r="AJ16" s="160" t="s">
        <v>69</v>
      </c>
      <c r="AK16" s="160"/>
      <c r="AL16" s="160"/>
      <c r="AM16" s="160"/>
      <c r="AN16" s="160"/>
      <c r="AO16" s="160"/>
      <c r="AP16" s="10" t="s">
        <v>14</v>
      </c>
      <c r="AQ16" s="10" t="s">
        <v>76</v>
      </c>
      <c r="AR16" s="10"/>
      <c r="AS16" s="10"/>
      <c r="AT16" s="10"/>
      <c r="AU16" s="10"/>
      <c r="AV16" s="10"/>
      <c r="AW16" s="12"/>
    </row>
    <row r="17" spans="2:49">
      <c r="B17" s="8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2"/>
    </row>
    <row r="18" spans="2:49">
      <c r="B18" s="170" t="s">
        <v>19</v>
      </c>
      <c r="C18" s="170"/>
      <c r="D18" s="170"/>
      <c r="E18" s="170"/>
      <c r="F18" s="170"/>
      <c r="G18" s="170"/>
      <c r="H18" s="170"/>
      <c r="I18" s="170"/>
      <c r="J18" s="170"/>
      <c r="K18" s="170"/>
      <c r="L18" s="170"/>
      <c r="M18" s="170"/>
      <c r="N18" s="170"/>
      <c r="O18" s="170"/>
      <c r="P18" s="170"/>
      <c r="Q18" s="170"/>
      <c r="R18" s="170" t="s">
        <v>20</v>
      </c>
      <c r="S18" s="170"/>
      <c r="T18" s="170"/>
      <c r="U18" s="170"/>
      <c r="V18" s="170"/>
      <c r="W18" s="170"/>
      <c r="X18" s="170"/>
      <c r="Y18" s="170"/>
      <c r="Z18" s="170"/>
      <c r="AA18" s="170"/>
      <c r="AB18" s="170"/>
      <c r="AC18" s="170"/>
      <c r="AD18" s="170"/>
      <c r="AE18" s="170"/>
      <c r="AF18" s="170"/>
      <c r="AG18" s="170"/>
      <c r="AH18" s="170" t="s">
        <v>21</v>
      </c>
      <c r="AI18" s="170"/>
      <c r="AJ18" s="170"/>
      <c r="AK18" s="170"/>
      <c r="AL18" s="170"/>
      <c r="AM18" s="170"/>
      <c r="AN18" s="170"/>
      <c r="AO18" s="170"/>
      <c r="AP18" s="170"/>
      <c r="AQ18" s="170"/>
      <c r="AR18" s="170"/>
      <c r="AS18" s="170"/>
      <c r="AT18" s="170"/>
      <c r="AU18" s="170"/>
      <c r="AV18" s="170"/>
      <c r="AW18" s="170"/>
    </row>
    <row r="19" spans="2:49">
      <c r="B19" s="162"/>
      <c r="C19" s="162"/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  <c r="AA19" s="162"/>
      <c r="AB19" s="162"/>
      <c r="AC19" s="162"/>
      <c r="AD19" s="162"/>
      <c r="AE19" s="162"/>
      <c r="AF19" s="162"/>
      <c r="AG19" s="162"/>
      <c r="AH19" s="162"/>
      <c r="AI19" s="162"/>
      <c r="AJ19" s="162"/>
      <c r="AK19" s="162"/>
      <c r="AL19" s="162"/>
      <c r="AM19" s="162"/>
      <c r="AN19" s="162"/>
      <c r="AO19" s="162"/>
      <c r="AP19" s="162"/>
      <c r="AQ19" s="162"/>
      <c r="AR19" s="162"/>
      <c r="AS19" s="162"/>
      <c r="AT19" s="162"/>
      <c r="AU19" s="162"/>
      <c r="AV19" s="162"/>
      <c r="AW19" s="162"/>
    </row>
    <row r="20" spans="2:49">
      <c r="B20" s="163"/>
      <c r="C20" s="163"/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  <c r="AC20" s="163"/>
      <c r="AD20" s="163"/>
      <c r="AE20" s="163"/>
      <c r="AF20" s="163"/>
      <c r="AG20" s="163"/>
      <c r="AH20" s="163"/>
      <c r="AI20" s="163"/>
      <c r="AJ20" s="163"/>
      <c r="AK20" s="163"/>
      <c r="AL20" s="163"/>
      <c r="AM20" s="163"/>
      <c r="AN20" s="163"/>
      <c r="AO20" s="163"/>
      <c r="AP20" s="163"/>
      <c r="AQ20" s="163"/>
      <c r="AR20" s="163"/>
      <c r="AS20" s="163"/>
      <c r="AT20" s="163"/>
      <c r="AU20" s="163"/>
      <c r="AV20" s="163"/>
      <c r="AW20" s="163"/>
    </row>
    <row r="21" spans="2:49">
      <c r="B21" s="163"/>
      <c r="C21" s="163"/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  <c r="AC21" s="163"/>
      <c r="AD21" s="163"/>
      <c r="AE21" s="163"/>
      <c r="AF21" s="163"/>
      <c r="AG21" s="163"/>
      <c r="AH21" s="163"/>
      <c r="AI21" s="163"/>
      <c r="AJ21" s="163"/>
      <c r="AK21" s="163"/>
      <c r="AL21" s="163"/>
      <c r="AM21" s="163"/>
      <c r="AN21" s="163"/>
      <c r="AO21" s="163"/>
      <c r="AP21" s="163"/>
      <c r="AQ21" s="163"/>
      <c r="AR21" s="163"/>
      <c r="AS21" s="163"/>
      <c r="AT21" s="163"/>
      <c r="AU21" s="163"/>
      <c r="AV21" s="163"/>
      <c r="AW21" s="163"/>
    </row>
    <row r="22" spans="2:49">
      <c r="B22" s="163"/>
      <c r="C22" s="163"/>
      <c r="D22" s="163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  <c r="AC22" s="163"/>
      <c r="AD22" s="163"/>
      <c r="AE22" s="163"/>
      <c r="AF22" s="163"/>
      <c r="AG22" s="163"/>
      <c r="AH22" s="163"/>
      <c r="AI22" s="163"/>
      <c r="AJ22" s="163"/>
      <c r="AK22" s="163"/>
      <c r="AL22" s="163"/>
      <c r="AM22" s="163"/>
      <c r="AN22" s="163"/>
      <c r="AO22" s="163"/>
      <c r="AP22" s="163"/>
      <c r="AQ22" s="163"/>
      <c r="AR22" s="163"/>
      <c r="AS22" s="163"/>
      <c r="AT22" s="163"/>
      <c r="AU22" s="163"/>
      <c r="AV22" s="163"/>
      <c r="AW22" s="163"/>
    </row>
    <row r="23" spans="2:49">
      <c r="B23" s="163"/>
      <c r="C23" s="163"/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  <c r="AC23" s="163"/>
      <c r="AD23" s="163"/>
      <c r="AE23" s="163"/>
      <c r="AF23" s="163"/>
      <c r="AG23" s="163"/>
      <c r="AH23" s="163"/>
      <c r="AI23" s="163"/>
      <c r="AJ23" s="163"/>
      <c r="AK23" s="163"/>
      <c r="AL23" s="163"/>
      <c r="AM23" s="163"/>
      <c r="AN23" s="163"/>
      <c r="AO23" s="163"/>
      <c r="AP23" s="163"/>
      <c r="AQ23" s="163"/>
      <c r="AR23" s="163"/>
      <c r="AS23" s="163"/>
      <c r="AT23" s="163"/>
      <c r="AU23" s="163"/>
      <c r="AV23" s="163"/>
      <c r="AW23" s="163"/>
    </row>
    <row r="24" spans="2:49">
      <c r="B24" s="163"/>
      <c r="C24" s="163"/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  <c r="AC24" s="163"/>
      <c r="AD24" s="163"/>
      <c r="AE24" s="163"/>
      <c r="AF24" s="163"/>
      <c r="AG24" s="163"/>
      <c r="AH24" s="163"/>
      <c r="AI24" s="163"/>
      <c r="AJ24" s="163"/>
      <c r="AK24" s="163"/>
      <c r="AL24" s="163"/>
      <c r="AM24" s="163"/>
      <c r="AN24" s="163"/>
      <c r="AO24" s="163"/>
      <c r="AP24" s="163"/>
      <c r="AQ24" s="163"/>
      <c r="AR24" s="163"/>
      <c r="AS24" s="163"/>
      <c r="AT24" s="163"/>
      <c r="AU24" s="163"/>
      <c r="AV24" s="163"/>
      <c r="AW24" s="163"/>
    </row>
    <row r="25" spans="2:49">
      <c r="B25" s="163"/>
      <c r="C25" s="163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K25" s="163"/>
      <c r="AL25" s="163"/>
      <c r="AM25" s="163"/>
      <c r="AN25" s="163"/>
      <c r="AO25" s="163"/>
      <c r="AP25" s="163"/>
      <c r="AQ25" s="163"/>
      <c r="AR25" s="163"/>
      <c r="AS25" s="163"/>
      <c r="AT25" s="163"/>
      <c r="AU25" s="163"/>
      <c r="AV25" s="163"/>
      <c r="AW25" s="163"/>
    </row>
    <row r="26" spans="2:49">
      <c r="B26" s="163"/>
      <c r="C26" s="163"/>
      <c r="D26" s="163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  <c r="AB26" s="163"/>
      <c r="AC26" s="163"/>
      <c r="AD26" s="163"/>
      <c r="AE26" s="163"/>
      <c r="AF26" s="163"/>
      <c r="AG26" s="163"/>
      <c r="AH26" s="163"/>
      <c r="AI26" s="163"/>
      <c r="AJ26" s="163"/>
      <c r="AK26" s="163"/>
      <c r="AL26" s="163"/>
      <c r="AM26" s="163"/>
      <c r="AN26" s="163"/>
      <c r="AO26" s="163"/>
      <c r="AP26" s="163"/>
      <c r="AQ26" s="163"/>
      <c r="AR26" s="163"/>
      <c r="AS26" s="163"/>
      <c r="AT26" s="163"/>
      <c r="AU26" s="163"/>
      <c r="AV26" s="163"/>
      <c r="AW26" s="163"/>
    </row>
    <row r="27" spans="2:49">
      <c r="B27" s="163"/>
      <c r="C27" s="163"/>
      <c r="D27" s="163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/>
      <c r="AC27" s="163"/>
      <c r="AD27" s="163"/>
      <c r="AE27" s="163"/>
      <c r="AF27" s="163"/>
      <c r="AG27" s="163"/>
      <c r="AH27" s="163"/>
      <c r="AI27" s="163"/>
      <c r="AJ27" s="163"/>
      <c r="AK27" s="163"/>
      <c r="AL27" s="163"/>
      <c r="AM27" s="163"/>
      <c r="AN27" s="163"/>
      <c r="AO27" s="163"/>
      <c r="AP27" s="163"/>
      <c r="AQ27" s="163"/>
      <c r="AR27" s="163"/>
      <c r="AS27" s="163"/>
      <c r="AT27" s="163"/>
      <c r="AU27" s="163"/>
      <c r="AV27" s="163"/>
      <c r="AW27" s="163"/>
    </row>
    <row r="28" spans="2:49">
      <c r="B28" s="163"/>
      <c r="C28" s="163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  <c r="AB28" s="163"/>
      <c r="AC28" s="163"/>
      <c r="AD28" s="163"/>
      <c r="AE28" s="163"/>
      <c r="AF28" s="163"/>
      <c r="AG28" s="163"/>
      <c r="AH28" s="163"/>
      <c r="AI28" s="163"/>
      <c r="AJ28" s="163"/>
      <c r="AK28" s="163"/>
      <c r="AL28" s="163"/>
      <c r="AM28" s="163"/>
      <c r="AN28" s="163"/>
      <c r="AO28" s="163"/>
      <c r="AP28" s="163"/>
      <c r="AQ28" s="163"/>
      <c r="AR28" s="163"/>
      <c r="AS28" s="163"/>
      <c r="AT28" s="163"/>
      <c r="AU28" s="163"/>
      <c r="AV28" s="163"/>
      <c r="AW28" s="163"/>
    </row>
    <row r="29" spans="2:49">
      <c r="B29" s="163"/>
      <c r="C29" s="163"/>
      <c r="D29" s="163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63"/>
      <c r="AL29" s="163"/>
      <c r="AM29" s="163"/>
      <c r="AN29" s="163"/>
      <c r="AO29" s="163"/>
      <c r="AP29" s="163"/>
      <c r="AQ29" s="163"/>
      <c r="AR29" s="163"/>
      <c r="AS29" s="163"/>
      <c r="AT29" s="163"/>
      <c r="AU29" s="163"/>
      <c r="AV29" s="163"/>
      <c r="AW29" s="163"/>
    </row>
    <row r="30" spans="2:49">
      <c r="B30" s="164"/>
      <c r="C30" s="164"/>
      <c r="D30" s="164"/>
      <c r="E30" s="164"/>
      <c r="F30" s="164"/>
      <c r="G30" s="164"/>
      <c r="H30" s="164"/>
      <c r="I30" s="164"/>
      <c r="J30" s="164"/>
      <c r="K30" s="164"/>
      <c r="L30" s="164"/>
      <c r="M30" s="164"/>
      <c r="N30" s="164"/>
      <c r="O30" s="164"/>
      <c r="P30" s="164"/>
      <c r="Q30" s="164"/>
      <c r="R30" s="164"/>
      <c r="S30" s="164"/>
      <c r="T30" s="164"/>
      <c r="U30" s="164"/>
      <c r="V30" s="164"/>
      <c r="W30" s="164"/>
      <c r="X30" s="164"/>
      <c r="Y30" s="164"/>
      <c r="Z30" s="164"/>
      <c r="AA30" s="164"/>
      <c r="AB30" s="164"/>
      <c r="AC30" s="164"/>
      <c r="AD30" s="164"/>
      <c r="AE30" s="164"/>
      <c r="AF30" s="164"/>
      <c r="AG30" s="164"/>
      <c r="AH30" s="164"/>
      <c r="AI30" s="164"/>
      <c r="AJ30" s="164"/>
      <c r="AK30" s="164"/>
      <c r="AL30" s="164"/>
      <c r="AM30" s="164"/>
      <c r="AN30" s="164"/>
      <c r="AO30" s="164"/>
      <c r="AP30" s="164"/>
      <c r="AQ30" s="164"/>
      <c r="AR30" s="164"/>
      <c r="AS30" s="164"/>
      <c r="AT30" s="164"/>
      <c r="AU30" s="164"/>
      <c r="AV30" s="164"/>
      <c r="AW30" s="164"/>
    </row>
    <row r="32" spans="2:49" s="102" customFormat="1">
      <c r="I32" s="101"/>
      <c r="J32" s="101"/>
      <c r="K32" s="101"/>
      <c r="L32" s="101"/>
      <c r="M32" s="101"/>
      <c r="N32" s="101"/>
      <c r="AR32" s="101" t="s">
        <v>239</v>
      </c>
    </row>
    <row r="33" spans="4:44" s="102" customFormat="1">
      <c r="F33" s="101" t="s">
        <v>54</v>
      </c>
      <c r="I33" s="101"/>
      <c r="J33" s="101"/>
      <c r="K33" s="101"/>
      <c r="L33" s="101"/>
      <c r="M33" s="101"/>
      <c r="N33" s="101"/>
      <c r="T33" s="101" t="s">
        <v>237</v>
      </c>
      <c r="AF33" s="101" t="s">
        <v>51</v>
      </c>
      <c r="AR33" s="101" t="s">
        <v>48</v>
      </c>
    </row>
    <row r="34" spans="4:44" s="102" customFormat="1">
      <c r="F34" s="101" t="s">
        <v>55</v>
      </c>
      <c r="I34" s="101"/>
      <c r="J34" s="101"/>
      <c r="K34" s="101"/>
      <c r="L34" s="101"/>
      <c r="M34" s="101"/>
      <c r="N34" s="101"/>
      <c r="T34" s="101" t="s">
        <v>238</v>
      </c>
      <c r="AF34" s="101" t="s">
        <v>52</v>
      </c>
      <c r="AR34" s="101" t="s">
        <v>49</v>
      </c>
    </row>
    <row r="35" spans="4:44" s="102" customFormat="1">
      <c r="F35" s="101"/>
      <c r="I35" s="101"/>
      <c r="J35" s="101"/>
      <c r="K35" s="101"/>
      <c r="L35" s="101"/>
      <c r="M35" s="101"/>
      <c r="N35" s="101"/>
      <c r="AF35" s="101" t="s">
        <v>53</v>
      </c>
      <c r="AR35" s="101" t="s">
        <v>50</v>
      </c>
    </row>
    <row r="36" spans="4:44" s="102" customFormat="1">
      <c r="F36" s="101"/>
      <c r="I36" s="101"/>
      <c r="J36" s="101"/>
      <c r="K36" s="101"/>
      <c r="L36" s="101"/>
      <c r="M36" s="101"/>
      <c r="N36" s="101"/>
      <c r="AF36" s="101"/>
      <c r="AR36" s="101"/>
    </row>
    <row r="37" spans="4:44" s="102" customFormat="1">
      <c r="F37" s="101"/>
      <c r="I37" s="101"/>
      <c r="J37" s="101"/>
      <c r="K37" s="101"/>
      <c r="L37" s="101"/>
      <c r="M37" s="101"/>
      <c r="N37" s="101"/>
      <c r="AF37" s="101"/>
      <c r="AR37" s="101"/>
    </row>
    <row r="38" spans="4:44" s="102" customFormat="1">
      <c r="F38" s="101"/>
      <c r="I38" s="101"/>
      <c r="J38" s="101"/>
      <c r="K38" s="101"/>
      <c r="L38" s="101"/>
      <c r="M38" s="101"/>
      <c r="N38" s="101"/>
      <c r="AF38" s="101"/>
      <c r="AR38" s="101"/>
    </row>
    <row r="39" spans="4:44" s="140" customFormat="1" ht="16.5" thickBot="1">
      <c r="F39" s="141" t="s">
        <v>232</v>
      </c>
      <c r="I39" s="142"/>
      <c r="J39" s="142"/>
      <c r="K39" s="142"/>
      <c r="L39" s="142"/>
      <c r="M39" s="142"/>
      <c r="N39" s="142"/>
      <c r="Q39" s="145"/>
      <c r="R39" s="145"/>
      <c r="S39" s="145"/>
      <c r="T39" s="146"/>
      <c r="U39" s="145"/>
      <c r="V39" s="145"/>
      <c r="W39" s="145"/>
      <c r="X39" s="145"/>
      <c r="AF39" s="141" t="s">
        <v>97</v>
      </c>
      <c r="AR39" s="141" t="s">
        <v>209</v>
      </c>
    </row>
    <row r="40" spans="4:44" s="102" customFormat="1">
      <c r="D40" s="143"/>
      <c r="F40" s="143" t="s">
        <v>228</v>
      </c>
      <c r="G40" s="143"/>
      <c r="H40" s="143"/>
      <c r="I40" s="143"/>
      <c r="J40" s="143"/>
      <c r="K40" s="144"/>
      <c r="L40" s="144"/>
      <c r="M40" s="144"/>
      <c r="N40" s="144"/>
      <c r="T40" s="147"/>
      <c r="AO40" s="101"/>
    </row>
  </sheetData>
  <mergeCells count="31">
    <mergeCell ref="B18:Q18"/>
    <mergeCell ref="R18:AG18"/>
    <mergeCell ref="AH18:AW18"/>
    <mergeCell ref="B19:Q30"/>
    <mergeCell ref="R19:AG30"/>
    <mergeCell ref="AH19:AW30"/>
    <mergeCell ref="AJ16:AO16"/>
    <mergeCell ref="B11:AW11"/>
    <mergeCell ref="C14:G14"/>
    <mergeCell ref="I14:J14"/>
    <mergeCell ref="M14:N14"/>
    <mergeCell ref="Q14:R14"/>
    <mergeCell ref="AJ14:AO14"/>
    <mergeCell ref="B6:J6"/>
    <mergeCell ref="L6:AT6"/>
    <mergeCell ref="C15:G15"/>
    <mergeCell ref="I15:J15"/>
    <mergeCell ref="M15:N15"/>
    <mergeCell ref="Q15:R15"/>
    <mergeCell ref="AJ15:AO15"/>
    <mergeCell ref="B7:J7"/>
    <mergeCell ref="L7:AT7"/>
    <mergeCell ref="B8:J8"/>
    <mergeCell ref="L8:AT8"/>
    <mergeCell ref="B9:J9"/>
    <mergeCell ref="L9:AT9"/>
    <mergeCell ref="A2:AW2"/>
    <mergeCell ref="B4:J4"/>
    <mergeCell ref="L4:AT4"/>
    <mergeCell ref="B5:J5"/>
    <mergeCell ref="L5:AT5"/>
  </mergeCells>
  <pageMargins left="1.06" right="0.11811023622047245" top="0.77" bottom="0.27559055118110237" header="0.31496062992125984" footer="0.31496062992125984"/>
  <pageSetup paperSize="9" scale="85" orientation="landscape" horizontalDpi="4294967293" verticalDpi="0" r:id="rId1"/>
  <headerFooter>
    <oddFooter>&amp;C&amp;P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W41"/>
  <sheetViews>
    <sheetView topLeftCell="A17" zoomScale="80" zoomScaleNormal="80" workbookViewId="0">
      <selection activeCell="A33" sqref="A33:XFD41"/>
    </sheetView>
  </sheetViews>
  <sheetFormatPr defaultRowHeight="14.25"/>
  <cols>
    <col min="1" max="4" width="3" style="51" customWidth="1"/>
    <col min="5" max="5" width="4.7109375" style="51" customWidth="1"/>
    <col min="6" max="7" width="3" style="51" customWidth="1"/>
    <col min="8" max="8" width="1.5703125" style="51" customWidth="1"/>
    <col min="9" max="13" width="3" style="52" customWidth="1"/>
    <col min="14" max="14" width="2.28515625" style="52" customWidth="1"/>
    <col min="15" max="15" width="3" style="51" customWidth="1"/>
    <col min="16" max="16" width="2.28515625" style="51" customWidth="1"/>
    <col min="17" max="18" width="3" style="51" customWidth="1"/>
    <col min="19" max="19" width="2.140625" style="51" customWidth="1"/>
    <col min="20" max="22" width="3" style="51" customWidth="1"/>
    <col min="23" max="23" width="2.85546875" style="51" customWidth="1"/>
    <col min="24" max="27" width="3" style="51" customWidth="1"/>
    <col min="28" max="28" width="2.85546875" style="51" customWidth="1"/>
    <col min="29" max="29" width="2.42578125" style="51" customWidth="1"/>
    <col min="30" max="30" width="3" style="51" customWidth="1"/>
    <col min="31" max="31" width="4.5703125" style="51" customWidth="1"/>
    <col min="32" max="39" width="3" style="51" customWidth="1"/>
    <col min="40" max="41" width="1.85546875" style="51" customWidth="1"/>
    <col min="42" max="81" width="3" style="51" customWidth="1"/>
    <col min="82" max="139" width="2.42578125" style="51" customWidth="1"/>
    <col min="140" max="16384" width="9.140625" style="51"/>
  </cols>
  <sheetData>
    <row r="1" spans="1:49">
      <c r="AR1" s="53" t="s">
        <v>24</v>
      </c>
    </row>
    <row r="2" spans="1:49" ht="20.25">
      <c r="A2" s="150" t="s">
        <v>83</v>
      </c>
      <c r="B2" s="150"/>
      <c r="C2" s="150"/>
      <c r="D2" s="150"/>
      <c r="E2" s="150"/>
      <c r="F2" s="150"/>
      <c r="G2" s="150"/>
      <c r="H2" s="150"/>
      <c r="I2" s="150"/>
      <c r="J2" s="150"/>
      <c r="K2" s="150"/>
      <c r="L2" s="150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  <c r="Z2" s="150"/>
      <c r="AA2" s="150"/>
      <c r="AB2" s="150"/>
      <c r="AC2" s="150"/>
      <c r="AD2" s="150"/>
      <c r="AE2" s="150"/>
      <c r="AF2" s="150"/>
      <c r="AG2" s="150"/>
      <c r="AH2" s="150"/>
      <c r="AI2" s="150"/>
      <c r="AJ2" s="150"/>
      <c r="AK2" s="150"/>
      <c r="AL2" s="150"/>
      <c r="AM2" s="150"/>
      <c r="AN2" s="150"/>
      <c r="AO2" s="150"/>
      <c r="AP2" s="150"/>
      <c r="AQ2" s="150"/>
      <c r="AR2" s="150"/>
      <c r="AS2" s="150"/>
      <c r="AT2" s="150"/>
      <c r="AU2" s="150"/>
      <c r="AV2" s="150"/>
      <c r="AW2" s="150"/>
    </row>
    <row r="4" spans="1:49" ht="15">
      <c r="A4" s="100" t="s">
        <v>1</v>
      </c>
      <c r="B4" s="149" t="s">
        <v>2</v>
      </c>
      <c r="C4" s="149"/>
      <c r="D4" s="149"/>
      <c r="E4" s="149"/>
      <c r="F4" s="149"/>
      <c r="G4" s="149"/>
      <c r="H4" s="149"/>
      <c r="I4" s="149"/>
      <c r="J4" s="149"/>
      <c r="K4" s="101" t="s">
        <v>14</v>
      </c>
      <c r="L4" s="149">
        <v>102</v>
      </c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  <c r="X4" s="149"/>
      <c r="Y4" s="149"/>
      <c r="Z4" s="149"/>
      <c r="AA4" s="149"/>
      <c r="AB4" s="149"/>
      <c r="AC4" s="149"/>
      <c r="AD4" s="149"/>
      <c r="AE4" s="149"/>
      <c r="AF4" s="149"/>
      <c r="AG4" s="149"/>
      <c r="AH4" s="149"/>
      <c r="AI4" s="149"/>
      <c r="AJ4" s="149"/>
      <c r="AK4" s="149"/>
      <c r="AL4" s="149"/>
      <c r="AM4" s="149"/>
      <c r="AN4" s="149"/>
      <c r="AO4" s="149"/>
      <c r="AP4" s="149"/>
      <c r="AQ4" s="149"/>
      <c r="AR4" s="149"/>
      <c r="AS4" s="149"/>
      <c r="AT4" s="149"/>
      <c r="AU4" s="102"/>
      <c r="AV4" s="102"/>
      <c r="AW4" s="102"/>
    </row>
    <row r="5" spans="1:49" ht="15.75">
      <c r="A5" s="102"/>
      <c r="B5" s="149" t="s">
        <v>3</v>
      </c>
      <c r="C5" s="149"/>
      <c r="D5" s="149"/>
      <c r="E5" s="149"/>
      <c r="F5" s="149"/>
      <c r="G5" s="149"/>
      <c r="H5" s="149"/>
      <c r="I5" s="149"/>
      <c r="J5" s="149"/>
      <c r="K5" s="101" t="s">
        <v>14</v>
      </c>
      <c r="L5" s="151" t="s">
        <v>112</v>
      </c>
      <c r="M5" s="151"/>
      <c r="N5" s="151"/>
      <c r="O5" s="151"/>
      <c r="P5" s="151"/>
      <c r="Q5" s="151"/>
      <c r="R5" s="151"/>
      <c r="S5" s="151"/>
      <c r="T5" s="151"/>
      <c r="U5" s="151"/>
      <c r="V5" s="151"/>
      <c r="W5" s="151"/>
      <c r="X5" s="151"/>
      <c r="Y5" s="151"/>
      <c r="Z5" s="151"/>
      <c r="AA5" s="151"/>
      <c r="AB5" s="151"/>
      <c r="AC5" s="151"/>
      <c r="AD5" s="151"/>
      <c r="AE5" s="151"/>
      <c r="AF5" s="151"/>
      <c r="AG5" s="151"/>
      <c r="AH5" s="151"/>
      <c r="AI5" s="151"/>
      <c r="AJ5" s="151"/>
      <c r="AK5" s="151"/>
      <c r="AL5" s="151"/>
      <c r="AM5" s="151"/>
      <c r="AN5" s="151"/>
      <c r="AO5" s="151"/>
      <c r="AP5" s="151"/>
      <c r="AQ5" s="151"/>
      <c r="AR5" s="151"/>
      <c r="AS5" s="151"/>
      <c r="AT5" s="151"/>
      <c r="AU5" s="102"/>
      <c r="AV5" s="102"/>
      <c r="AW5" s="102"/>
    </row>
    <row r="6" spans="1:49" ht="15">
      <c r="A6" s="102"/>
      <c r="B6" s="149" t="s">
        <v>4</v>
      </c>
      <c r="C6" s="149"/>
      <c r="D6" s="149"/>
      <c r="E6" s="149"/>
      <c r="F6" s="149"/>
      <c r="G6" s="149"/>
      <c r="H6" s="149"/>
      <c r="I6" s="149"/>
      <c r="J6" s="149"/>
      <c r="K6" s="101" t="s">
        <v>14</v>
      </c>
      <c r="L6" s="149" t="s">
        <v>75</v>
      </c>
      <c r="M6" s="149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49"/>
      <c r="AA6" s="149"/>
      <c r="AB6" s="149"/>
      <c r="AC6" s="149"/>
      <c r="AD6" s="149"/>
      <c r="AE6" s="149"/>
      <c r="AF6" s="149"/>
      <c r="AG6" s="149"/>
      <c r="AH6" s="149"/>
      <c r="AI6" s="149"/>
      <c r="AJ6" s="149"/>
      <c r="AK6" s="149"/>
      <c r="AL6" s="149"/>
      <c r="AM6" s="149"/>
      <c r="AN6" s="149"/>
      <c r="AO6" s="149"/>
      <c r="AP6" s="149"/>
      <c r="AQ6" s="149"/>
      <c r="AR6" s="149"/>
      <c r="AS6" s="149"/>
      <c r="AT6" s="149"/>
      <c r="AU6" s="102"/>
      <c r="AV6" s="102"/>
      <c r="AW6" s="102"/>
    </row>
    <row r="7" spans="1:49" ht="15">
      <c r="A7" s="102"/>
      <c r="B7" s="149" t="s">
        <v>5</v>
      </c>
      <c r="C7" s="149"/>
      <c r="D7" s="149"/>
      <c r="E7" s="149"/>
      <c r="F7" s="149"/>
      <c r="G7" s="149"/>
      <c r="H7" s="149"/>
      <c r="I7" s="149"/>
      <c r="J7" s="149"/>
      <c r="K7" s="101" t="s">
        <v>14</v>
      </c>
      <c r="L7" s="149" t="s">
        <v>113</v>
      </c>
      <c r="M7" s="149"/>
      <c r="N7" s="149"/>
      <c r="O7" s="149"/>
      <c r="P7" s="149"/>
      <c r="Q7" s="149"/>
      <c r="R7" s="149"/>
      <c r="S7" s="149"/>
      <c r="T7" s="149"/>
      <c r="U7" s="149"/>
      <c r="V7" s="149"/>
      <c r="W7" s="149"/>
      <c r="X7" s="149"/>
      <c r="Y7" s="149"/>
      <c r="Z7" s="149"/>
      <c r="AA7" s="149"/>
      <c r="AB7" s="149"/>
      <c r="AC7" s="149"/>
      <c r="AD7" s="149"/>
      <c r="AE7" s="149"/>
      <c r="AF7" s="149"/>
      <c r="AG7" s="149"/>
      <c r="AH7" s="149"/>
      <c r="AI7" s="149"/>
      <c r="AJ7" s="149"/>
      <c r="AK7" s="149"/>
      <c r="AL7" s="149"/>
      <c r="AM7" s="149"/>
      <c r="AN7" s="149"/>
      <c r="AO7" s="149"/>
      <c r="AP7" s="149"/>
      <c r="AQ7" s="149"/>
      <c r="AR7" s="149"/>
      <c r="AS7" s="149"/>
      <c r="AT7" s="149"/>
      <c r="AU7" s="102"/>
      <c r="AV7" s="102"/>
      <c r="AW7" s="102"/>
    </row>
    <row r="8" spans="1:49" ht="15">
      <c r="A8" s="102"/>
      <c r="B8" s="149" t="s">
        <v>6</v>
      </c>
      <c r="C8" s="149"/>
      <c r="D8" s="149"/>
      <c r="E8" s="149"/>
      <c r="F8" s="149"/>
      <c r="G8" s="149"/>
      <c r="H8" s="149"/>
      <c r="I8" s="149"/>
      <c r="J8" s="149"/>
      <c r="K8" s="101" t="s">
        <v>14</v>
      </c>
      <c r="L8" s="149" t="s">
        <v>91</v>
      </c>
      <c r="M8" s="149"/>
      <c r="N8" s="149"/>
      <c r="O8" s="149"/>
      <c r="P8" s="149"/>
      <c r="Q8" s="149"/>
      <c r="R8" s="149"/>
      <c r="S8" s="149"/>
      <c r="T8" s="149"/>
      <c r="U8" s="149"/>
      <c r="V8" s="149"/>
      <c r="W8" s="149"/>
      <c r="X8" s="149"/>
      <c r="Y8" s="149"/>
      <c r="Z8" s="149"/>
      <c r="AA8" s="149"/>
      <c r="AB8" s="149"/>
      <c r="AC8" s="149"/>
      <c r="AD8" s="149"/>
      <c r="AE8" s="149"/>
      <c r="AF8" s="149"/>
      <c r="AG8" s="149"/>
      <c r="AH8" s="149"/>
      <c r="AI8" s="149"/>
      <c r="AJ8" s="149"/>
      <c r="AK8" s="149"/>
      <c r="AL8" s="149"/>
      <c r="AM8" s="149"/>
      <c r="AN8" s="149"/>
      <c r="AO8" s="149"/>
      <c r="AP8" s="149"/>
      <c r="AQ8" s="149"/>
      <c r="AR8" s="149"/>
      <c r="AS8" s="149"/>
      <c r="AT8" s="149"/>
      <c r="AU8" s="102"/>
      <c r="AV8" s="102"/>
      <c r="AW8" s="102"/>
    </row>
    <row r="9" spans="1:49" ht="15">
      <c r="A9" s="102"/>
      <c r="B9" s="149" t="s">
        <v>7</v>
      </c>
      <c r="C9" s="149"/>
      <c r="D9" s="149"/>
      <c r="E9" s="149"/>
      <c r="F9" s="149"/>
      <c r="G9" s="149"/>
      <c r="H9" s="149"/>
      <c r="I9" s="149"/>
      <c r="J9" s="149"/>
      <c r="K9" s="101" t="s">
        <v>14</v>
      </c>
      <c r="L9" s="149" t="s">
        <v>23</v>
      </c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02"/>
      <c r="AV9" s="102"/>
      <c r="AW9" s="102"/>
    </row>
    <row r="10" spans="1:49" ht="15">
      <c r="A10" s="102"/>
      <c r="B10" s="102"/>
      <c r="C10" s="102"/>
      <c r="D10" s="102"/>
      <c r="E10" s="102"/>
      <c r="F10" s="102"/>
      <c r="G10" s="102"/>
      <c r="H10" s="102"/>
      <c r="I10" s="101"/>
      <c r="J10" s="101"/>
      <c r="K10" s="101"/>
      <c r="L10" s="101"/>
      <c r="M10" s="101"/>
      <c r="N10" s="101"/>
      <c r="O10" s="102"/>
      <c r="P10" s="102"/>
      <c r="Q10" s="102"/>
      <c r="R10" s="102"/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2"/>
      <c r="AD10" s="102"/>
      <c r="AE10" s="102"/>
      <c r="AF10" s="102"/>
      <c r="AG10" s="102"/>
      <c r="AH10" s="102"/>
      <c r="AI10" s="102"/>
      <c r="AJ10" s="102"/>
      <c r="AK10" s="102"/>
      <c r="AL10" s="102"/>
      <c r="AM10" s="102"/>
      <c r="AN10" s="102"/>
      <c r="AO10" s="102"/>
      <c r="AP10" s="102"/>
      <c r="AQ10" s="102"/>
      <c r="AR10" s="102"/>
      <c r="AS10" s="102"/>
      <c r="AT10" s="102"/>
      <c r="AU10" s="102"/>
      <c r="AV10" s="102"/>
      <c r="AW10" s="102"/>
    </row>
    <row r="11" spans="1:49" ht="27.75" customHeight="1">
      <c r="A11" s="100" t="s">
        <v>8</v>
      </c>
      <c r="B11" s="153" t="s">
        <v>9</v>
      </c>
      <c r="C11" s="153"/>
      <c r="D11" s="153"/>
      <c r="E11" s="153"/>
      <c r="F11" s="153"/>
      <c r="G11" s="153"/>
      <c r="H11" s="153"/>
      <c r="I11" s="153"/>
      <c r="J11" s="153"/>
      <c r="K11" s="153"/>
      <c r="L11" s="153"/>
      <c r="M11" s="153"/>
      <c r="N11" s="153"/>
      <c r="O11" s="153"/>
      <c r="P11" s="153"/>
      <c r="Q11" s="153"/>
      <c r="R11" s="153"/>
      <c r="S11" s="153"/>
      <c r="T11" s="153"/>
      <c r="U11" s="153"/>
      <c r="V11" s="153"/>
      <c r="W11" s="153"/>
      <c r="X11" s="153"/>
      <c r="Y11" s="153"/>
      <c r="Z11" s="153"/>
      <c r="AA11" s="153"/>
      <c r="AB11" s="153"/>
      <c r="AC11" s="153"/>
      <c r="AD11" s="153"/>
      <c r="AE11" s="153"/>
      <c r="AF11" s="153"/>
      <c r="AG11" s="153"/>
      <c r="AH11" s="153"/>
      <c r="AI11" s="153"/>
      <c r="AJ11" s="153"/>
      <c r="AK11" s="153"/>
      <c r="AL11" s="153"/>
      <c r="AM11" s="153"/>
      <c r="AN11" s="153"/>
      <c r="AO11" s="153"/>
      <c r="AP11" s="153"/>
      <c r="AQ11" s="153"/>
      <c r="AR11" s="153"/>
      <c r="AS11" s="153"/>
      <c r="AT11" s="153"/>
      <c r="AU11" s="153"/>
      <c r="AV11" s="153"/>
      <c r="AW11" s="153"/>
    </row>
    <row r="12" spans="1:49" ht="15">
      <c r="A12" s="102"/>
      <c r="B12" s="102"/>
      <c r="C12" s="102"/>
      <c r="D12" s="102"/>
      <c r="E12" s="102"/>
      <c r="F12" s="102"/>
      <c r="G12" s="102"/>
      <c r="H12" s="102"/>
      <c r="I12" s="101"/>
      <c r="J12" s="101"/>
      <c r="K12" s="101"/>
      <c r="L12" s="101"/>
      <c r="M12" s="101"/>
      <c r="N12" s="101"/>
      <c r="O12" s="102"/>
      <c r="P12" s="102"/>
      <c r="Q12" s="102"/>
      <c r="R12" s="102"/>
      <c r="S12" s="102"/>
      <c r="T12" s="102"/>
      <c r="U12" s="102"/>
      <c r="V12" s="102"/>
      <c r="W12" s="102"/>
      <c r="X12" s="102"/>
      <c r="Y12" s="102"/>
      <c r="Z12" s="102"/>
      <c r="AA12" s="102"/>
      <c r="AB12" s="102"/>
      <c r="AC12" s="102"/>
      <c r="AD12" s="102"/>
      <c r="AE12" s="102"/>
      <c r="AF12" s="102"/>
      <c r="AG12" s="102"/>
      <c r="AH12" s="102"/>
      <c r="AI12" s="102"/>
      <c r="AJ12" s="102"/>
      <c r="AK12" s="102"/>
      <c r="AL12" s="102"/>
      <c r="AM12" s="102"/>
      <c r="AN12" s="102"/>
      <c r="AO12" s="102"/>
      <c r="AP12" s="102"/>
      <c r="AQ12" s="102"/>
      <c r="AR12" s="102"/>
      <c r="AS12" s="102"/>
      <c r="AT12" s="102"/>
      <c r="AU12" s="102"/>
      <c r="AV12" s="102"/>
      <c r="AW12" s="102"/>
    </row>
    <row r="13" spans="1:49" ht="16.5">
      <c r="A13" s="76"/>
      <c r="B13" s="77" t="s">
        <v>10</v>
      </c>
      <c r="C13" s="78"/>
      <c r="D13" s="78"/>
      <c r="E13" s="78"/>
      <c r="F13" s="78"/>
      <c r="G13" s="78"/>
      <c r="H13" s="78"/>
      <c r="I13" s="79"/>
      <c r="J13" s="79"/>
      <c r="K13" s="79"/>
      <c r="L13" s="79"/>
      <c r="M13" s="79"/>
      <c r="N13" s="79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  <c r="AA13" s="78"/>
      <c r="AB13" s="78"/>
      <c r="AC13" s="78"/>
      <c r="AD13" s="78"/>
      <c r="AE13" s="78"/>
      <c r="AF13" s="78"/>
      <c r="AG13" s="78"/>
      <c r="AH13" s="78"/>
      <c r="AI13" s="78"/>
      <c r="AJ13" s="78"/>
      <c r="AK13" s="78"/>
      <c r="AL13" s="78"/>
      <c r="AM13" s="78"/>
      <c r="AN13" s="78"/>
      <c r="AO13" s="78"/>
      <c r="AP13" s="78"/>
      <c r="AQ13" s="78"/>
      <c r="AR13" s="78"/>
      <c r="AS13" s="78"/>
      <c r="AT13" s="78"/>
      <c r="AU13" s="78"/>
      <c r="AV13" s="78"/>
      <c r="AW13" s="80"/>
    </row>
    <row r="14" spans="1:49" ht="18" customHeight="1">
      <c r="A14" s="76"/>
      <c r="B14" s="81" t="s">
        <v>11</v>
      </c>
      <c r="C14" s="152" t="s">
        <v>12</v>
      </c>
      <c r="D14" s="152"/>
      <c r="E14" s="152"/>
      <c r="F14" s="152"/>
      <c r="G14" s="152"/>
      <c r="H14" s="107" t="s">
        <v>14</v>
      </c>
      <c r="I14" s="154">
        <v>6</v>
      </c>
      <c r="J14" s="154"/>
      <c r="K14" s="108" t="s">
        <v>15</v>
      </c>
      <c r="L14" s="108" t="s">
        <v>16</v>
      </c>
      <c r="M14" s="154">
        <v>8</v>
      </c>
      <c r="N14" s="154"/>
      <c r="O14" s="84" t="s">
        <v>15</v>
      </c>
      <c r="P14" s="85" t="s">
        <v>17</v>
      </c>
      <c r="Q14" s="154">
        <f>SUM(M14*I14)</f>
        <v>48</v>
      </c>
      <c r="R14" s="154"/>
      <c r="S14" s="107" t="s">
        <v>84</v>
      </c>
      <c r="T14" s="107"/>
      <c r="U14" s="86" t="s">
        <v>11</v>
      </c>
      <c r="V14" s="87" t="s">
        <v>78</v>
      </c>
      <c r="W14" s="87"/>
      <c r="X14" s="87"/>
      <c r="Y14" s="87"/>
      <c r="Z14" s="87"/>
      <c r="AA14" s="87"/>
      <c r="AB14" s="87"/>
      <c r="AC14" s="87"/>
      <c r="AD14" s="87"/>
      <c r="AE14" s="87"/>
      <c r="AF14" s="87"/>
      <c r="AG14" s="76"/>
      <c r="AH14" s="76"/>
      <c r="AI14" s="88"/>
      <c r="AJ14" s="155"/>
      <c r="AK14" s="155"/>
      <c r="AL14" s="155"/>
      <c r="AM14" s="155"/>
      <c r="AN14" s="155"/>
      <c r="AO14" s="155"/>
      <c r="AP14" s="89"/>
      <c r="AQ14" s="89"/>
      <c r="AR14" s="89"/>
      <c r="AS14" s="89"/>
      <c r="AT14" s="89"/>
      <c r="AU14" s="89"/>
      <c r="AV14" s="76"/>
      <c r="AW14" s="90"/>
    </row>
    <row r="15" spans="1:49" ht="18" customHeight="1">
      <c r="A15" s="76"/>
      <c r="B15" s="81" t="s">
        <v>11</v>
      </c>
      <c r="C15" s="152" t="s">
        <v>13</v>
      </c>
      <c r="D15" s="152"/>
      <c r="E15" s="152"/>
      <c r="F15" s="152"/>
      <c r="G15" s="152"/>
      <c r="H15" s="107" t="s">
        <v>14</v>
      </c>
      <c r="I15" s="154">
        <v>6</v>
      </c>
      <c r="J15" s="154"/>
      <c r="K15" s="108" t="s">
        <v>15</v>
      </c>
      <c r="L15" s="108" t="s">
        <v>16</v>
      </c>
      <c r="M15" s="154">
        <v>10</v>
      </c>
      <c r="N15" s="154"/>
      <c r="O15" s="84" t="s">
        <v>15</v>
      </c>
      <c r="P15" s="85" t="s">
        <v>17</v>
      </c>
      <c r="Q15" s="154">
        <f>SUM(M15*I15)</f>
        <v>60</v>
      </c>
      <c r="R15" s="154"/>
      <c r="S15" s="107" t="s">
        <v>84</v>
      </c>
      <c r="T15" s="107"/>
      <c r="U15" s="86" t="s">
        <v>11</v>
      </c>
      <c r="V15" s="87" t="s">
        <v>79</v>
      </c>
      <c r="W15" s="87"/>
      <c r="X15" s="87"/>
      <c r="Y15" s="87"/>
      <c r="Z15" s="87"/>
      <c r="AA15" s="87"/>
      <c r="AB15" s="87"/>
      <c r="AC15" s="87"/>
      <c r="AD15" s="87"/>
      <c r="AE15" s="87"/>
      <c r="AF15" s="87"/>
      <c r="AG15" s="76"/>
      <c r="AH15" s="87"/>
      <c r="AI15" s="86"/>
      <c r="AJ15" s="87"/>
      <c r="AK15" s="87"/>
      <c r="AL15" s="87"/>
      <c r="AM15" s="87"/>
      <c r="AN15" s="87"/>
      <c r="AO15" s="87"/>
      <c r="AP15" s="87"/>
      <c r="AQ15" s="87"/>
      <c r="AR15" s="87"/>
      <c r="AS15" s="87"/>
      <c r="AT15" s="87"/>
      <c r="AU15" s="87"/>
      <c r="AV15" s="76"/>
      <c r="AW15" s="90"/>
    </row>
    <row r="16" spans="1:49" ht="18" customHeight="1">
      <c r="A16" s="76"/>
      <c r="B16" s="81"/>
      <c r="C16" s="152"/>
      <c r="D16" s="152"/>
      <c r="E16" s="152"/>
      <c r="F16" s="152"/>
      <c r="G16" s="152"/>
      <c r="H16" s="107"/>
      <c r="I16" s="154"/>
      <c r="J16" s="154"/>
      <c r="K16" s="108"/>
      <c r="L16" s="108"/>
      <c r="M16" s="154"/>
      <c r="N16" s="154"/>
      <c r="O16" s="84"/>
      <c r="P16" s="85"/>
      <c r="Q16" s="154"/>
      <c r="R16" s="154"/>
      <c r="S16" s="107"/>
      <c r="T16" s="107"/>
      <c r="U16" s="86" t="s">
        <v>11</v>
      </c>
      <c r="V16" s="107" t="s">
        <v>92</v>
      </c>
      <c r="W16" s="87"/>
      <c r="X16" s="87"/>
      <c r="Y16" s="87"/>
      <c r="Z16" s="87"/>
      <c r="AA16" s="87"/>
      <c r="AB16" s="87"/>
      <c r="AC16" s="87"/>
      <c r="AD16" s="87"/>
      <c r="AE16" s="87"/>
      <c r="AF16" s="87"/>
      <c r="AG16" s="76"/>
      <c r="AH16" s="87"/>
      <c r="AI16" s="86"/>
      <c r="AJ16" s="87"/>
      <c r="AK16" s="87"/>
      <c r="AL16" s="87"/>
      <c r="AM16" s="87"/>
      <c r="AN16" s="87"/>
      <c r="AO16" s="87"/>
      <c r="AP16" s="87"/>
      <c r="AQ16" s="87"/>
      <c r="AR16" s="87"/>
      <c r="AS16" s="87"/>
      <c r="AT16" s="87"/>
      <c r="AU16" s="87"/>
      <c r="AV16" s="76"/>
      <c r="AW16" s="90"/>
    </row>
    <row r="17" spans="1:49" ht="16.5">
      <c r="A17" s="76"/>
      <c r="B17" s="91"/>
      <c r="C17" s="89"/>
      <c r="D17" s="89"/>
      <c r="E17" s="89"/>
      <c r="F17" s="89"/>
      <c r="G17" s="89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  <c r="S17" s="92"/>
      <c r="T17" s="93"/>
      <c r="U17" s="86" t="s">
        <v>11</v>
      </c>
      <c r="V17" s="107" t="s">
        <v>115</v>
      </c>
      <c r="W17" s="107"/>
      <c r="X17" s="107"/>
      <c r="Y17" s="107"/>
      <c r="Z17" s="107"/>
      <c r="AA17" s="87"/>
      <c r="AB17" s="107"/>
      <c r="AC17" s="107"/>
      <c r="AD17" s="107"/>
      <c r="AE17" s="107"/>
      <c r="AF17" s="107"/>
      <c r="AG17" s="76"/>
      <c r="AH17" s="94"/>
      <c r="AI17" s="86"/>
      <c r="AJ17" s="152"/>
      <c r="AK17" s="152"/>
      <c r="AL17" s="152"/>
      <c r="AM17" s="152"/>
      <c r="AN17" s="152"/>
      <c r="AO17" s="152"/>
      <c r="AP17" s="87"/>
      <c r="AQ17" s="87"/>
      <c r="AR17" s="87"/>
      <c r="AS17" s="87"/>
      <c r="AT17" s="87"/>
      <c r="AU17" s="87"/>
      <c r="AV17" s="87"/>
      <c r="AW17" s="90"/>
    </row>
    <row r="18" spans="1:49">
      <c r="B18" s="61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59"/>
      <c r="AJ18" s="59"/>
      <c r="AK18" s="59"/>
      <c r="AL18" s="59"/>
      <c r="AM18" s="59"/>
      <c r="AN18" s="59"/>
      <c r="AO18" s="59"/>
      <c r="AP18" s="59"/>
      <c r="AQ18" s="59"/>
      <c r="AR18" s="59"/>
      <c r="AS18" s="59"/>
      <c r="AT18" s="59"/>
      <c r="AU18" s="59"/>
      <c r="AV18" s="59"/>
      <c r="AW18" s="60"/>
    </row>
    <row r="19" spans="1:49" ht="15">
      <c r="B19" s="156" t="s">
        <v>19</v>
      </c>
      <c r="C19" s="156"/>
      <c r="D19" s="156"/>
      <c r="E19" s="156"/>
      <c r="F19" s="156"/>
      <c r="G19" s="156"/>
      <c r="H19" s="156"/>
      <c r="I19" s="156"/>
      <c r="J19" s="156"/>
      <c r="K19" s="156"/>
      <c r="L19" s="156"/>
      <c r="M19" s="156"/>
      <c r="N19" s="156"/>
      <c r="O19" s="156"/>
      <c r="P19" s="156"/>
      <c r="Q19" s="156"/>
      <c r="R19" s="156" t="s">
        <v>20</v>
      </c>
      <c r="S19" s="156"/>
      <c r="T19" s="156"/>
      <c r="U19" s="156"/>
      <c r="V19" s="156"/>
      <c r="W19" s="156"/>
      <c r="X19" s="156"/>
      <c r="Y19" s="156"/>
      <c r="Z19" s="156"/>
      <c r="AA19" s="156"/>
      <c r="AB19" s="156"/>
      <c r="AC19" s="156"/>
      <c r="AD19" s="156"/>
      <c r="AE19" s="156"/>
      <c r="AF19" s="156"/>
      <c r="AG19" s="156"/>
      <c r="AH19" s="156" t="s">
        <v>21</v>
      </c>
      <c r="AI19" s="156"/>
      <c r="AJ19" s="156"/>
      <c r="AK19" s="156"/>
      <c r="AL19" s="156"/>
      <c r="AM19" s="156"/>
      <c r="AN19" s="156"/>
      <c r="AO19" s="156"/>
      <c r="AP19" s="156"/>
      <c r="AQ19" s="156"/>
      <c r="AR19" s="156"/>
      <c r="AS19" s="156"/>
      <c r="AT19" s="156"/>
      <c r="AU19" s="156"/>
      <c r="AV19" s="156"/>
      <c r="AW19" s="156"/>
    </row>
    <row r="20" spans="1:49">
      <c r="B20" s="157"/>
      <c r="C20" s="157"/>
      <c r="D20" s="157"/>
      <c r="E20" s="157"/>
      <c r="F20" s="157"/>
      <c r="G20" s="157"/>
      <c r="H20" s="157"/>
      <c r="I20" s="157"/>
      <c r="J20" s="157"/>
      <c r="K20" s="157"/>
      <c r="L20" s="157"/>
      <c r="M20" s="157"/>
      <c r="N20" s="157"/>
      <c r="O20" s="157"/>
      <c r="P20" s="157"/>
      <c r="Q20" s="157"/>
      <c r="R20" s="157"/>
      <c r="S20" s="157"/>
      <c r="T20" s="157"/>
      <c r="U20" s="157"/>
      <c r="V20" s="157"/>
      <c r="W20" s="157"/>
      <c r="X20" s="157"/>
      <c r="Y20" s="157"/>
      <c r="Z20" s="157"/>
      <c r="AA20" s="157"/>
      <c r="AB20" s="157"/>
      <c r="AC20" s="157"/>
      <c r="AD20" s="157"/>
      <c r="AE20" s="157"/>
      <c r="AF20" s="157"/>
      <c r="AG20" s="157"/>
      <c r="AH20" s="157"/>
      <c r="AI20" s="157"/>
      <c r="AJ20" s="157"/>
      <c r="AK20" s="157"/>
      <c r="AL20" s="157"/>
      <c r="AM20" s="157"/>
      <c r="AN20" s="157"/>
      <c r="AO20" s="157"/>
      <c r="AP20" s="157"/>
      <c r="AQ20" s="157"/>
      <c r="AR20" s="157"/>
      <c r="AS20" s="157"/>
      <c r="AT20" s="157"/>
      <c r="AU20" s="157"/>
      <c r="AV20" s="157"/>
      <c r="AW20" s="157"/>
    </row>
    <row r="21" spans="1:49">
      <c r="B21" s="158"/>
      <c r="C21" s="158"/>
      <c r="D21" s="158"/>
      <c r="E21" s="158"/>
      <c r="F21" s="158"/>
      <c r="G21" s="158"/>
      <c r="H21" s="158"/>
      <c r="I21" s="158"/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  <c r="AA21" s="158"/>
      <c r="AB21" s="158"/>
      <c r="AC21" s="158"/>
      <c r="AD21" s="158"/>
      <c r="AE21" s="158"/>
      <c r="AF21" s="158"/>
      <c r="AG21" s="158"/>
      <c r="AH21" s="158"/>
      <c r="AI21" s="158"/>
      <c r="AJ21" s="158"/>
      <c r="AK21" s="158"/>
      <c r="AL21" s="158"/>
      <c r="AM21" s="158"/>
      <c r="AN21" s="158"/>
      <c r="AO21" s="158"/>
      <c r="AP21" s="158"/>
      <c r="AQ21" s="158"/>
      <c r="AR21" s="158"/>
      <c r="AS21" s="158"/>
      <c r="AT21" s="158"/>
      <c r="AU21" s="158"/>
      <c r="AV21" s="158"/>
      <c r="AW21" s="158"/>
    </row>
    <row r="22" spans="1:49">
      <c r="B22" s="158"/>
      <c r="C22" s="158"/>
      <c r="D22" s="158"/>
      <c r="E22" s="158"/>
      <c r="F22" s="158"/>
      <c r="G22" s="158"/>
      <c r="H22" s="158"/>
      <c r="I22" s="158"/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  <c r="AA22" s="158"/>
      <c r="AB22" s="158"/>
      <c r="AC22" s="158"/>
      <c r="AD22" s="158"/>
      <c r="AE22" s="158"/>
      <c r="AF22" s="158"/>
      <c r="AG22" s="158"/>
      <c r="AH22" s="158"/>
      <c r="AI22" s="158"/>
      <c r="AJ22" s="158"/>
      <c r="AK22" s="158"/>
      <c r="AL22" s="158"/>
      <c r="AM22" s="158"/>
      <c r="AN22" s="158"/>
      <c r="AO22" s="158"/>
      <c r="AP22" s="158"/>
      <c r="AQ22" s="158"/>
      <c r="AR22" s="158"/>
      <c r="AS22" s="158"/>
      <c r="AT22" s="158"/>
      <c r="AU22" s="158"/>
      <c r="AV22" s="158"/>
      <c r="AW22" s="158"/>
    </row>
    <row r="23" spans="1:49">
      <c r="B23" s="158"/>
      <c r="C23" s="158"/>
      <c r="D23" s="158"/>
      <c r="E23" s="158"/>
      <c r="F23" s="158"/>
      <c r="G23" s="158"/>
      <c r="H23" s="158"/>
      <c r="I23" s="158"/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  <c r="AA23" s="158"/>
      <c r="AB23" s="158"/>
      <c r="AC23" s="158"/>
      <c r="AD23" s="158"/>
      <c r="AE23" s="158"/>
      <c r="AF23" s="158"/>
      <c r="AG23" s="158"/>
      <c r="AH23" s="158"/>
      <c r="AI23" s="158"/>
      <c r="AJ23" s="158"/>
      <c r="AK23" s="158"/>
      <c r="AL23" s="158"/>
      <c r="AM23" s="158"/>
      <c r="AN23" s="158"/>
      <c r="AO23" s="158"/>
      <c r="AP23" s="158"/>
      <c r="AQ23" s="158"/>
      <c r="AR23" s="158"/>
      <c r="AS23" s="158"/>
      <c r="AT23" s="158"/>
      <c r="AU23" s="158"/>
      <c r="AV23" s="158"/>
      <c r="AW23" s="158"/>
    </row>
    <row r="24" spans="1:49">
      <c r="B24" s="158"/>
      <c r="C24" s="158"/>
      <c r="D24" s="158"/>
      <c r="E24" s="158"/>
      <c r="F24" s="158"/>
      <c r="G24" s="158"/>
      <c r="H24" s="158"/>
      <c r="I24" s="158"/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  <c r="AA24" s="158"/>
      <c r="AB24" s="158"/>
      <c r="AC24" s="158"/>
      <c r="AD24" s="158"/>
      <c r="AE24" s="158"/>
      <c r="AF24" s="158"/>
      <c r="AG24" s="158"/>
      <c r="AH24" s="158"/>
      <c r="AI24" s="158"/>
      <c r="AJ24" s="158"/>
      <c r="AK24" s="158"/>
      <c r="AL24" s="158"/>
      <c r="AM24" s="158"/>
      <c r="AN24" s="158"/>
      <c r="AO24" s="158"/>
      <c r="AP24" s="158"/>
      <c r="AQ24" s="158"/>
      <c r="AR24" s="158"/>
      <c r="AS24" s="158"/>
      <c r="AT24" s="158"/>
      <c r="AU24" s="158"/>
      <c r="AV24" s="158"/>
      <c r="AW24" s="158"/>
    </row>
    <row r="25" spans="1:49">
      <c r="B25" s="158"/>
      <c r="C25" s="158"/>
      <c r="D25" s="158"/>
      <c r="E25" s="158"/>
      <c r="F25" s="158"/>
      <c r="G25" s="158"/>
      <c r="H25" s="158"/>
      <c r="I25" s="158"/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  <c r="AA25" s="158"/>
      <c r="AB25" s="158"/>
      <c r="AC25" s="158"/>
      <c r="AD25" s="158"/>
      <c r="AE25" s="158"/>
      <c r="AF25" s="158"/>
      <c r="AG25" s="158"/>
      <c r="AH25" s="158"/>
      <c r="AI25" s="158"/>
      <c r="AJ25" s="158"/>
      <c r="AK25" s="158"/>
      <c r="AL25" s="158"/>
      <c r="AM25" s="158"/>
      <c r="AN25" s="158"/>
      <c r="AO25" s="158"/>
      <c r="AP25" s="158"/>
      <c r="AQ25" s="158"/>
      <c r="AR25" s="158"/>
      <c r="AS25" s="158"/>
      <c r="AT25" s="158"/>
      <c r="AU25" s="158"/>
      <c r="AV25" s="158"/>
      <c r="AW25" s="158"/>
    </row>
    <row r="26" spans="1:49">
      <c r="B26" s="158"/>
      <c r="C26" s="158"/>
      <c r="D26" s="158"/>
      <c r="E26" s="158"/>
      <c r="F26" s="158"/>
      <c r="G26" s="158"/>
      <c r="H26" s="158"/>
      <c r="I26" s="158"/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  <c r="AA26" s="158"/>
      <c r="AB26" s="158"/>
      <c r="AC26" s="158"/>
      <c r="AD26" s="158"/>
      <c r="AE26" s="158"/>
      <c r="AF26" s="158"/>
      <c r="AG26" s="158"/>
      <c r="AH26" s="158"/>
      <c r="AI26" s="158"/>
      <c r="AJ26" s="158"/>
      <c r="AK26" s="158"/>
      <c r="AL26" s="158"/>
      <c r="AM26" s="158"/>
      <c r="AN26" s="158"/>
      <c r="AO26" s="158"/>
      <c r="AP26" s="158"/>
      <c r="AQ26" s="158"/>
      <c r="AR26" s="158"/>
      <c r="AS26" s="158"/>
      <c r="AT26" s="158"/>
      <c r="AU26" s="158"/>
      <c r="AV26" s="158"/>
      <c r="AW26" s="158"/>
    </row>
    <row r="27" spans="1:49">
      <c r="B27" s="158"/>
      <c r="C27" s="158"/>
      <c r="D27" s="158"/>
      <c r="E27" s="158"/>
      <c r="F27" s="158"/>
      <c r="G27" s="158"/>
      <c r="H27" s="158"/>
      <c r="I27" s="158"/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  <c r="AA27" s="158"/>
      <c r="AB27" s="158"/>
      <c r="AC27" s="158"/>
      <c r="AD27" s="158"/>
      <c r="AE27" s="158"/>
      <c r="AF27" s="158"/>
      <c r="AG27" s="158"/>
      <c r="AH27" s="158"/>
      <c r="AI27" s="158"/>
      <c r="AJ27" s="158"/>
      <c r="AK27" s="158"/>
      <c r="AL27" s="158"/>
      <c r="AM27" s="158"/>
      <c r="AN27" s="158"/>
      <c r="AO27" s="158"/>
      <c r="AP27" s="158"/>
      <c r="AQ27" s="158"/>
      <c r="AR27" s="158"/>
      <c r="AS27" s="158"/>
      <c r="AT27" s="158"/>
      <c r="AU27" s="158"/>
      <c r="AV27" s="158"/>
      <c r="AW27" s="158"/>
    </row>
    <row r="28" spans="1:49">
      <c r="B28" s="158"/>
      <c r="C28" s="158"/>
      <c r="D28" s="158"/>
      <c r="E28" s="158"/>
      <c r="F28" s="158"/>
      <c r="G28" s="158"/>
      <c r="H28" s="158"/>
      <c r="I28" s="158"/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  <c r="AA28" s="158"/>
      <c r="AB28" s="158"/>
      <c r="AC28" s="158"/>
      <c r="AD28" s="158"/>
      <c r="AE28" s="158"/>
      <c r="AF28" s="158"/>
      <c r="AG28" s="158"/>
      <c r="AH28" s="158"/>
      <c r="AI28" s="158"/>
      <c r="AJ28" s="158"/>
      <c r="AK28" s="158"/>
      <c r="AL28" s="158"/>
      <c r="AM28" s="158"/>
      <c r="AN28" s="158"/>
      <c r="AO28" s="158"/>
      <c r="AP28" s="158"/>
      <c r="AQ28" s="158"/>
      <c r="AR28" s="158"/>
      <c r="AS28" s="158"/>
      <c r="AT28" s="158"/>
      <c r="AU28" s="158"/>
      <c r="AV28" s="158"/>
      <c r="AW28" s="158"/>
    </row>
    <row r="29" spans="1:49">
      <c r="B29" s="158"/>
      <c r="C29" s="158"/>
      <c r="D29" s="158"/>
      <c r="E29" s="158"/>
      <c r="F29" s="158"/>
      <c r="G29" s="158"/>
      <c r="H29" s="158"/>
      <c r="I29" s="158"/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  <c r="AA29" s="158"/>
      <c r="AB29" s="158"/>
      <c r="AC29" s="158"/>
      <c r="AD29" s="158"/>
      <c r="AE29" s="158"/>
      <c r="AF29" s="158"/>
      <c r="AG29" s="158"/>
      <c r="AH29" s="158"/>
      <c r="AI29" s="158"/>
      <c r="AJ29" s="158"/>
      <c r="AK29" s="158"/>
      <c r="AL29" s="158"/>
      <c r="AM29" s="158"/>
      <c r="AN29" s="158"/>
      <c r="AO29" s="158"/>
      <c r="AP29" s="158"/>
      <c r="AQ29" s="158"/>
      <c r="AR29" s="158"/>
      <c r="AS29" s="158"/>
      <c r="AT29" s="158"/>
      <c r="AU29" s="158"/>
      <c r="AV29" s="158"/>
      <c r="AW29" s="158"/>
    </row>
    <row r="30" spans="1:49">
      <c r="B30" s="158"/>
      <c r="C30" s="158"/>
      <c r="D30" s="158"/>
      <c r="E30" s="158"/>
      <c r="F30" s="158"/>
      <c r="G30" s="158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  <c r="AA30" s="158"/>
      <c r="AB30" s="158"/>
      <c r="AC30" s="158"/>
      <c r="AD30" s="158"/>
      <c r="AE30" s="158"/>
      <c r="AF30" s="158"/>
      <c r="AG30" s="158"/>
      <c r="AH30" s="158"/>
      <c r="AI30" s="158"/>
      <c r="AJ30" s="158"/>
      <c r="AK30" s="158"/>
      <c r="AL30" s="158"/>
      <c r="AM30" s="158"/>
      <c r="AN30" s="158"/>
      <c r="AO30" s="158"/>
      <c r="AP30" s="158"/>
      <c r="AQ30" s="158"/>
      <c r="AR30" s="158"/>
      <c r="AS30" s="158"/>
      <c r="AT30" s="158"/>
      <c r="AU30" s="158"/>
      <c r="AV30" s="158"/>
      <c r="AW30" s="158"/>
    </row>
    <row r="31" spans="1:49">
      <c r="B31" s="159"/>
      <c r="C31" s="159"/>
      <c r="D31" s="159"/>
      <c r="E31" s="159"/>
      <c r="F31" s="159"/>
      <c r="G31" s="159"/>
      <c r="H31" s="159"/>
      <c r="I31" s="159"/>
      <c r="J31" s="159"/>
      <c r="K31" s="159"/>
      <c r="L31" s="159"/>
      <c r="M31" s="159"/>
      <c r="N31" s="159"/>
      <c r="O31" s="159"/>
      <c r="P31" s="159"/>
      <c r="Q31" s="159"/>
      <c r="R31" s="159"/>
      <c r="S31" s="159"/>
      <c r="T31" s="159"/>
      <c r="U31" s="159"/>
      <c r="V31" s="159"/>
      <c r="W31" s="159"/>
      <c r="X31" s="159"/>
      <c r="Y31" s="159"/>
      <c r="Z31" s="159"/>
      <c r="AA31" s="159"/>
      <c r="AB31" s="159"/>
      <c r="AC31" s="159"/>
      <c r="AD31" s="159"/>
      <c r="AE31" s="159"/>
      <c r="AF31" s="159"/>
      <c r="AG31" s="159"/>
      <c r="AH31" s="159"/>
      <c r="AI31" s="159"/>
      <c r="AJ31" s="159"/>
      <c r="AK31" s="159"/>
      <c r="AL31" s="159"/>
      <c r="AM31" s="159"/>
      <c r="AN31" s="159"/>
      <c r="AO31" s="159"/>
      <c r="AP31" s="159"/>
      <c r="AQ31" s="159"/>
      <c r="AR31" s="159"/>
      <c r="AS31" s="159"/>
      <c r="AT31" s="159"/>
      <c r="AU31" s="159"/>
      <c r="AV31" s="159"/>
      <c r="AW31" s="159"/>
    </row>
    <row r="33" spans="4:44" s="102" customFormat="1" ht="15">
      <c r="I33" s="101"/>
      <c r="J33" s="101"/>
      <c r="K33" s="101"/>
      <c r="L33" s="101"/>
      <c r="M33" s="101"/>
      <c r="N33" s="101"/>
      <c r="AR33" s="101" t="s">
        <v>239</v>
      </c>
    </row>
    <row r="34" spans="4:44" s="102" customFormat="1" ht="15">
      <c r="F34" s="101" t="s">
        <v>54</v>
      </c>
      <c r="I34" s="101"/>
      <c r="J34" s="101"/>
      <c r="K34" s="101"/>
      <c r="L34" s="101"/>
      <c r="M34" s="101"/>
      <c r="N34" s="101"/>
      <c r="T34" s="101" t="s">
        <v>237</v>
      </c>
      <c r="AF34" s="101" t="s">
        <v>51</v>
      </c>
      <c r="AR34" s="101" t="s">
        <v>48</v>
      </c>
    </row>
    <row r="35" spans="4:44" s="102" customFormat="1" ht="15">
      <c r="F35" s="101" t="s">
        <v>55</v>
      </c>
      <c r="I35" s="101"/>
      <c r="J35" s="101"/>
      <c r="K35" s="101"/>
      <c r="L35" s="101"/>
      <c r="M35" s="101"/>
      <c r="N35" s="101"/>
      <c r="T35" s="101" t="s">
        <v>238</v>
      </c>
      <c r="AF35" s="101" t="s">
        <v>52</v>
      </c>
      <c r="AR35" s="101" t="s">
        <v>49</v>
      </c>
    </row>
    <row r="36" spans="4:44" s="102" customFormat="1" ht="15">
      <c r="F36" s="101"/>
      <c r="I36" s="101"/>
      <c r="J36" s="101"/>
      <c r="K36" s="101"/>
      <c r="L36" s="101"/>
      <c r="M36" s="101"/>
      <c r="N36" s="101"/>
      <c r="AF36" s="101" t="s">
        <v>53</v>
      </c>
      <c r="AR36" s="101" t="s">
        <v>50</v>
      </c>
    </row>
    <row r="37" spans="4:44" s="102" customFormat="1" ht="15">
      <c r="F37" s="101"/>
      <c r="I37" s="101"/>
      <c r="J37" s="101"/>
      <c r="K37" s="101"/>
      <c r="L37" s="101"/>
      <c r="M37" s="101"/>
      <c r="N37" s="101"/>
      <c r="AF37" s="101"/>
      <c r="AR37" s="101"/>
    </row>
    <row r="38" spans="4:44" s="102" customFormat="1" ht="15">
      <c r="F38" s="101"/>
      <c r="I38" s="101"/>
      <c r="J38" s="101"/>
      <c r="K38" s="101"/>
      <c r="L38" s="101"/>
      <c r="M38" s="101"/>
      <c r="N38" s="101"/>
      <c r="AF38" s="101"/>
      <c r="AR38" s="101"/>
    </row>
    <row r="39" spans="4:44" s="102" customFormat="1" ht="15">
      <c r="F39" s="101"/>
      <c r="I39" s="101"/>
      <c r="J39" s="101"/>
      <c r="K39" s="101"/>
      <c r="L39" s="101"/>
      <c r="M39" s="101"/>
      <c r="N39" s="101"/>
      <c r="AF39" s="101"/>
      <c r="AR39" s="101"/>
    </row>
    <row r="40" spans="4:44" s="140" customFormat="1" ht="16.5" thickBot="1">
      <c r="F40" s="141" t="s">
        <v>232</v>
      </c>
      <c r="I40" s="142"/>
      <c r="J40" s="142"/>
      <c r="K40" s="142"/>
      <c r="L40" s="142"/>
      <c r="M40" s="142"/>
      <c r="N40" s="142"/>
      <c r="Q40" s="145"/>
      <c r="R40" s="145"/>
      <c r="S40" s="145"/>
      <c r="T40" s="146"/>
      <c r="U40" s="145"/>
      <c r="V40" s="145"/>
      <c r="W40" s="145"/>
      <c r="X40" s="145"/>
      <c r="AF40" s="141" t="s">
        <v>97</v>
      </c>
      <c r="AR40" s="141" t="s">
        <v>209</v>
      </c>
    </row>
    <row r="41" spans="4:44" s="102" customFormat="1" ht="15">
      <c r="D41" s="143"/>
      <c r="F41" s="143" t="s">
        <v>228</v>
      </c>
      <c r="G41" s="143"/>
      <c r="H41" s="143"/>
      <c r="I41" s="143"/>
      <c r="J41" s="143"/>
      <c r="K41" s="144"/>
      <c r="L41" s="144"/>
      <c r="M41" s="144"/>
      <c r="N41" s="144"/>
      <c r="T41" s="147"/>
      <c r="AO41" s="101"/>
    </row>
  </sheetData>
  <mergeCells count="34">
    <mergeCell ref="AJ17:AO17"/>
    <mergeCell ref="B19:Q19"/>
    <mergeCell ref="R19:AG19"/>
    <mergeCell ref="AH19:AW19"/>
    <mergeCell ref="B20:Q31"/>
    <mergeCell ref="R20:AG31"/>
    <mergeCell ref="AH20:AW31"/>
    <mergeCell ref="C15:G15"/>
    <mergeCell ref="I15:J15"/>
    <mergeCell ref="M15:N15"/>
    <mergeCell ref="Q15:R15"/>
    <mergeCell ref="C16:G16"/>
    <mergeCell ref="I16:J16"/>
    <mergeCell ref="M16:N16"/>
    <mergeCell ref="Q16:R16"/>
    <mergeCell ref="B11:AW11"/>
    <mergeCell ref="C14:G14"/>
    <mergeCell ref="I14:J14"/>
    <mergeCell ref="M14:N14"/>
    <mergeCell ref="Q14:R14"/>
    <mergeCell ref="AJ14:AO14"/>
    <mergeCell ref="B7:J7"/>
    <mergeCell ref="L7:AT7"/>
    <mergeCell ref="B8:J8"/>
    <mergeCell ref="L8:AT8"/>
    <mergeCell ref="B9:J9"/>
    <mergeCell ref="L9:AT9"/>
    <mergeCell ref="B6:J6"/>
    <mergeCell ref="L6:AT6"/>
    <mergeCell ref="A2:AW2"/>
    <mergeCell ref="B4:J4"/>
    <mergeCell ref="L4:AT4"/>
    <mergeCell ref="B5:J5"/>
    <mergeCell ref="L5:AT5"/>
  </mergeCells>
  <pageMargins left="0.97" right="0.11811023622047245" top="0.74803149606299213" bottom="0.19" header="0.31496062992125984" footer="0.2"/>
  <pageSetup paperSize="9" scale="85" orientation="landscape" horizontalDpi="4294967293" verticalDpi="0" r:id="rId1"/>
  <headerFooter>
    <oddFooter>&amp;C&amp;P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W41"/>
  <sheetViews>
    <sheetView topLeftCell="A13" zoomScale="73" zoomScaleNormal="73" workbookViewId="0">
      <selection activeCell="A33" sqref="A33:XFD41"/>
    </sheetView>
  </sheetViews>
  <sheetFormatPr defaultRowHeight="14.25"/>
  <cols>
    <col min="1" max="2" width="2.5703125" style="51" customWidth="1"/>
    <col min="3" max="4" width="3" style="51" customWidth="1"/>
    <col min="5" max="5" width="4.7109375" style="51" customWidth="1"/>
    <col min="6" max="6" width="3" style="51" customWidth="1"/>
    <col min="7" max="7" width="2.42578125" style="51" customWidth="1"/>
    <col min="8" max="8" width="1.5703125" style="51" customWidth="1"/>
    <col min="9" max="10" width="3" style="52" customWidth="1"/>
    <col min="11" max="11" width="2.85546875" style="52" customWidth="1"/>
    <col min="12" max="14" width="3" style="52" customWidth="1"/>
    <col min="15" max="16" width="2.5703125" style="51" customWidth="1"/>
    <col min="17" max="17" width="2.28515625" style="51" customWidth="1"/>
    <col min="18" max="18" width="3.140625" style="51" customWidth="1"/>
    <col min="19" max="19" width="3" style="51" customWidth="1"/>
    <col min="20" max="20" width="2.85546875" style="51" customWidth="1"/>
    <col min="21" max="30" width="3" style="51" customWidth="1"/>
    <col min="31" max="31" width="5.42578125" style="51" customWidth="1"/>
    <col min="32" max="33" width="3" style="51" customWidth="1"/>
    <col min="34" max="34" width="2.28515625" style="51" customWidth="1"/>
    <col min="35" max="48" width="3" style="51" customWidth="1"/>
    <col min="49" max="49" width="1.85546875" style="51" customWidth="1"/>
    <col min="50" max="81" width="3" style="51" customWidth="1"/>
    <col min="82" max="139" width="2.42578125" style="51" customWidth="1"/>
    <col min="140" max="16384" width="9.140625" style="51"/>
  </cols>
  <sheetData>
    <row r="1" spans="1:49">
      <c r="AR1" s="53" t="s">
        <v>24</v>
      </c>
    </row>
    <row r="2" spans="1:49" ht="20.25">
      <c r="A2" s="150" t="s">
        <v>83</v>
      </c>
      <c r="B2" s="150"/>
      <c r="C2" s="150"/>
      <c r="D2" s="150"/>
      <c r="E2" s="150"/>
      <c r="F2" s="150"/>
      <c r="G2" s="150"/>
      <c r="H2" s="150"/>
      <c r="I2" s="150"/>
      <c r="J2" s="150"/>
      <c r="K2" s="150"/>
      <c r="L2" s="150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  <c r="Z2" s="150"/>
      <c r="AA2" s="150"/>
      <c r="AB2" s="150"/>
      <c r="AC2" s="150"/>
      <c r="AD2" s="150"/>
      <c r="AE2" s="150"/>
      <c r="AF2" s="150"/>
      <c r="AG2" s="150"/>
      <c r="AH2" s="150"/>
      <c r="AI2" s="150"/>
      <c r="AJ2" s="150"/>
      <c r="AK2" s="150"/>
      <c r="AL2" s="150"/>
      <c r="AM2" s="150"/>
      <c r="AN2" s="150"/>
      <c r="AO2" s="150"/>
      <c r="AP2" s="150"/>
      <c r="AQ2" s="150"/>
      <c r="AR2" s="150"/>
      <c r="AS2" s="150"/>
      <c r="AT2" s="150"/>
      <c r="AU2" s="150"/>
      <c r="AV2" s="150"/>
      <c r="AW2" s="150"/>
    </row>
    <row r="4" spans="1:49" ht="15">
      <c r="A4" s="100" t="s">
        <v>1</v>
      </c>
      <c r="B4" s="149" t="s">
        <v>2</v>
      </c>
      <c r="C4" s="149"/>
      <c r="D4" s="149"/>
      <c r="E4" s="149"/>
      <c r="F4" s="149"/>
      <c r="G4" s="149"/>
      <c r="H4" s="149"/>
      <c r="I4" s="149"/>
      <c r="J4" s="149"/>
      <c r="K4" s="101" t="s">
        <v>14</v>
      </c>
      <c r="L4" s="149">
        <v>103</v>
      </c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  <c r="X4" s="149"/>
      <c r="Y4" s="149"/>
      <c r="Z4" s="149"/>
      <c r="AA4" s="149"/>
      <c r="AB4" s="149"/>
      <c r="AC4" s="149"/>
      <c r="AD4" s="149"/>
      <c r="AE4" s="149"/>
      <c r="AF4" s="149"/>
      <c r="AG4" s="149"/>
      <c r="AH4" s="149"/>
      <c r="AI4" s="149"/>
      <c r="AJ4" s="149"/>
      <c r="AK4" s="149"/>
      <c r="AL4" s="149"/>
      <c r="AM4" s="149"/>
      <c r="AN4" s="149"/>
      <c r="AO4" s="149"/>
      <c r="AP4" s="149"/>
      <c r="AQ4" s="149"/>
      <c r="AR4" s="149"/>
      <c r="AS4" s="149"/>
      <c r="AT4" s="149"/>
      <c r="AU4" s="102"/>
      <c r="AV4" s="102"/>
      <c r="AW4" s="102"/>
    </row>
    <row r="5" spans="1:49" ht="15.75">
      <c r="A5" s="102"/>
      <c r="B5" s="149" t="s">
        <v>3</v>
      </c>
      <c r="C5" s="149"/>
      <c r="D5" s="149"/>
      <c r="E5" s="149"/>
      <c r="F5" s="149"/>
      <c r="G5" s="149"/>
      <c r="H5" s="149"/>
      <c r="I5" s="149"/>
      <c r="J5" s="149"/>
      <c r="K5" s="101" t="s">
        <v>14</v>
      </c>
      <c r="L5" s="151" t="s">
        <v>116</v>
      </c>
      <c r="M5" s="151"/>
      <c r="N5" s="151"/>
      <c r="O5" s="151"/>
      <c r="P5" s="151"/>
      <c r="Q5" s="151"/>
      <c r="R5" s="151"/>
      <c r="S5" s="151"/>
      <c r="T5" s="151"/>
      <c r="U5" s="151"/>
      <c r="V5" s="151"/>
      <c r="W5" s="151"/>
      <c r="X5" s="151"/>
      <c r="Y5" s="151"/>
      <c r="Z5" s="151"/>
      <c r="AA5" s="151"/>
      <c r="AB5" s="151"/>
      <c r="AC5" s="151"/>
      <c r="AD5" s="151"/>
      <c r="AE5" s="151"/>
      <c r="AF5" s="151"/>
      <c r="AG5" s="151"/>
      <c r="AH5" s="151"/>
      <c r="AI5" s="151"/>
      <c r="AJ5" s="151"/>
      <c r="AK5" s="151"/>
      <c r="AL5" s="151"/>
      <c r="AM5" s="151"/>
      <c r="AN5" s="151"/>
      <c r="AO5" s="151"/>
      <c r="AP5" s="151"/>
      <c r="AQ5" s="151"/>
      <c r="AR5" s="151"/>
      <c r="AS5" s="151"/>
      <c r="AT5" s="151"/>
      <c r="AU5" s="102"/>
      <c r="AV5" s="102"/>
      <c r="AW5" s="102"/>
    </row>
    <row r="6" spans="1:49" ht="15">
      <c r="A6" s="102"/>
      <c r="B6" s="149" t="s">
        <v>4</v>
      </c>
      <c r="C6" s="149"/>
      <c r="D6" s="149"/>
      <c r="E6" s="149"/>
      <c r="F6" s="149"/>
      <c r="G6" s="149"/>
      <c r="H6" s="149"/>
      <c r="I6" s="149"/>
      <c r="J6" s="149"/>
      <c r="K6" s="101" t="s">
        <v>14</v>
      </c>
      <c r="L6" s="149" t="s">
        <v>77</v>
      </c>
      <c r="M6" s="149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49"/>
      <c r="AA6" s="149"/>
      <c r="AB6" s="149"/>
      <c r="AC6" s="149"/>
      <c r="AD6" s="149"/>
      <c r="AE6" s="149"/>
      <c r="AF6" s="149"/>
      <c r="AG6" s="149"/>
      <c r="AH6" s="149"/>
      <c r="AI6" s="149"/>
      <c r="AJ6" s="149"/>
      <c r="AK6" s="149"/>
      <c r="AL6" s="149"/>
      <c r="AM6" s="149"/>
      <c r="AN6" s="149"/>
      <c r="AO6" s="149"/>
      <c r="AP6" s="149"/>
      <c r="AQ6" s="149"/>
      <c r="AR6" s="149"/>
      <c r="AS6" s="149"/>
      <c r="AT6" s="149"/>
      <c r="AU6" s="102"/>
      <c r="AV6" s="102"/>
      <c r="AW6" s="102"/>
    </row>
    <row r="7" spans="1:49" ht="15">
      <c r="A7" s="102"/>
      <c r="B7" s="149" t="s">
        <v>5</v>
      </c>
      <c r="C7" s="149"/>
      <c r="D7" s="149"/>
      <c r="E7" s="149"/>
      <c r="F7" s="149"/>
      <c r="G7" s="149"/>
      <c r="H7" s="149"/>
      <c r="I7" s="149"/>
      <c r="J7" s="149"/>
      <c r="K7" s="101" t="s">
        <v>14</v>
      </c>
      <c r="L7" s="149" t="s">
        <v>117</v>
      </c>
      <c r="M7" s="149"/>
      <c r="N7" s="149"/>
      <c r="O7" s="149"/>
      <c r="P7" s="149"/>
      <c r="Q7" s="149"/>
      <c r="R7" s="149"/>
      <c r="S7" s="149"/>
      <c r="T7" s="149"/>
      <c r="U7" s="149"/>
      <c r="V7" s="149"/>
      <c r="W7" s="149"/>
      <c r="X7" s="149"/>
      <c r="Y7" s="149"/>
      <c r="Z7" s="149"/>
      <c r="AA7" s="149"/>
      <c r="AB7" s="149"/>
      <c r="AC7" s="149"/>
      <c r="AD7" s="149"/>
      <c r="AE7" s="149"/>
      <c r="AF7" s="149"/>
      <c r="AG7" s="149"/>
      <c r="AH7" s="149"/>
      <c r="AI7" s="149"/>
      <c r="AJ7" s="149"/>
      <c r="AK7" s="149"/>
      <c r="AL7" s="149"/>
      <c r="AM7" s="149"/>
      <c r="AN7" s="149"/>
      <c r="AO7" s="149"/>
      <c r="AP7" s="149"/>
      <c r="AQ7" s="149"/>
      <c r="AR7" s="149"/>
      <c r="AS7" s="149"/>
      <c r="AT7" s="149"/>
      <c r="AU7" s="102"/>
      <c r="AV7" s="102"/>
      <c r="AW7" s="102"/>
    </row>
    <row r="8" spans="1:49" ht="15">
      <c r="A8" s="102"/>
      <c r="B8" s="149" t="s">
        <v>6</v>
      </c>
      <c r="C8" s="149"/>
      <c r="D8" s="149"/>
      <c r="E8" s="149"/>
      <c r="F8" s="149"/>
      <c r="G8" s="149"/>
      <c r="H8" s="149"/>
      <c r="I8" s="149"/>
      <c r="J8" s="149"/>
      <c r="K8" s="101" t="s">
        <v>14</v>
      </c>
      <c r="L8" s="149" t="s">
        <v>103</v>
      </c>
      <c r="M8" s="149"/>
      <c r="N8" s="149"/>
      <c r="O8" s="149"/>
      <c r="P8" s="149"/>
      <c r="Q8" s="149"/>
      <c r="R8" s="149"/>
      <c r="S8" s="149"/>
      <c r="T8" s="149"/>
      <c r="U8" s="149"/>
      <c r="V8" s="149"/>
      <c r="W8" s="149"/>
      <c r="X8" s="149"/>
      <c r="Y8" s="149"/>
      <c r="Z8" s="149"/>
      <c r="AA8" s="149"/>
      <c r="AB8" s="149"/>
      <c r="AC8" s="149"/>
      <c r="AD8" s="149"/>
      <c r="AE8" s="149"/>
      <c r="AF8" s="149"/>
      <c r="AG8" s="149"/>
      <c r="AH8" s="149"/>
      <c r="AI8" s="149"/>
      <c r="AJ8" s="149"/>
      <c r="AK8" s="149"/>
      <c r="AL8" s="149"/>
      <c r="AM8" s="149"/>
      <c r="AN8" s="149"/>
      <c r="AO8" s="149"/>
      <c r="AP8" s="149"/>
      <c r="AQ8" s="149"/>
      <c r="AR8" s="149"/>
      <c r="AS8" s="149"/>
      <c r="AT8" s="149"/>
      <c r="AU8" s="102"/>
      <c r="AV8" s="102"/>
      <c r="AW8" s="102"/>
    </row>
    <row r="9" spans="1:49" ht="15">
      <c r="A9" s="102"/>
      <c r="B9" s="149" t="s">
        <v>7</v>
      </c>
      <c r="C9" s="149"/>
      <c r="D9" s="149"/>
      <c r="E9" s="149"/>
      <c r="F9" s="149"/>
      <c r="G9" s="149"/>
      <c r="H9" s="149"/>
      <c r="I9" s="149"/>
      <c r="J9" s="149"/>
      <c r="K9" s="101" t="s">
        <v>14</v>
      </c>
      <c r="L9" s="149" t="s">
        <v>23</v>
      </c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02"/>
      <c r="AV9" s="102"/>
      <c r="AW9" s="102"/>
    </row>
    <row r="10" spans="1:49" ht="15">
      <c r="A10" s="102"/>
      <c r="B10" s="102"/>
      <c r="C10" s="102"/>
      <c r="D10" s="102"/>
      <c r="E10" s="102"/>
      <c r="F10" s="102"/>
      <c r="G10" s="102"/>
      <c r="H10" s="102"/>
      <c r="I10" s="101"/>
      <c r="J10" s="101"/>
      <c r="K10" s="101"/>
      <c r="L10" s="101"/>
      <c r="M10" s="101"/>
      <c r="N10" s="101"/>
      <c r="O10" s="102"/>
      <c r="P10" s="102"/>
      <c r="Q10" s="102"/>
      <c r="R10" s="102"/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2"/>
      <c r="AD10" s="102"/>
      <c r="AE10" s="102"/>
      <c r="AF10" s="102"/>
      <c r="AG10" s="102"/>
      <c r="AH10" s="102"/>
      <c r="AI10" s="102"/>
      <c r="AJ10" s="102"/>
      <c r="AK10" s="102"/>
      <c r="AL10" s="102"/>
      <c r="AM10" s="102"/>
      <c r="AN10" s="102"/>
      <c r="AO10" s="102"/>
      <c r="AP10" s="102"/>
      <c r="AQ10" s="102"/>
      <c r="AR10" s="102"/>
      <c r="AS10" s="102"/>
      <c r="AT10" s="102"/>
      <c r="AU10" s="102"/>
      <c r="AV10" s="102"/>
      <c r="AW10" s="102"/>
    </row>
    <row r="11" spans="1:49" ht="27.75" customHeight="1">
      <c r="A11" s="100" t="s">
        <v>8</v>
      </c>
      <c r="B11" s="153" t="s">
        <v>9</v>
      </c>
      <c r="C11" s="153"/>
      <c r="D11" s="153"/>
      <c r="E11" s="153"/>
      <c r="F11" s="153"/>
      <c r="G11" s="153"/>
      <c r="H11" s="153"/>
      <c r="I11" s="153"/>
      <c r="J11" s="153"/>
      <c r="K11" s="153"/>
      <c r="L11" s="153"/>
      <c r="M11" s="153"/>
      <c r="N11" s="153"/>
      <c r="O11" s="153"/>
      <c r="P11" s="153"/>
      <c r="Q11" s="153"/>
      <c r="R11" s="153"/>
      <c r="S11" s="153"/>
      <c r="T11" s="153"/>
      <c r="U11" s="153"/>
      <c r="V11" s="153"/>
      <c r="W11" s="153"/>
      <c r="X11" s="153"/>
      <c r="Y11" s="153"/>
      <c r="Z11" s="153"/>
      <c r="AA11" s="153"/>
      <c r="AB11" s="153"/>
      <c r="AC11" s="153"/>
      <c r="AD11" s="153"/>
      <c r="AE11" s="153"/>
      <c r="AF11" s="153"/>
      <c r="AG11" s="153"/>
      <c r="AH11" s="153"/>
      <c r="AI11" s="153"/>
      <c r="AJ11" s="153"/>
      <c r="AK11" s="153"/>
      <c r="AL11" s="153"/>
      <c r="AM11" s="153"/>
      <c r="AN11" s="153"/>
      <c r="AO11" s="153"/>
      <c r="AP11" s="153"/>
      <c r="AQ11" s="153"/>
      <c r="AR11" s="153"/>
      <c r="AS11" s="153"/>
      <c r="AT11" s="153"/>
      <c r="AU11" s="153"/>
      <c r="AV11" s="153"/>
      <c r="AW11" s="153"/>
    </row>
    <row r="12" spans="1:49" ht="15">
      <c r="A12" s="102"/>
      <c r="B12" s="102"/>
      <c r="C12" s="102"/>
      <c r="D12" s="102"/>
      <c r="E12" s="102"/>
      <c r="F12" s="102"/>
      <c r="G12" s="102"/>
      <c r="H12" s="102"/>
      <c r="I12" s="101"/>
      <c r="J12" s="101"/>
      <c r="K12" s="101"/>
      <c r="L12" s="101"/>
      <c r="M12" s="101"/>
      <c r="N12" s="101"/>
      <c r="O12" s="102"/>
      <c r="P12" s="102"/>
      <c r="Q12" s="102"/>
      <c r="R12" s="102"/>
      <c r="S12" s="102"/>
      <c r="T12" s="102"/>
      <c r="U12" s="102"/>
      <c r="V12" s="102"/>
      <c r="W12" s="102"/>
      <c r="X12" s="102"/>
      <c r="Y12" s="102"/>
      <c r="Z12" s="102"/>
      <c r="AA12" s="102"/>
      <c r="AB12" s="102"/>
      <c r="AC12" s="102"/>
      <c r="AD12" s="102"/>
      <c r="AE12" s="102"/>
      <c r="AF12" s="102"/>
      <c r="AG12" s="102"/>
      <c r="AH12" s="102"/>
      <c r="AI12" s="102"/>
      <c r="AJ12" s="102"/>
      <c r="AK12" s="102"/>
      <c r="AL12" s="102"/>
      <c r="AM12" s="102"/>
      <c r="AN12" s="102"/>
      <c r="AO12" s="102"/>
      <c r="AP12" s="102"/>
      <c r="AQ12" s="102"/>
      <c r="AR12" s="102"/>
      <c r="AS12" s="102"/>
      <c r="AT12" s="102"/>
      <c r="AU12" s="102"/>
      <c r="AV12" s="102"/>
      <c r="AW12" s="102"/>
    </row>
    <row r="13" spans="1:49" ht="16.5">
      <c r="A13" s="76"/>
      <c r="B13" s="77" t="s">
        <v>10</v>
      </c>
      <c r="C13" s="78"/>
      <c r="D13" s="78"/>
      <c r="E13" s="78"/>
      <c r="F13" s="78"/>
      <c r="G13" s="78"/>
      <c r="H13" s="78"/>
      <c r="I13" s="79"/>
      <c r="J13" s="79"/>
      <c r="K13" s="79"/>
      <c r="L13" s="79"/>
      <c r="M13" s="79"/>
      <c r="N13" s="79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  <c r="AA13" s="78"/>
      <c r="AB13" s="78"/>
      <c r="AC13" s="78"/>
      <c r="AD13" s="78"/>
      <c r="AE13" s="78"/>
      <c r="AF13" s="78"/>
      <c r="AG13" s="78"/>
      <c r="AH13" s="78"/>
      <c r="AI13" s="78"/>
      <c r="AJ13" s="78"/>
      <c r="AK13" s="78"/>
      <c r="AL13" s="78"/>
      <c r="AM13" s="78"/>
      <c r="AN13" s="78"/>
      <c r="AO13" s="78"/>
      <c r="AP13" s="78"/>
      <c r="AQ13" s="78"/>
      <c r="AR13" s="78"/>
      <c r="AS13" s="78"/>
      <c r="AT13" s="78"/>
      <c r="AU13" s="78"/>
      <c r="AV13" s="78"/>
      <c r="AW13" s="80"/>
    </row>
    <row r="14" spans="1:49" ht="18" customHeight="1">
      <c r="A14" s="76"/>
      <c r="B14" s="81" t="s">
        <v>11</v>
      </c>
      <c r="C14" s="152" t="s">
        <v>12</v>
      </c>
      <c r="D14" s="152"/>
      <c r="E14" s="152"/>
      <c r="F14" s="152"/>
      <c r="G14" s="152"/>
      <c r="H14" s="107" t="s">
        <v>14</v>
      </c>
      <c r="I14" s="154">
        <v>6</v>
      </c>
      <c r="J14" s="154"/>
      <c r="K14" s="108" t="s">
        <v>15</v>
      </c>
      <c r="L14" s="108" t="s">
        <v>16</v>
      </c>
      <c r="M14" s="154">
        <v>8</v>
      </c>
      <c r="N14" s="154"/>
      <c r="O14" s="84" t="s">
        <v>15</v>
      </c>
      <c r="P14" s="85" t="s">
        <v>17</v>
      </c>
      <c r="Q14" s="154">
        <f>SUM(M14*I14)</f>
        <v>48</v>
      </c>
      <c r="R14" s="154"/>
      <c r="S14" s="107" t="s">
        <v>84</v>
      </c>
      <c r="T14" s="107"/>
      <c r="U14" s="86" t="s">
        <v>11</v>
      </c>
      <c r="V14" s="87" t="s">
        <v>88</v>
      </c>
      <c r="W14" s="87"/>
      <c r="X14" s="87"/>
      <c r="Y14" s="87"/>
      <c r="Z14" s="87"/>
      <c r="AA14" s="87"/>
      <c r="AB14" s="87"/>
      <c r="AC14" s="87"/>
      <c r="AD14" s="87"/>
      <c r="AE14" s="87"/>
      <c r="AF14" s="87"/>
      <c r="AG14" s="76"/>
      <c r="AH14" s="76"/>
      <c r="AI14" s="88"/>
      <c r="AJ14" s="155"/>
      <c r="AK14" s="155"/>
      <c r="AL14" s="155"/>
      <c r="AM14" s="155"/>
      <c r="AN14" s="155"/>
      <c r="AO14" s="155"/>
      <c r="AP14" s="89"/>
      <c r="AQ14" s="89"/>
      <c r="AR14" s="89"/>
      <c r="AS14" s="89"/>
      <c r="AT14" s="89"/>
      <c r="AU14" s="89"/>
      <c r="AV14" s="76"/>
      <c r="AW14" s="90"/>
    </row>
    <row r="15" spans="1:49" ht="18" customHeight="1">
      <c r="A15" s="76"/>
      <c r="B15" s="81" t="s">
        <v>11</v>
      </c>
      <c r="C15" s="152" t="s">
        <v>13</v>
      </c>
      <c r="D15" s="152"/>
      <c r="E15" s="152"/>
      <c r="F15" s="152"/>
      <c r="G15" s="152"/>
      <c r="H15" s="107" t="s">
        <v>14</v>
      </c>
      <c r="I15" s="154">
        <v>6</v>
      </c>
      <c r="J15" s="154"/>
      <c r="K15" s="108" t="s">
        <v>15</v>
      </c>
      <c r="L15" s="108" t="s">
        <v>16</v>
      </c>
      <c r="M15" s="154">
        <v>10</v>
      </c>
      <c r="N15" s="154"/>
      <c r="O15" s="84" t="s">
        <v>15</v>
      </c>
      <c r="P15" s="85" t="s">
        <v>17</v>
      </c>
      <c r="Q15" s="154">
        <f>SUM(M15*I15)</f>
        <v>60</v>
      </c>
      <c r="R15" s="154"/>
      <c r="S15" s="107" t="s">
        <v>84</v>
      </c>
      <c r="T15" s="107"/>
      <c r="U15" s="86" t="s">
        <v>11</v>
      </c>
      <c r="V15" s="107" t="s">
        <v>80</v>
      </c>
      <c r="W15" s="87"/>
      <c r="X15" s="87"/>
      <c r="Y15" s="87"/>
      <c r="Z15" s="87"/>
      <c r="AA15" s="87"/>
      <c r="AB15" s="87"/>
      <c r="AC15" s="87"/>
      <c r="AD15" s="87"/>
      <c r="AE15" s="87"/>
      <c r="AF15" s="87"/>
      <c r="AG15" s="76"/>
      <c r="AH15" s="87"/>
      <c r="AI15" s="86"/>
      <c r="AJ15" s="87"/>
      <c r="AK15" s="87"/>
      <c r="AL15" s="87"/>
      <c r="AM15" s="87"/>
      <c r="AN15" s="87"/>
      <c r="AO15" s="87"/>
      <c r="AP15" s="87"/>
      <c r="AQ15" s="87"/>
      <c r="AR15" s="87"/>
      <c r="AS15" s="87"/>
      <c r="AT15" s="87"/>
      <c r="AU15" s="87"/>
      <c r="AV15" s="76"/>
      <c r="AW15" s="90"/>
    </row>
    <row r="16" spans="1:49" ht="18" customHeight="1">
      <c r="A16" s="76"/>
      <c r="B16" s="81"/>
      <c r="C16" s="152"/>
      <c r="D16" s="152"/>
      <c r="E16" s="152"/>
      <c r="F16" s="152"/>
      <c r="G16" s="152"/>
      <c r="H16" s="107"/>
      <c r="I16" s="154"/>
      <c r="J16" s="154"/>
      <c r="K16" s="108"/>
      <c r="L16" s="108"/>
      <c r="M16" s="154"/>
      <c r="N16" s="154"/>
      <c r="O16" s="84"/>
      <c r="P16" s="85"/>
      <c r="Q16" s="154"/>
      <c r="R16" s="154"/>
      <c r="S16" s="107"/>
      <c r="T16" s="107"/>
      <c r="U16" s="86" t="s">
        <v>11</v>
      </c>
      <c r="V16" s="107" t="s">
        <v>89</v>
      </c>
      <c r="W16" s="107"/>
      <c r="X16" s="107"/>
      <c r="Y16" s="107"/>
      <c r="Z16" s="107"/>
      <c r="AA16" s="87"/>
      <c r="AB16" s="87"/>
      <c r="AC16" s="87"/>
      <c r="AD16" s="87"/>
      <c r="AE16" s="87"/>
      <c r="AF16" s="87"/>
      <c r="AG16" s="76"/>
      <c r="AH16" s="87"/>
      <c r="AI16" s="86"/>
      <c r="AJ16" s="87"/>
      <c r="AK16" s="87"/>
      <c r="AL16" s="87"/>
      <c r="AM16" s="87"/>
      <c r="AN16" s="87"/>
      <c r="AO16" s="87"/>
      <c r="AP16" s="87"/>
      <c r="AQ16" s="87"/>
      <c r="AR16" s="87"/>
      <c r="AS16" s="87"/>
      <c r="AT16" s="87"/>
      <c r="AU16" s="87"/>
      <c r="AV16" s="76"/>
      <c r="AW16" s="90"/>
    </row>
    <row r="17" spans="1:49" ht="16.5">
      <c r="A17" s="76"/>
      <c r="B17" s="91"/>
      <c r="C17" s="89"/>
      <c r="D17" s="89"/>
      <c r="E17" s="89"/>
      <c r="F17" s="89"/>
      <c r="G17" s="89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  <c r="S17" s="92"/>
      <c r="T17" s="93"/>
      <c r="U17" s="86"/>
      <c r="V17" s="107"/>
      <c r="W17" s="107"/>
      <c r="X17" s="107"/>
      <c r="Y17" s="107"/>
      <c r="Z17" s="107"/>
      <c r="AA17" s="87"/>
      <c r="AB17" s="107"/>
      <c r="AC17" s="107"/>
      <c r="AD17" s="107"/>
      <c r="AE17" s="107"/>
      <c r="AF17" s="107"/>
      <c r="AG17" s="76"/>
      <c r="AH17" s="94"/>
      <c r="AI17" s="86"/>
      <c r="AJ17" s="152"/>
      <c r="AK17" s="152"/>
      <c r="AL17" s="152"/>
      <c r="AM17" s="152"/>
      <c r="AN17" s="152"/>
      <c r="AO17" s="152"/>
      <c r="AP17" s="87"/>
      <c r="AQ17" s="87"/>
      <c r="AR17" s="87"/>
      <c r="AS17" s="87"/>
      <c r="AT17" s="87"/>
      <c r="AU17" s="87"/>
      <c r="AV17" s="87"/>
      <c r="AW17" s="90"/>
    </row>
    <row r="18" spans="1:49">
      <c r="B18" s="61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59"/>
      <c r="AJ18" s="59"/>
      <c r="AK18" s="59"/>
      <c r="AL18" s="59"/>
      <c r="AM18" s="59"/>
      <c r="AN18" s="59"/>
      <c r="AO18" s="59"/>
      <c r="AP18" s="59"/>
      <c r="AQ18" s="59"/>
      <c r="AR18" s="59"/>
      <c r="AS18" s="59"/>
      <c r="AT18" s="59"/>
      <c r="AU18" s="59"/>
      <c r="AV18" s="59"/>
      <c r="AW18" s="60"/>
    </row>
    <row r="19" spans="1:49" ht="15">
      <c r="B19" s="156" t="s">
        <v>19</v>
      </c>
      <c r="C19" s="156"/>
      <c r="D19" s="156"/>
      <c r="E19" s="156"/>
      <c r="F19" s="156"/>
      <c r="G19" s="156"/>
      <c r="H19" s="156"/>
      <c r="I19" s="156"/>
      <c r="J19" s="156"/>
      <c r="K19" s="156"/>
      <c r="L19" s="156"/>
      <c r="M19" s="156"/>
      <c r="N19" s="156"/>
      <c r="O19" s="156"/>
      <c r="P19" s="156"/>
      <c r="Q19" s="156"/>
      <c r="R19" s="156" t="s">
        <v>20</v>
      </c>
      <c r="S19" s="156"/>
      <c r="T19" s="156"/>
      <c r="U19" s="156"/>
      <c r="V19" s="156"/>
      <c r="W19" s="156"/>
      <c r="X19" s="156"/>
      <c r="Y19" s="156"/>
      <c r="Z19" s="156"/>
      <c r="AA19" s="156"/>
      <c r="AB19" s="156"/>
      <c r="AC19" s="156"/>
      <c r="AD19" s="156"/>
      <c r="AE19" s="156"/>
      <c r="AF19" s="156"/>
      <c r="AG19" s="156"/>
      <c r="AH19" s="156" t="s">
        <v>21</v>
      </c>
      <c r="AI19" s="156"/>
      <c r="AJ19" s="156"/>
      <c r="AK19" s="156"/>
      <c r="AL19" s="156"/>
      <c r="AM19" s="156"/>
      <c r="AN19" s="156"/>
      <c r="AO19" s="156"/>
      <c r="AP19" s="156"/>
      <c r="AQ19" s="156"/>
      <c r="AR19" s="156"/>
      <c r="AS19" s="156"/>
      <c r="AT19" s="156"/>
      <c r="AU19" s="156"/>
      <c r="AV19" s="156"/>
      <c r="AW19" s="156"/>
    </row>
    <row r="20" spans="1:49">
      <c r="B20" s="157"/>
      <c r="C20" s="157"/>
      <c r="D20" s="157"/>
      <c r="E20" s="157"/>
      <c r="F20" s="157"/>
      <c r="G20" s="157"/>
      <c r="H20" s="157"/>
      <c r="I20" s="157"/>
      <c r="J20" s="157"/>
      <c r="K20" s="157"/>
      <c r="L20" s="157"/>
      <c r="M20" s="157"/>
      <c r="N20" s="157"/>
      <c r="O20" s="157"/>
      <c r="P20" s="157"/>
      <c r="Q20" s="157"/>
      <c r="R20" s="157"/>
      <c r="S20" s="157"/>
      <c r="T20" s="157"/>
      <c r="U20" s="157"/>
      <c r="V20" s="157"/>
      <c r="W20" s="157"/>
      <c r="X20" s="157"/>
      <c r="Y20" s="157"/>
      <c r="Z20" s="157"/>
      <c r="AA20" s="157"/>
      <c r="AB20" s="157"/>
      <c r="AC20" s="157"/>
      <c r="AD20" s="157"/>
      <c r="AE20" s="157"/>
      <c r="AF20" s="157"/>
      <c r="AG20" s="157"/>
      <c r="AH20" s="157"/>
      <c r="AI20" s="157"/>
      <c r="AJ20" s="157"/>
      <c r="AK20" s="157"/>
      <c r="AL20" s="157"/>
      <c r="AM20" s="157"/>
      <c r="AN20" s="157"/>
      <c r="AO20" s="157"/>
      <c r="AP20" s="157"/>
      <c r="AQ20" s="157"/>
      <c r="AR20" s="157"/>
      <c r="AS20" s="157"/>
      <c r="AT20" s="157"/>
      <c r="AU20" s="157"/>
      <c r="AV20" s="157"/>
      <c r="AW20" s="157"/>
    </row>
    <row r="21" spans="1:49">
      <c r="B21" s="158"/>
      <c r="C21" s="158"/>
      <c r="D21" s="158"/>
      <c r="E21" s="158"/>
      <c r="F21" s="158"/>
      <c r="G21" s="158"/>
      <c r="H21" s="158"/>
      <c r="I21" s="158"/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  <c r="AA21" s="158"/>
      <c r="AB21" s="158"/>
      <c r="AC21" s="158"/>
      <c r="AD21" s="158"/>
      <c r="AE21" s="158"/>
      <c r="AF21" s="158"/>
      <c r="AG21" s="158"/>
      <c r="AH21" s="158"/>
      <c r="AI21" s="158"/>
      <c r="AJ21" s="158"/>
      <c r="AK21" s="158"/>
      <c r="AL21" s="158"/>
      <c r="AM21" s="158"/>
      <c r="AN21" s="158"/>
      <c r="AO21" s="158"/>
      <c r="AP21" s="158"/>
      <c r="AQ21" s="158"/>
      <c r="AR21" s="158"/>
      <c r="AS21" s="158"/>
      <c r="AT21" s="158"/>
      <c r="AU21" s="158"/>
      <c r="AV21" s="158"/>
      <c r="AW21" s="158"/>
    </row>
    <row r="22" spans="1:49">
      <c r="B22" s="158"/>
      <c r="C22" s="158"/>
      <c r="D22" s="158"/>
      <c r="E22" s="158"/>
      <c r="F22" s="158"/>
      <c r="G22" s="158"/>
      <c r="H22" s="158"/>
      <c r="I22" s="158"/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  <c r="AA22" s="158"/>
      <c r="AB22" s="158"/>
      <c r="AC22" s="158"/>
      <c r="AD22" s="158"/>
      <c r="AE22" s="158"/>
      <c r="AF22" s="158"/>
      <c r="AG22" s="158"/>
      <c r="AH22" s="158"/>
      <c r="AI22" s="158"/>
      <c r="AJ22" s="158"/>
      <c r="AK22" s="158"/>
      <c r="AL22" s="158"/>
      <c r="AM22" s="158"/>
      <c r="AN22" s="158"/>
      <c r="AO22" s="158"/>
      <c r="AP22" s="158"/>
      <c r="AQ22" s="158"/>
      <c r="AR22" s="158"/>
      <c r="AS22" s="158"/>
      <c r="AT22" s="158"/>
      <c r="AU22" s="158"/>
      <c r="AV22" s="158"/>
      <c r="AW22" s="158"/>
    </row>
    <row r="23" spans="1:49">
      <c r="B23" s="158"/>
      <c r="C23" s="158"/>
      <c r="D23" s="158"/>
      <c r="E23" s="158"/>
      <c r="F23" s="158"/>
      <c r="G23" s="158"/>
      <c r="H23" s="158"/>
      <c r="I23" s="158"/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  <c r="AA23" s="158"/>
      <c r="AB23" s="158"/>
      <c r="AC23" s="158"/>
      <c r="AD23" s="158"/>
      <c r="AE23" s="158"/>
      <c r="AF23" s="158"/>
      <c r="AG23" s="158"/>
      <c r="AH23" s="158"/>
      <c r="AI23" s="158"/>
      <c r="AJ23" s="158"/>
      <c r="AK23" s="158"/>
      <c r="AL23" s="158"/>
      <c r="AM23" s="158"/>
      <c r="AN23" s="158"/>
      <c r="AO23" s="158"/>
      <c r="AP23" s="158"/>
      <c r="AQ23" s="158"/>
      <c r="AR23" s="158"/>
      <c r="AS23" s="158"/>
      <c r="AT23" s="158"/>
      <c r="AU23" s="158"/>
      <c r="AV23" s="158"/>
      <c r="AW23" s="158"/>
    </row>
    <row r="24" spans="1:49">
      <c r="B24" s="158"/>
      <c r="C24" s="158"/>
      <c r="D24" s="158"/>
      <c r="E24" s="158"/>
      <c r="F24" s="158"/>
      <c r="G24" s="158"/>
      <c r="H24" s="158"/>
      <c r="I24" s="158"/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  <c r="AA24" s="158"/>
      <c r="AB24" s="158"/>
      <c r="AC24" s="158"/>
      <c r="AD24" s="158"/>
      <c r="AE24" s="158"/>
      <c r="AF24" s="158"/>
      <c r="AG24" s="158"/>
      <c r="AH24" s="158"/>
      <c r="AI24" s="158"/>
      <c r="AJ24" s="158"/>
      <c r="AK24" s="158"/>
      <c r="AL24" s="158"/>
      <c r="AM24" s="158"/>
      <c r="AN24" s="158"/>
      <c r="AO24" s="158"/>
      <c r="AP24" s="158"/>
      <c r="AQ24" s="158"/>
      <c r="AR24" s="158"/>
      <c r="AS24" s="158"/>
      <c r="AT24" s="158"/>
      <c r="AU24" s="158"/>
      <c r="AV24" s="158"/>
      <c r="AW24" s="158"/>
    </row>
    <row r="25" spans="1:49">
      <c r="B25" s="158"/>
      <c r="C25" s="158"/>
      <c r="D25" s="158"/>
      <c r="E25" s="158"/>
      <c r="F25" s="158"/>
      <c r="G25" s="158"/>
      <c r="H25" s="158"/>
      <c r="I25" s="158"/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  <c r="AA25" s="158"/>
      <c r="AB25" s="158"/>
      <c r="AC25" s="158"/>
      <c r="AD25" s="158"/>
      <c r="AE25" s="158"/>
      <c r="AF25" s="158"/>
      <c r="AG25" s="158"/>
      <c r="AH25" s="158"/>
      <c r="AI25" s="158"/>
      <c r="AJ25" s="158"/>
      <c r="AK25" s="158"/>
      <c r="AL25" s="158"/>
      <c r="AM25" s="158"/>
      <c r="AN25" s="158"/>
      <c r="AO25" s="158"/>
      <c r="AP25" s="158"/>
      <c r="AQ25" s="158"/>
      <c r="AR25" s="158"/>
      <c r="AS25" s="158"/>
      <c r="AT25" s="158"/>
      <c r="AU25" s="158"/>
      <c r="AV25" s="158"/>
      <c r="AW25" s="158"/>
    </row>
    <row r="26" spans="1:49">
      <c r="B26" s="158"/>
      <c r="C26" s="158"/>
      <c r="D26" s="158"/>
      <c r="E26" s="158"/>
      <c r="F26" s="158"/>
      <c r="G26" s="158"/>
      <c r="H26" s="158"/>
      <c r="I26" s="158"/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  <c r="AA26" s="158"/>
      <c r="AB26" s="158"/>
      <c r="AC26" s="158"/>
      <c r="AD26" s="158"/>
      <c r="AE26" s="158"/>
      <c r="AF26" s="158"/>
      <c r="AG26" s="158"/>
      <c r="AH26" s="158"/>
      <c r="AI26" s="158"/>
      <c r="AJ26" s="158"/>
      <c r="AK26" s="158"/>
      <c r="AL26" s="158"/>
      <c r="AM26" s="158"/>
      <c r="AN26" s="158"/>
      <c r="AO26" s="158"/>
      <c r="AP26" s="158"/>
      <c r="AQ26" s="158"/>
      <c r="AR26" s="158"/>
      <c r="AS26" s="158"/>
      <c r="AT26" s="158"/>
      <c r="AU26" s="158"/>
      <c r="AV26" s="158"/>
      <c r="AW26" s="158"/>
    </row>
    <row r="27" spans="1:49">
      <c r="B27" s="158"/>
      <c r="C27" s="158"/>
      <c r="D27" s="158"/>
      <c r="E27" s="158"/>
      <c r="F27" s="158"/>
      <c r="G27" s="158"/>
      <c r="H27" s="158"/>
      <c r="I27" s="158"/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  <c r="AA27" s="158"/>
      <c r="AB27" s="158"/>
      <c r="AC27" s="158"/>
      <c r="AD27" s="158"/>
      <c r="AE27" s="158"/>
      <c r="AF27" s="158"/>
      <c r="AG27" s="158"/>
      <c r="AH27" s="158"/>
      <c r="AI27" s="158"/>
      <c r="AJ27" s="158"/>
      <c r="AK27" s="158"/>
      <c r="AL27" s="158"/>
      <c r="AM27" s="158"/>
      <c r="AN27" s="158"/>
      <c r="AO27" s="158"/>
      <c r="AP27" s="158"/>
      <c r="AQ27" s="158"/>
      <c r="AR27" s="158"/>
      <c r="AS27" s="158"/>
      <c r="AT27" s="158"/>
      <c r="AU27" s="158"/>
      <c r="AV27" s="158"/>
      <c r="AW27" s="158"/>
    </row>
    <row r="28" spans="1:49">
      <c r="B28" s="158"/>
      <c r="C28" s="158"/>
      <c r="D28" s="158"/>
      <c r="E28" s="158"/>
      <c r="F28" s="158"/>
      <c r="G28" s="158"/>
      <c r="H28" s="158"/>
      <c r="I28" s="158"/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  <c r="AA28" s="158"/>
      <c r="AB28" s="158"/>
      <c r="AC28" s="158"/>
      <c r="AD28" s="158"/>
      <c r="AE28" s="158"/>
      <c r="AF28" s="158"/>
      <c r="AG28" s="158"/>
      <c r="AH28" s="158"/>
      <c r="AI28" s="158"/>
      <c r="AJ28" s="158"/>
      <c r="AK28" s="158"/>
      <c r="AL28" s="158"/>
      <c r="AM28" s="158"/>
      <c r="AN28" s="158"/>
      <c r="AO28" s="158"/>
      <c r="AP28" s="158"/>
      <c r="AQ28" s="158"/>
      <c r="AR28" s="158"/>
      <c r="AS28" s="158"/>
      <c r="AT28" s="158"/>
      <c r="AU28" s="158"/>
      <c r="AV28" s="158"/>
      <c r="AW28" s="158"/>
    </row>
    <row r="29" spans="1:49">
      <c r="B29" s="158"/>
      <c r="C29" s="158"/>
      <c r="D29" s="158"/>
      <c r="E29" s="158"/>
      <c r="F29" s="158"/>
      <c r="G29" s="158"/>
      <c r="H29" s="158"/>
      <c r="I29" s="158"/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  <c r="AA29" s="158"/>
      <c r="AB29" s="158"/>
      <c r="AC29" s="158"/>
      <c r="AD29" s="158"/>
      <c r="AE29" s="158"/>
      <c r="AF29" s="158"/>
      <c r="AG29" s="158"/>
      <c r="AH29" s="158"/>
      <c r="AI29" s="158"/>
      <c r="AJ29" s="158"/>
      <c r="AK29" s="158"/>
      <c r="AL29" s="158"/>
      <c r="AM29" s="158"/>
      <c r="AN29" s="158"/>
      <c r="AO29" s="158"/>
      <c r="AP29" s="158"/>
      <c r="AQ29" s="158"/>
      <c r="AR29" s="158"/>
      <c r="AS29" s="158"/>
      <c r="AT29" s="158"/>
      <c r="AU29" s="158"/>
      <c r="AV29" s="158"/>
      <c r="AW29" s="158"/>
    </row>
    <row r="30" spans="1:49">
      <c r="B30" s="158"/>
      <c r="C30" s="158"/>
      <c r="D30" s="158"/>
      <c r="E30" s="158"/>
      <c r="F30" s="158"/>
      <c r="G30" s="158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  <c r="AA30" s="158"/>
      <c r="AB30" s="158"/>
      <c r="AC30" s="158"/>
      <c r="AD30" s="158"/>
      <c r="AE30" s="158"/>
      <c r="AF30" s="158"/>
      <c r="AG30" s="158"/>
      <c r="AH30" s="158"/>
      <c r="AI30" s="158"/>
      <c r="AJ30" s="158"/>
      <c r="AK30" s="158"/>
      <c r="AL30" s="158"/>
      <c r="AM30" s="158"/>
      <c r="AN30" s="158"/>
      <c r="AO30" s="158"/>
      <c r="AP30" s="158"/>
      <c r="AQ30" s="158"/>
      <c r="AR30" s="158"/>
      <c r="AS30" s="158"/>
      <c r="AT30" s="158"/>
      <c r="AU30" s="158"/>
      <c r="AV30" s="158"/>
      <c r="AW30" s="158"/>
    </row>
    <row r="31" spans="1:49">
      <c r="B31" s="159"/>
      <c r="C31" s="159"/>
      <c r="D31" s="159"/>
      <c r="E31" s="159"/>
      <c r="F31" s="159"/>
      <c r="G31" s="159"/>
      <c r="H31" s="159"/>
      <c r="I31" s="159"/>
      <c r="J31" s="159"/>
      <c r="K31" s="159"/>
      <c r="L31" s="159"/>
      <c r="M31" s="159"/>
      <c r="N31" s="159"/>
      <c r="O31" s="159"/>
      <c r="P31" s="159"/>
      <c r="Q31" s="159"/>
      <c r="R31" s="159"/>
      <c r="S31" s="159"/>
      <c r="T31" s="159"/>
      <c r="U31" s="159"/>
      <c r="V31" s="159"/>
      <c r="W31" s="159"/>
      <c r="X31" s="159"/>
      <c r="Y31" s="159"/>
      <c r="Z31" s="159"/>
      <c r="AA31" s="159"/>
      <c r="AB31" s="159"/>
      <c r="AC31" s="159"/>
      <c r="AD31" s="159"/>
      <c r="AE31" s="159"/>
      <c r="AF31" s="159"/>
      <c r="AG31" s="159"/>
      <c r="AH31" s="159"/>
      <c r="AI31" s="159"/>
      <c r="AJ31" s="159"/>
      <c r="AK31" s="159"/>
      <c r="AL31" s="159"/>
      <c r="AM31" s="159"/>
      <c r="AN31" s="159"/>
      <c r="AO31" s="159"/>
      <c r="AP31" s="159"/>
      <c r="AQ31" s="159"/>
      <c r="AR31" s="159"/>
      <c r="AS31" s="159"/>
      <c r="AT31" s="159"/>
      <c r="AU31" s="159"/>
      <c r="AV31" s="159"/>
      <c r="AW31" s="159"/>
    </row>
    <row r="33" spans="4:44" s="102" customFormat="1" ht="15">
      <c r="I33" s="101"/>
      <c r="J33" s="101"/>
      <c r="K33" s="101"/>
      <c r="L33" s="101"/>
      <c r="M33" s="101"/>
      <c r="N33" s="101"/>
      <c r="AR33" s="101" t="s">
        <v>239</v>
      </c>
    </row>
    <row r="34" spans="4:44" s="102" customFormat="1" ht="15">
      <c r="F34" s="101" t="s">
        <v>54</v>
      </c>
      <c r="I34" s="101"/>
      <c r="J34" s="101"/>
      <c r="K34" s="101"/>
      <c r="L34" s="101"/>
      <c r="M34" s="101"/>
      <c r="N34" s="101"/>
      <c r="T34" s="101" t="s">
        <v>237</v>
      </c>
      <c r="AF34" s="101" t="s">
        <v>51</v>
      </c>
      <c r="AR34" s="101" t="s">
        <v>48</v>
      </c>
    </row>
    <row r="35" spans="4:44" s="102" customFormat="1" ht="15">
      <c r="F35" s="101" t="s">
        <v>55</v>
      </c>
      <c r="I35" s="101"/>
      <c r="J35" s="101"/>
      <c r="K35" s="101"/>
      <c r="L35" s="101"/>
      <c r="M35" s="101"/>
      <c r="N35" s="101"/>
      <c r="T35" s="101" t="s">
        <v>238</v>
      </c>
      <c r="AF35" s="101" t="s">
        <v>52</v>
      </c>
      <c r="AR35" s="101" t="s">
        <v>49</v>
      </c>
    </row>
    <row r="36" spans="4:44" s="102" customFormat="1" ht="15">
      <c r="F36" s="101"/>
      <c r="I36" s="101"/>
      <c r="J36" s="101"/>
      <c r="K36" s="101"/>
      <c r="L36" s="101"/>
      <c r="M36" s="101"/>
      <c r="N36" s="101"/>
      <c r="AF36" s="101" t="s">
        <v>53</v>
      </c>
      <c r="AR36" s="101" t="s">
        <v>50</v>
      </c>
    </row>
    <row r="37" spans="4:44" s="102" customFormat="1" ht="15">
      <c r="F37" s="101"/>
      <c r="I37" s="101"/>
      <c r="J37" s="101"/>
      <c r="K37" s="101"/>
      <c r="L37" s="101"/>
      <c r="M37" s="101"/>
      <c r="N37" s="101"/>
      <c r="AF37" s="101"/>
      <c r="AR37" s="101"/>
    </row>
    <row r="38" spans="4:44" s="102" customFormat="1" ht="15">
      <c r="F38" s="101"/>
      <c r="I38" s="101"/>
      <c r="J38" s="101"/>
      <c r="K38" s="101"/>
      <c r="L38" s="101"/>
      <c r="M38" s="101"/>
      <c r="N38" s="101"/>
      <c r="AF38" s="101"/>
      <c r="AR38" s="101"/>
    </row>
    <row r="39" spans="4:44" s="102" customFormat="1" ht="15">
      <c r="F39" s="101"/>
      <c r="I39" s="101"/>
      <c r="J39" s="101"/>
      <c r="K39" s="101"/>
      <c r="L39" s="101"/>
      <c r="M39" s="101"/>
      <c r="N39" s="101"/>
      <c r="AF39" s="101"/>
      <c r="AR39" s="101"/>
    </row>
    <row r="40" spans="4:44" s="140" customFormat="1" ht="16.5" thickBot="1">
      <c r="F40" s="141" t="s">
        <v>232</v>
      </c>
      <c r="I40" s="142"/>
      <c r="J40" s="142"/>
      <c r="K40" s="142"/>
      <c r="L40" s="142"/>
      <c r="M40" s="142"/>
      <c r="N40" s="142"/>
      <c r="Q40" s="145"/>
      <c r="R40" s="145"/>
      <c r="S40" s="145"/>
      <c r="T40" s="146"/>
      <c r="U40" s="145"/>
      <c r="V40" s="145"/>
      <c r="W40" s="145"/>
      <c r="X40" s="145"/>
      <c r="AF40" s="141" t="s">
        <v>97</v>
      </c>
      <c r="AR40" s="141" t="s">
        <v>209</v>
      </c>
    </row>
    <row r="41" spans="4:44" s="102" customFormat="1" ht="15">
      <c r="D41" s="143"/>
      <c r="F41" s="143" t="s">
        <v>228</v>
      </c>
      <c r="G41" s="143"/>
      <c r="H41" s="143"/>
      <c r="I41" s="143"/>
      <c r="J41" s="143"/>
      <c r="K41" s="144"/>
      <c r="L41" s="144"/>
      <c r="M41" s="144"/>
      <c r="N41" s="144"/>
      <c r="T41" s="147"/>
      <c r="AO41" s="101"/>
    </row>
  </sheetData>
  <mergeCells count="34">
    <mergeCell ref="AJ17:AO17"/>
    <mergeCell ref="B19:Q19"/>
    <mergeCell ref="R19:AG19"/>
    <mergeCell ref="AH19:AW19"/>
    <mergeCell ref="B20:Q31"/>
    <mergeCell ref="R20:AG31"/>
    <mergeCell ref="AH20:AW31"/>
    <mergeCell ref="C15:G15"/>
    <mergeCell ref="I15:J15"/>
    <mergeCell ref="M15:N15"/>
    <mergeCell ref="Q15:R15"/>
    <mergeCell ref="C16:G16"/>
    <mergeCell ref="I16:J16"/>
    <mergeCell ref="M16:N16"/>
    <mergeCell ref="Q16:R16"/>
    <mergeCell ref="B11:AW11"/>
    <mergeCell ref="C14:G14"/>
    <mergeCell ref="I14:J14"/>
    <mergeCell ref="M14:N14"/>
    <mergeCell ref="Q14:R14"/>
    <mergeCell ref="AJ14:AO14"/>
    <mergeCell ref="B7:J7"/>
    <mergeCell ref="L7:AT7"/>
    <mergeCell ref="B8:J8"/>
    <mergeCell ref="L8:AT8"/>
    <mergeCell ref="B9:J9"/>
    <mergeCell ref="L9:AT9"/>
    <mergeCell ref="B6:J6"/>
    <mergeCell ref="L6:AT6"/>
    <mergeCell ref="A2:AW2"/>
    <mergeCell ref="B4:J4"/>
    <mergeCell ref="L4:AT4"/>
    <mergeCell ref="B5:J5"/>
    <mergeCell ref="L5:AT5"/>
  </mergeCells>
  <pageMargins left="0.96" right="0.11811023622047245" top="0.66" bottom="0.27559055118110237" header="0.31496062992125984" footer="0.13"/>
  <pageSetup paperSize="9" scale="85" orientation="landscape" horizontalDpi="4294967293" verticalDpi="0" r:id="rId1"/>
  <headerFooter>
    <oddFooter>&amp;C&amp;P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W40"/>
  <sheetViews>
    <sheetView topLeftCell="A6" zoomScale="60" zoomScaleNormal="60" workbookViewId="0">
      <selection activeCell="A32" sqref="A32:XFD40"/>
    </sheetView>
  </sheetViews>
  <sheetFormatPr defaultRowHeight="15"/>
  <cols>
    <col min="1" max="7" width="3" style="1" customWidth="1"/>
    <col min="8" max="8" width="1.5703125" style="1" customWidth="1"/>
    <col min="9" max="9" width="3" style="3" customWidth="1"/>
    <col min="10" max="10" width="2.42578125" style="3" customWidth="1"/>
    <col min="11" max="13" width="3" style="3" customWidth="1"/>
    <col min="14" max="14" width="2.5703125" style="3" customWidth="1"/>
    <col min="15" max="33" width="3" style="1" customWidth="1"/>
    <col min="34" max="34" width="3.42578125" style="1" customWidth="1"/>
    <col min="35" max="37" width="3" style="1" customWidth="1"/>
    <col min="38" max="38" width="2.42578125" style="1" customWidth="1"/>
    <col min="39" max="81" width="3" style="1" customWidth="1"/>
    <col min="82" max="139" width="2.42578125" style="1" customWidth="1"/>
    <col min="140" max="16384" width="9.140625" style="1"/>
  </cols>
  <sheetData>
    <row r="1" spans="1:49">
      <c r="AR1" s="21" t="s">
        <v>24</v>
      </c>
    </row>
    <row r="2" spans="1:49" ht="21">
      <c r="A2" s="165" t="s">
        <v>0</v>
      </c>
      <c r="B2" s="165"/>
      <c r="C2" s="165"/>
      <c r="D2" s="165"/>
      <c r="E2" s="165"/>
      <c r="F2" s="165"/>
      <c r="G2" s="165"/>
      <c r="H2" s="165"/>
      <c r="I2" s="165"/>
      <c r="J2" s="165"/>
      <c r="K2" s="165"/>
      <c r="L2" s="165"/>
      <c r="M2" s="165"/>
      <c r="N2" s="165"/>
      <c r="O2" s="165"/>
      <c r="P2" s="165"/>
      <c r="Q2" s="165"/>
      <c r="R2" s="165"/>
      <c r="S2" s="165"/>
      <c r="T2" s="165"/>
      <c r="U2" s="165"/>
      <c r="V2" s="165"/>
      <c r="W2" s="165"/>
      <c r="X2" s="165"/>
      <c r="Y2" s="165"/>
      <c r="Z2" s="165"/>
      <c r="AA2" s="165"/>
      <c r="AB2" s="165"/>
      <c r="AC2" s="165"/>
      <c r="AD2" s="165"/>
      <c r="AE2" s="165"/>
      <c r="AF2" s="165"/>
      <c r="AG2" s="165"/>
      <c r="AH2" s="165"/>
      <c r="AI2" s="165"/>
      <c r="AJ2" s="165"/>
      <c r="AK2" s="165"/>
      <c r="AL2" s="165"/>
      <c r="AM2" s="165"/>
      <c r="AN2" s="165"/>
      <c r="AO2" s="165"/>
      <c r="AP2" s="165"/>
      <c r="AQ2" s="165"/>
      <c r="AR2" s="165"/>
      <c r="AS2" s="165"/>
      <c r="AT2" s="165"/>
      <c r="AU2" s="165"/>
      <c r="AV2" s="165"/>
      <c r="AW2" s="165"/>
    </row>
    <row r="4" spans="1:49">
      <c r="A4" s="2" t="s">
        <v>1</v>
      </c>
      <c r="B4" s="166" t="s">
        <v>2</v>
      </c>
      <c r="C4" s="166"/>
      <c r="D4" s="166"/>
      <c r="E4" s="166"/>
      <c r="F4" s="166"/>
      <c r="G4" s="166"/>
      <c r="H4" s="166"/>
      <c r="I4" s="166"/>
      <c r="J4" s="166"/>
      <c r="K4" s="3" t="s">
        <v>14</v>
      </c>
      <c r="L4" s="166">
        <v>104</v>
      </c>
      <c r="M4" s="166"/>
      <c r="N4" s="166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  <c r="AA4" s="166"/>
      <c r="AB4" s="166"/>
      <c r="AC4" s="166"/>
      <c r="AD4" s="166"/>
      <c r="AE4" s="166"/>
      <c r="AF4" s="166"/>
      <c r="AG4" s="166"/>
      <c r="AH4" s="166"/>
      <c r="AI4" s="166"/>
      <c r="AJ4" s="166"/>
      <c r="AK4" s="166"/>
      <c r="AL4" s="166"/>
      <c r="AM4" s="166"/>
      <c r="AN4" s="166"/>
      <c r="AO4" s="166"/>
      <c r="AP4" s="166"/>
      <c r="AQ4" s="166"/>
      <c r="AR4" s="166"/>
      <c r="AS4" s="166"/>
      <c r="AT4" s="166"/>
    </row>
    <row r="5" spans="1:49">
      <c r="B5" s="166" t="s">
        <v>3</v>
      </c>
      <c r="C5" s="166"/>
      <c r="D5" s="166"/>
      <c r="E5" s="166"/>
      <c r="F5" s="166"/>
      <c r="G5" s="166"/>
      <c r="H5" s="166"/>
      <c r="I5" s="166"/>
      <c r="J5" s="166"/>
      <c r="K5" s="3" t="s">
        <v>14</v>
      </c>
      <c r="L5" s="167" t="s">
        <v>214</v>
      </c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167"/>
      <c r="AA5" s="167"/>
      <c r="AB5" s="167"/>
      <c r="AC5" s="167"/>
      <c r="AD5" s="167"/>
      <c r="AE5" s="167"/>
      <c r="AF5" s="167"/>
      <c r="AG5" s="167"/>
      <c r="AH5" s="167"/>
      <c r="AI5" s="167"/>
      <c r="AJ5" s="167"/>
      <c r="AK5" s="167"/>
      <c r="AL5" s="167"/>
      <c r="AM5" s="167"/>
      <c r="AN5" s="167"/>
      <c r="AO5" s="167"/>
      <c r="AP5" s="167"/>
      <c r="AQ5" s="167"/>
      <c r="AR5" s="167"/>
      <c r="AS5" s="167"/>
      <c r="AT5" s="167"/>
    </row>
    <row r="6" spans="1:49">
      <c r="B6" s="166" t="s">
        <v>4</v>
      </c>
      <c r="C6" s="166"/>
      <c r="D6" s="166"/>
      <c r="E6" s="166"/>
      <c r="F6" s="166"/>
      <c r="G6" s="166"/>
      <c r="H6" s="166"/>
      <c r="I6" s="166"/>
      <c r="J6" s="166"/>
      <c r="K6" s="3" t="s">
        <v>14</v>
      </c>
      <c r="L6" s="166" t="s">
        <v>75</v>
      </c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</row>
    <row r="7" spans="1:49">
      <c r="B7" s="166" t="s">
        <v>5</v>
      </c>
      <c r="C7" s="166"/>
      <c r="D7" s="166"/>
      <c r="E7" s="166"/>
      <c r="F7" s="166"/>
      <c r="G7" s="166"/>
      <c r="H7" s="166"/>
      <c r="I7" s="166"/>
      <c r="J7" s="166"/>
      <c r="K7" s="3" t="s">
        <v>14</v>
      </c>
      <c r="L7" s="166" t="s">
        <v>118</v>
      </c>
      <c r="M7" s="166"/>
      <c r="N7" s="166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</row>
    <row r="8" spans="1:49">
      <c r="B8" s="166" t="s">
        <v>6</v>
      </c>
      <c r="C8" s="166"/>
      <c r="D8" s="166"/>
      <c r="E8" s="166"/>
      <c r="F8" s="166"/>
      <c r="G8" s="166"/>
      <c r="H8" s="166"/>
      <c r="I8" s="166"/>
      <c r="J8" s="166"/>
      <c r="K8" s="3" t="s">
        <v>14</v>
      </c>
      <c r="L8" s="166" t="s">
        <v>105</v>
      </c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</row>
    <row r="9" spans="1:49">
      <c r="B9" s="166" t="s">
        <v>7</v>
      </c>
      <c r="C9" s="166"/>
      <c r="D9" s="166"/>
      <c r="E9" s="166"/>
      <c r="F9" s="166"/>
      <c r="G9" s="166"/>
      <c r="H9" s="166"/>
      <c r="I9" s="166"/>
      <c r="J9" s="166"/>
      <c r="K9" s="3" t="s">
        <v>14</v>
      </c>
      <c r="L9" s="166" t="s">
        <v>23</v>
      </c>
      <c r="M9" s="166"/>
      <c r="N9" s="166"/>
      <c r="O9" s="166"/>
      <c r="P9" s="166"/>
      <c r="Q9" s="166"/>
      <c r="R9" s="166"/>
      <c r="S9" s="166"/>
      <c r="T9" s="166"/>
      <c r="U9" s="166"/>
      <c r="V9" s="166"/>
      <c r="W9" s="166"/>
      <c r="X9" s="166"/>
      <c r="Y9" s="166"/>
      <c r="Z9" s="166"/>
      <c r="AA9" s="166"/>
      <c r="AB9" s="166"/>
      <c r="AC9" s="166"/>
      <c r="AD9" s="166"/>
      <c r="AE9" s="166"/>
      <c r="AF9" s="166"/>
      <c r="AG9" s="166"/>
      <c r="AH9" s="166"/>
      <c r="AI9" s="166"/>
      <c r="AJ9" s="166"/>
      <c r="AK9" s="166"/>
      <c r="AL9" s="166"/>
      <c r="AM9" s="166"/>
      <c r="AN9" s="166"/>
      <c r="AO9" s="166"/>
      <c r="AP9" s="166"/>
      <c r="AQ9" s="166"/>
      <c r="AR9" s="166"/>
      <c r="AS9" s="166"/>
      <c r="AT9" s="166"/>
    </row>
    <row r="11" spans="1:49" ht="27.75" customHeight="1">
      <c r="A11" s="2" t="s">
        <v>8</v>
      </c>
      <c r="B11" s="169" t="s">
        <v>9</v>
      </c>
      <c r="C11" s="169"/>
      <c r="D11" s="169"/>
      <c r="E11" s="169"/>
      <c r="F11" s="169"/>
      <c r="G11" s="169"/>
      <c r="H11" s="169"/>
      <c r="I11" s="169"/>
      <c r="J11" s="169"/>
      <c r="K11" s="169"/>
      <c r="L11" s="169"/>
      <c r="M11" s="169"/>
      <c r="N11" s="169"/>
      <c r="O11" s="169"/>
      <c r="P11" s="169"/>
      <c r="Q11" s="169"/>
      <c r="R11" s="169"/>
      <c r="S11" s="169"/>
      <c r="T11" s="169"/>
      <c r="U11" s="169"/>
      <c r="V11" s="169"/>
      <c r="W11" s="169"/>
      <c r="X11" s="169"/>
      <c r="Y11" s="169"/>
      <c r="Z11" s="169"/>
      <c r="AA11" s="169"/>
      <c r="AB11" s="169"/>
      <c r="AC11" s="169"/>
      <c r="AD11" s="169"/>
      <c r="AE11" s="169"/>
      <c r="AF11" s="169"/>
      <c r="AG11" s="169"/>
      <c r="AH11" s="169"/>
      <c r="AI11" s="169"/>
      <c r="AJ11" s="169"/>
      <c r="AK11" s="169"/>
      <c r="AL11" s="169"/>
      <c r="AM11" s="169"/>
      <c r="AN11" s="169"/>
      <c r="AO11" s="169"/>
      <c r="AP11" s="169"/>
      <c r="AQ11" s="169"/>
      <c r="AR11" s="169"/>
      <c r="AS11" s="169"/>
      <c r="AT11" s="169"/>
      <c r="AU11" s="169"/>
      <c r="AV11" s="169"/>
      <c r="AW11" s="169"/>
    </row>
    <row r="13" spans="1:49">
      <c r="B13" s="15" t="s">
        <v>10</v>
      </c>
      <c r="C13" s="5"/>
      <c r="D13" s="5"/>
      <c r="E13" s="5"/>
      <c r="F13" s="5"/>
      <c r="G13" s="5"/>
      <c r="H13" s="5"/>
      <c r="I13" s="6"/>
      <c r="J13" s="6"/>
      <c r="K13" s="6"/>
      <c r="L13" s="6"/>
      <c r="M13" s="6"/>
      <c r="N13" s="6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7"/>
    </row>
    <row r="14" spans="1:49" ht="18" customHeight="1">
      <c r="B14" s="16" t="s">
        <v>11</v>
      </c>
      <c r="C14" s="160" t="s">
        <v>13</v>
      </c>
      <c r="D14" s="160"/>
      <c r="E14" s="160"/>
      <c r="F14" s="160"/>
      <c r="G14" s="160"/>
      <c r="H14" s="49" t="s">
        <v>14</v>
      </c>
      <c r="I14" s="168">
        <v>6</v>
      </c>
      <c r="J14" s="168"/>
      <c r="K14" s="48" t="s">
        <v>15</v>
      </c>
      <c r="L14" s="48" t="s">
        <v>16</v>
      </c>
      <c r="M14" s="168">
        <v>10</v>
      </c>
      <c r="N14" s="168"/>
      <c r="O14" s="11" t="s">
        <v>15</v>
      </c>
      <c r="P14" s="13" t="s">
        <v>17</v>
      </c>
      <c r="Q14" s="168">
        <f>SUM(M14*I14)</f>
        <v>60</v>
      </c>
      <c r="R14" s="168"/>
      <c r="S14" s="49" t="s">
        <v>18</v>
      </c>
      <c r="T14" s="49"/>
      <c r="U14" s="18" t="s">
        <v>11</v>
      </c>
      <c r="V14" s="10" t="s">
        <v>65</v>
      </c>
      <c r="W14" s="10"/>
      <c r="X14" s="10"/>
      <c r="Y14" s="10"/>
      <c r="Z14" s="10"/>
      <c r="AA14" s="10" t="s">
        <v>14</v>
      </c>
      <c r="AB14" s="10" t="s">
        <v>64</v>
      </c>
      <c r="AC14" s="10"/>
      <c r="AD14" s="10"/>
      <c r="AE14" s="10"/>
      <c r="AF14" s="10"/>
      <c r="AI14" s="19" t="s">
        <v>11</v>
      </c>
      <c r="AJ14" s="161" t="s">
        <v>67</v>
      </c>
      <c r="AK14" s="161"/>
      <c r="AL14" s="161"/>
      <c r="AM14" s="161"/>
      <c r="AN14" s="161"/>
      <c r="AO14" s="161"/>
      <c r="AP14" s="44" t="s">
        <v>14</v>
      </c>
      <c r="AQ14" s="44" t="s">
        <v>64</v>
      </c>
      <c r="AR14" s="44"/>
      <c r="AS14" s="44"/>
      <c r="AT14" s="44"/>
      <c r="AU14" s="44"/>
      <c r="AW14" s="12"/>
    </row>
    <row r="15" spans="1:49" ht="18" customHeight="1">
      <c r="B15" s="16" t="s">
        <v>11</v>
      </c>
      <c r="C15" s="160" t="s">
        <v>12</v>
      </c>
      <c r="D15" s="160"/>
      <c r="E15" s="160"/>
      <c r="F15" s="160"/>
      <c r="G15" s="160"/>
      <c r="H15" s="49" t="s">
        <v>14</v>
      </c>
      <c r="I15" s="168">
        <v>6</v>
      </c>
      <c r="J15" s="168"/>
      <c r="K15" s="48" t="s">
        <v>15</v>
      </c>
      <c r="L15" s="48" t="s">
        <v>16</v>
      </c>
      <c r="M15" s="168">
        <v>8</v>
      </c>
      <c r="N15" s="168"/>
      <c r="O15" s="11" t="s">
        <v>15</v>
      </c>
      <c r="P15" s="13" t="s">
        <v>17</v>
      </c>
      <c r="Q15" s="168">
        <f>SUM(M15*I15)</f>
        <v>48</v>
      </c>
      <c r="R15" s="168"/>
      <c r="S15" s="49" t="s">
        <v>18</v>
      </c>
      <c r="T15" s="49"/>
      <c r="U15" s="18" t="s">
        <v>11</v>
      </c>
      <c r="V15" s="10" t="s">
        <v>63</v>
      </c>
      <c r="W15" s="10"/>
      <c r="X15" s="10"/>
      <c r="Y15" s="10"/>
      <c r="Z15" s="10"/>
      <c r="AA15" s="10" t="s">
        <v>14</v>
      </c>
      <c r="AB15" s="10" t="s">
        <v>64</v>
      </c>
      <c r="AC15" s="10"/>
      <c r="AD15" s="10"/>
      <c r="AE15" s="10"/>
      <c r="AF15" s="10"/>
      <c r="AH15" s="10"/>
      <c r="AI15" s="18" t="s">
        <v>11</v>
      </c>
      <c r="AJ15" s="160" t="s">
        <v>68</v>
      </c>
      <c r="AK15" s="160"/>
      <c r="AL15" s="160"/>
      <c r="AM15" s="160"/>
      <c r="AN15" s="160"/>
      <c r="AO15" s="160"/>
      <c r="AP15" s="10" t="s">
        <v>14</v>
      </c>
      <c r="AQ15" s="10" t="s">
        <v>111</v>
      </c>
      <c r="AR15" s="10"/>
      <c r="AS15" s="10"/>
      <c r="AT15" s="10"/>
      <c r="AU15" s="10"/>
      <c r="AW15" s="12"/>
    </row>
    <row r="16" spans="1:49" ht="18" customHeight="1">
      <c r="B16" s="17"/>
      <c r="C16" s="44"/>
      <c r="D16" s="44"/>
      <c r="E16" s="44"/>
      <c r="F16" s="44"/>
      <c r="G16" s="44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50"/>
      <c r="U16" s="18" t="s">
        <v>11</v>
      </c>
      <c r="V16" s="49" t="s">
        <v>66</v>
      </c>
      <c r="W16" s="49"/>
      <c r="X16" s="49"/>
      <c r="Y16" s="49"/>
      <c r="Z16" s="49"/>
      <c r="AA16" s="10" t="s">
        <v>14</v>
      </c>
      <c r="AB16" s="49" t="s">
        <v>64</v>
      </c>
      <c r="AC16" s="49"/>
      <c r="AD16" s="49"/>
      <c r="AE16" s="49"/>
      <c r="AF16" s="49"/>
      <c r="AH16" s="24"/>
      <c r="AI16" s="18" t="s">
        <v>11</v>
      </c>
      <c r="AJ16" s="160" t="s">
        <v>69</v>
      </c>
      <c r="AK16" s="160"/>
      <c r="AL16" s="160"/>
      <c r="AM16" s="160"/>
      <c r="AN16" s="160"/>
      <c r="AO16" s="160"/>
      <c r="AP16" s="10" t="s">
        <v>14</v>
      </c>
      <c r="AQ16" s="10" t="s">
        <v>64</v>
      </c>
      <c r="AR16" s="10"/>
      <c r="AS16" s="10"/>
      <c r="AT16" s="10"/>
      <c r="AU16" s="10"/>
      <c r="AV16" s="10"/>
      <c r="AW16" s="12"/>
    </row>
    <row r="17" spans="2:49">
      <c r="B17" s="8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2"/>
    </row>
    <row r="18" spans="2:49">
      <c r="B18" s="170" t="s">
        <v>19</v>
      </c>
      <c r="C18" s="170"/>
      <c r="D18" s="170"/>
      <c r="E18" s="170"/>
      <c r="F18" s="170"/>
      <c r="G18" s="170"/>
      <c r="H18" s="170"/>
      <c r="I18" s="170"/>
      <c r="J18" s="170"/>
      <c r="K18" s="170"/>
      <c r="L18" s="170"/>
      <c r="M18" s="170"/>
      <c r="N18" s="170"/>
      <c r="O18" s="170"/>
      <c r="P18" s="170"/>
      <c r="Q18" s="170"/>
      <c r="R18" s="170" t="s">
        <v>20</v>
      </c>
      <c r="S18" s="170"/>
      <c r="T18" s="170"/>
      <c r="U18" s="170"/>
      <c r="V18" s="170"/>
      <c r="W18" s="170"/>
      <c r="X18" s="170"/>
      <c r="Y18" s="170"/>
      <c r="Z18" s="170"/>
      <c r="AA18" s="170"/>
      <c r="AB18" s="170"/>
      <c r="AC18" s="170"/>
      <c r="AD18" s="170"/>
      <c r="AE18" s="170"/>
      <c r="AF18" s="170"/>
      <c r="AG18" s="170"/>
      <c r="AH18" s="170" t="s">
        <v>21</v>
      </c>
      <c r="AI18" s="170"/>
      <c r="AJ18" s="170"/>
      <c r="AK18" s="170"/>
      <c r="AL18" s="170"/>
      <c r="AM18" s="170"/>
      <c r="AN18" s="170"/>
      <c r="AO18" s="170"/>
      <c r="AP18" s="170"/>
      <c r="AQ18" s="170"/>
      <c r="AR18" s="170"/>
      <c r="AS18" s="170"/>
      <c r="AT18" s="170"/>
      <c r="AU18" s="170"/>
      <c r="AV18" s="170"/>
      <c r="AW18" s="170"/>
    </row>
    <row r="19" spans="2:49">
      <c r="B19" s="162"/>
      <c r="C19" s="162"/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  <c r="AA19" s="162"/>
      <c r="AB19" s="162"/>
      <c r="AC19" s="162"/>
      <c r="AD19" s="162"/>
      <c r="AE19" s="162"/>
      <c r="AF19" s="162"/>
      <c r="AG19" s="162"/>
      <c r="AH19" s="162"/>
      <c r="AI19" s="162"/>
      <c r="AJ19" s="162"/>
      <c r="AK19" s="162"/>
      <c r="AL19" s="162"/>
      <c r="AM19" s="162"/>
      <c r="AN19" s="162"/>
      <c r="AO19" s="162"/>
      <c r="AP19" s="162"/>
      <c r="AQ19" s="162"/>
      <c r="AR19" s="162"/>
      <c r="AS19" s="162"/>
      <c r="AT19" s="162"/>
      <c r="AU19" s="162"/>
      <c r="AV19" s="162"/>
      <c r="AW19" s="162"/>
    </row>
    <row r="20" spans="2:49">
      <c r="B20" s="163"/>
      <c r="C20" s="163"/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  <c r="AC20" s="163"/>
      <c r="AD20" s="163"/>
      <c r="AE20" s="163"/>
      <c r="AF20" s="163"/>
      <c r="AG20" s="163"/>
      <c r="AH20" s="163"/>
      <c r="AI20" s="163"/>
      <c r="AJ20" s="163"/>
      <c r="AK20" s="163"/>
      <c r="AL20" s="163"/>
      <c r="AM20" s="163"/>
      <c r="AN20" s="163"/>
      <c r="AO20" s="163"/>
      <c r="AP20" s="163"/>
      <c r="AQ20" s="163"/>
      <c r="AR20" s="163"/>
      <c r="AS20" s="163"/>
      <c r="AT20" s="163"/>
      <c r="AU20" s="163"/>
      <c r="AV20" s="163"/>
      <c r="AW20" s="163"/>
    </row>
    <row r="21" spans="2:49">
      <c r="B21" s="163"/>
      <c r="C21" s="163"/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  <c r="AC21" s="163"/>
      <c r="AD21" s="163"/>
      <c r="AE21" s="163"/>
      <c r="AF21" s="163"/>
      <c r="AG21" s="163"/>
      <c r="AH21" s="163"/>
      <c r="AI21" s="163"/>
      <c r="AJ21" s="163"/>
      <c r="AK21" s="163"/>
      <c r="AL21" s="163"/>
      <c r="AM21" s="163"/>
      <c r="AN21" s="163"/>
      <c r="AO21" s="163"/>
      <c r="AP21" s="163"/>
      <c r="AQ21" s="163"/>
      <c r="AR21" s="163"/>
      <c r="AS21" s="163"/>
      <c r="AT21" s="163"/>
      <c r="AU21" s="163"/>
      <c r="AV21" s="163"/>
      <c r="AW21" s="163"/>
    </row>
    <row r="22" spans="2:49">
      <c r="B22" s="163"/>
      <c r="C22" s="163"/>
      <c r="D22" s="163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  <c r="AC22" s="163"/>
      <c r="AD22" s="163"/>
      <c r="AE22" s="163"/>
      <c r="AF22" s="163"/>
      <c r="AG22" s="163"/>
      <c r="AH22" s="163"/>
      <c r="AI22" s="163"/>
      <c r="AJ22" s="163"/>
      <c r="AK22" s="163"/>
      <c r="AL22" s="163"/>
      <c r="AM22" s="163"/>
      <c r="AN22" s="163"/>
      <c r="AO22" s="163"/>
      <c r="AP22" s="163"/>
      <c r="AQ22" s="163"/>
      <c r="AR22" s="163"/>
      <c r="AS22" s="163"/>
      <c r="AT22" s="163"/>
      <c r="AU22" s="163"/>
      <c r="AV22" s="163"/>
      <c r="AW22" s="163"/>
    </row>
    <row r="23" spans="2:49">
      <c r="B23" s="163"/>
      <c r="C23" s="163"/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  <c r="AC23" s="163"/>
      <c r="AD23" s="163"/>
      <c r="AE23" s="163"/>
      <c r="AF23" s="163"/>
      <c r="AG23" s="163"/>
      <c r="AH23" s="163"/>
      <c r="AI23" s="163"/>
      <c r="AJ23" s="163"/>
      <c r="AK23" s="163"/>
      <c r="AL23" s="163"/>
      <c r="AM23" s="163"/>
      <c r="AN23" s="163"/>
      <c r="AO23" s="163"/>
      <c r="AP23" s="163"/>
      <c r="AQ23" s="163"/>
      <c r="AR23" s="163"/>
      <c r="AS23" s="163"/>
      <c r="AT23" s="163"/>
      <c r="AU23" s="163"/>
      <c r="AV23" s="163"/>
      <c r="AW23" s="163"/>
    </row>
    <row r="24" spans="2:49">
      <c r="B24" s="163"/>
      <c r="C24" s="163"/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  <c r="AC24" s="163"/>
      <c r="AD24" s="163"/>
      <c r="AE24" s="163"/>
      <c r="AF24" s="163"/>
      <c r="AG24" s="163"/>
      <c r="AH24" s="163"/>
      <c r="AI24" s="163"/>
      <c r="AJ24" s="163"/>
      <c r="AK24" s="163"/>
      <c r="AL24" s="163"/>
      <c r="AM24" s="163"/>
      <c r="AN24" s="163"/>
      <c r="AO24" s="163"/>
      <c r="AP24" s="163"/>
      <c r="AQ24" s="163"/>
      <c r="AR24" s="163"/>
      <c r="AS24" s="163"/>
      <c r="AT24" s="163"/>
      <c r="AU24" s="163"/>
      <c r="AV24" s="163"/>
      <c r="AW24" s="163"/>
    </row>
    <row r="25" spans="2:49">
      <c r="B25" s="163"/>
      <c r="C25" s="163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K25" s="163"/>
      <c r="AL25" s="163"/>
      <c r="AM25" s="163"/>
      <c r="AN25" s="163"/>
      <c r="AO25" s="163"/>
      <c r="AP25" s="163"/>
      <c r="AQ25" s="163"/>
      <c r="AR25" s="163"/>
      <c r="AS25" s="163"/>
      <c r="AT25" s="163"/>
      <c r="AU25" s="163"/>
      <c r="AV25" s="163"/>
      <c r="AW25" s="163"/>
    </row>
    <row r="26" spans="2:49">
      <c r="B26" s="163"/>
      <c r="C26" s="163"/>
      <c r="D26" s="163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  <c r="AB26" s="163"/>
      <c r="AC26" s="163"/>
      <c r="AD26" s="163"/>
      <c r="AE26" s="163"/>
      <c r="AF26" s="163"/>
      <c r="AG26" s="163"/>
      <c r="AH26" s="163"/>
      <c r="AI26" s="163"/>
      <c r="AJ26" s="163"/>
      <c r="AK26" s="163"/>
      <c r="AL26" s="163"/>
      <c r="AM26" s="163"/>
      <c r="AN26" s="163"/>
      <c r="AO26" s="163"/>
      <c r="AP26" s="163"/>
      <c r="AQ26" s="163"/>
      <c r="AR26" s="163"/>
      <c r="AS26" s="163"/>
      <c r="AT26" s="163"/>
      <c r="AU26" s="163"/>
      <c r="AV26" s="163"/>
      <c r="AW26" s="163"/>
    </row>
    <row r="27" spans="2:49">
      <c r="B27" s="163"/>
      <c r="C27" s="163"/>
      <c r="D27" s="163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/>
      <c r="AC27" s="163"/>
      <c r="AD27" s="163"/>
      <c r="AE27" s="163"/>
      <c r="AF27" s="163"/>
      <c r="AG27" s="163"/>
      <c r="AH27" s="163"/>
      <c r="AI27" s="163"/>
      <c r="AJ27" s="163"/>
      <c r="AK27" s="163"/>
      <c r="AL27" s="163"/>
      <c r="AM27" s="163"/>
      <c r="AN27" s="163"/>
      <c r="AO27" s="163"/>
      <c r="AP27" s="163"/>
      <c r="AQ27" s="163"/>
      <c r="AR27" s="163"/>
      <c r="AS27" s="163"/>
      <c r="AT27" s="163"/>
      <c r="AU27" s="163"/>
      <c r="AV27" s="163"/>
      <c r="AW27" s="163"/>
    </row>
    <row r="28" spans="2:49">
      <c r="B28" s="163"/>
      <c r="C28" s="163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  <c r="AB28" s="163"/>
      <c r="AC28" s="163"/>
      <c r="AD28" s="163"/>
      <c r="AE28" s="163"/>
      <c r="AF28" s="163"/>
      <c r="AG28" s="163"/>
      <c r="AH28" s="163"/>
      <c r="AI28" s="163"/>
      <c r="AJ28" s="163"/>
      <c r="AK28" s="163"/>
      <c r="AL28" s="163"/>
      <c r="AM28" s="163"/>
      <c r="AN28" s="163"/>
      <c r="AO28" s="163"/>
      <c r="AP28" s="163"/>
      <c r="AQ28" s="163"/>
      <c r="AR28" s="163"/>
      <c r="AS28" s="163"/>
      <c r="AT28" s="163"/>
      <c r="AU28" s="163"/>
      <c r="AV28" s="163"/>
      <c r="AW28" s="163"/>
    </row>
    <row r="29" spans="2:49">
      <c r="B29" s="163"/>
      <c r="C29" s="163"/>
      <c r="D29" s="163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63"/>
      <c r="AL29" s="163"/>
      <c r="AM29" s="163"/>
      <c r="AN29" s="163"/>
      <c r="AO29" s="163"/>
      <c r="AP29" s="163"/>
      <c r="AQ29" s="163"/>
      <c r="AR29" s="163"/>
      <c r="AS29" s="163"/>
      <c r="AT29" s="163"/>
      <c r="AU29" s="163"/>
      <c r="AV29" s="163"/>
      <c r="AW29" s="163"/>
    </row>
    <row r="30" spans="2:49">
      <c r="B30" s="164"/>
      <c r="C30" s="164"/>
      <c r="D30" s="164"/>
      <c r="E30" s="164"/>
      <c r="F30" s="164"/>
      <c r="G30" s="164"/>
      <c r="H30" s="164"/>
      <c r="I30" s="164"/>
      <c r="J30" s="164"/>
      <c r="K30" s="164"/>
      <c r="L30" s="164"/>
      <c r="M30" s="164"/>
      <c r="N30" s="164"/>
      <c r="O30" s="164"/>
      <c r="P30" s="164"/>
      <c r="Q30" s="164"/>
      <c r="R30" s="164"/>
      <c r="S30" s="164"/>
      <c r="T30" s="164"/>
      <c r="U30" s="164"/>
      <c r="V30" s="164"/>
      <c r="W30" s="164"/>
      <c r="X30" s="164"/>
      <c r="Y30" s="164"/>
      <c r="Z30" s="164"/>
      <c r="AA30" s="164"/>
      <c r="AB30" s="164"/>
      <c r="AC30" s="164"/>
      <c r="AD30" s="164"/>
      <c r="AE30" s="164"/>
      <c r="AF30" s="164"/>
      <c r="AG30" s="164"/>
      <c r="AH30" s="164"/>
      <c r="AI30" s="164"/>
      <c r="AJ30" s="164"/>
      <c r="AK30" s="164"/>
      <c r="AL30" s="164"/>
      <c r="AM30" s="164"/>
      <c r="AN30" s="164"/>
      <c r="AO30" s="164"/>
      <c r="AP30" s="164"/>
      <c r="AQ30" s="164"/>
      <c r="AR30" s="164"/>
      <c r="AS30" s="164"/>
      <c r="AT30" s="164"/>
      <c r="AU30" s="164"/>
      <c r="AV30" s="164"/>
      <c r="AW30" s="164"/>
    </row>
    <row r="32" spans="2:49" s="102" customFormat="1">
      <c r="I32" s="101"/>
      <c r="J32" s="101"/>
      <c r="K32" s="101"/>
      <c r="L32" s="101"/>
      <c r="M32" s="101"/>
      <c r="N32" s="101"/>
      <c r="AR32" s="101" t="s">
        <v>239</v>
      </c>
    </row>
    <row r="33" spans="4:44" s="102" customFormat="1">
      <c r="F33" s="101" t="s">
        <v>54</v>
      </c>
      <c r="I33" s="101"/>
      <c r="J33" s="101"/>
      <c r="K33" s="101"/>
      <c r="L33" s="101"/>
      <c r="M33" s="101"/>
      <c r="N33" s="101"/>
      <c r="T33" s="101" t="s">
        <v>237</v>
      </c>
      <c r="AF33" s="101" t="s">
        <v>51</v>
      </c>
      <c r="AR33" s="101" t="s">
        <v>48</v>
      </c>
    </row>
    <row r="34" spans="4:44" s="102" customFormat="1">
      <c r="F34" s="101" t="s">
        <v>55</v>
      </c>
      <c r="I34" s="101"/>
      <c r="J34" s="101"/>
      <c r="K34" s="101"/>
      <c r="L34" s="101"/>
      <c r="M34" s="101"/>
      <c r="N34" s="101"/>
      <c r="T34" s="101" t="s">
        <v>238</v>
      </c>
      <c r="AF34" s="101" t="s">
        <v>52</v>
      </c>
      <c r="AR34" s="101" t="s">
        <v>49</v>
      </c>
    </row>
    <row r="35" spans="4:44" s="102" customFormat="1">
      <c r="F35" s="101"/>
      <c r="I35" s="101"/>
      <c r="J35" s="101"/>
      <c r="K35" s="101"/>
      <c r="L35" s="101"/>
      <c r="M35" s="101"/>
      <c r="N35" s="101"/>
      <c r="AF35" s="101" t="s">
        <v>53</v>
      </c>
      <c r="AR35" s="101" t="s">
        <v>50</v>
      </c>
    </row>
    <row r="36" spans="4:44" s="102" customFormat="1">
      <c r="F36" s="101"/>
      <c r="I36" s="101"/>
      <c r="J36" s="101"/>
      <c r="K36" s="101"/>
      <c r="L36" s="101"/>
      <c r="M36" s="101"/>
      <c r="N36" s="101"/>
      <c r="AF36" s="101"/>
      <c r="AR36" s="101"/>
    </row>
    <row r="37" spans="4:44" s="102" customFormat="1">
      <c r="F37" s="101"/>
      <c r="I37" s="101"/>
      <c r="J37" s="101"/>
      <c r="K37" s="101"/>
      <c r="L37" s="101"/>
      <c r="M37" s="101"/>
      <c r="N37" s="101"/>
      <c r="AF37" s="101"/>
      <c r="AR37" s="101"/>
    </row>
    <row r="38" spans="4:44" s="102" customFormat="1">
      <c r="F38" s="101"/>
      <c r="I38" s="101"/>
      <c r="J38" s="101"/>
      <c r="K38" s="101"/>
      <c r="L38" s="101"/>
      <c r="M38" s="101"/>
      <c r="N38" s="101"/>
      <c r="AF38" s="101"/>
      <c r="AR38" s="101"/>
    </row>
    <row r="39" spans="4:44" s="140" customFormat="1" ht="16.5" thickBot="1">
      <c r="F39" s="141" t="s">
        <v>232</v>
      </c>
      <c r="I39" s="142"/>
      <c r="J39" s="142"/>
      <c r="K39" s="142"/>
      <c r="L39" s="142"/>
      <c r="M39" s="142"/>
      <c r="N39" s="142"/>
      <c r="Q39" s="145"/>
      <c r="R39" s="145"/>
      <c r="S39" s="145"/>
      <c r="T39" s="146"/>
      <c r="U39" s="145"/>
      <c r="V39" s="145"/>
      <c r="W39" s="145"/>
      <c r="X39" s="145"/>
      <c r="AF39" s="141" t="s">
        <v>97</v>
      </c>
      <c r="AR39" s="141" t="s">
        <v>209</v>
      </c>
    </row>
    <row r="40" spans="4:44" s="102" customFormat="1">
      <c r="D40" s="143"/>
      <c r="F40" s="143" t="s">
        <v>228</v>
      </c>
      <c r="G40" s="143"/>
      <c r="H40" s="143"/>
      <c r="I40" s="143"/>
      <c r="J40" s="143"/>
      <c r="K40" s="144"/>
      <c r="L40" s="144"/>
      <c r="M40" s="144"/>
      <c r="N40" s="144"/>
      <c r="T40" s="147"/>
      <c r="AO40" s="101"/>
    </row>
  </sheetData>
  <mergeCells count="31">
    <mergeCell ref="B18:Q18"/>
    <mergeCell ref="R18:AG18"/>
    <mergeCell ref="AH18:AW18"/>
    <mergeCell ref="B19:Q30"/>
    <mergeCell ref="R19:AG30"/>
    <mergeCell ref="AH19:AW30"/>
    <mergeCell ref="AJ16:AO16"/>
    <mergeCell ref="B11:AW11"/>
    <mergeCell ref="C14:G14"/>
    <mergeCell ref="I14:J14"/>
    <mergeCell ref="M14:N14"/>
    <mergeCell ref="Q14:R14"/>
    <mergeCell ref="AJ14:AO14"/>
    <mergeCell ref="C15:G15"/>
    <mergeCell ref="I15:J15"/>
    <mergeCell ref="M15:N15"/>
    <mergeCell ref="Q15:R15"/>
    <mergeCell ref="AJ15:AO15"/>
    <mergeCell ref="B7:J7"/>
    <mergeCell ref="L7:AT7"/>
    <mergeCell ref="B8:J8"/>
    <mergeCell ref="L8:AT8"/>
    <mergeCell ref="B9:J9"/>
    <mergeCell ref="L9:AT9"/>
    <mergeCell ref="B6:J6"/>
    <mergeCell ref="L6:AT6"/>
    <mergeCell ref="A2:AW2"/>
    <mergeCell ref="B4:J4"/>
    <mergeCell ref="L4:AT4"/>
    <mergeCell ref="B5:J5"/>
    <mergeCell ref="L5:AT5"/>
  </mergeCells>
  <pageMargins left="0.94" right="0.11811023622047245" top="0.70866141732283472" bottom="0.27559055118110237" header="0.31496062992125984" footer="0.31496062992125984"/>
  <pageSetup paperSize="9" scale="85" orientation="landscape" horizontalDpi="4294967293" verticalDpi="0" r:id="rId1"/>
  <headerFooter>
    <oddFooter>&amp;C&amp;P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W265"/>
  <sheetViews>
    <sheetView topLeftCell="A24" zoomScale="82" zoomScaleNormal="82" workbookViewId="0">
      <selection activeCell="A32" sqref="A32:XFD40"/>
    </sheetView>
  </sheetViews>
  <sheetFormatPr defaultRowHeight="15"/>
  <cols>
    <col min="1" max="1" width="2.42578125" style="1" customWidth="1"/>
    <col min="2" max="7" width="3" style="1" customWidth="1"/>
    <col min="8" max="8" width="1.5703125" style="1" customWidth="1"/>
    <col min="9" max="9" width="3" style="3" customWidth="1"/>
    <col min="10" max="10" width="2.42578125" style="3" customWidth="1"/>
    <col min="11" max="13" width="3" style="3" customWidth="1"/>
    <col min="14" max="14" width="2.7109375" style="3" customWidth="1"/>
    <col min="15" max="15" width="3" style="1" customWidth="1"/>
    <col min="16" max="16" width="2.7109375" style="1" customWidth="1"/>
    <col min="17" max="17" width="3" style="1" customWidth="1"/>
    <col min="18" max="18" width="2.7109375" style="1" customWidth="1"/>
    <col min="19" max="28" width="3" style="1" customWidth="1"/>
    <col min="29" max="29" width="2" style="1" customWidth="1"/>
    <col min="30" max="32" width="3" style="1" customWidth="1"/>
    <col min="33" max="33" width="2.28515625" style="1" customWidth="1"/>
    <col min="34" max="34" width="3.28515625" style="1" customWidth="1"/>
    <col min="35" max="48" width="3" style="1" customWidth="1"/>
    <col min="49" max="49" width="1.5703125" style="1" customWidth="1"/>
    <col min="50" max="81" width="3" style="1" customWidth="1"/>
    <col min="82" max="139" width="2.42578125" style="1" customWidth="1"/>
    <col min="140" max="16384" width="9.140625" style="1"/>
  </cols>
  <sheetData>
    <row r="1" spans="1:49">
      <c r="AR1" s="21" t="s">
        <v>24</v>
      </c>
    </row>
    <row r="2" spans="1:49" ht="21">
      <c r="A2" s="165" t="s">
        <v>0</v>
      </c>
      <c r="B2" s="165"/>
      <c r="C2" s="165"/>
      <c r="D2" s="165"/>
      <c r="E2" s="165"/>
      <c r="F2" s="165"/>
      <c r="G2" s="165"/>
      <c r="H2" s="165"/>
      <c r="I2" s="165"/>
      <c r="J2" s="165"/>
      <c r="K2" s="165"/>
      <c r="L2" s="165"/>
      <c r="M2" s="165"/>
      <c r="N2" s="165"/>
      <c r="O2" s="165"/>
      <c r="P2" s="165"/>
      <c r="Q2" s="165"/>
      <c r="R2" s="165"/>
      <c r="S2" s="165"/>
      <c r="T2" s="165"/>
      <c r="U2" s="165"/>
      <c r="V2" s="165"/>
      <c r="W2" s="165"/>
      <c r="X2" s="165"/>
      <c r="Y2" s="165"/>
      <c r="Z2" s="165"/>
      <c r="AA2" s="165"/>
      <c r="AB2" s="165"/>
      <c r="AC2" s="165"/>
      <c r="AD2" s="165"/>
      <c r="AE2" s="165"/>
      <c r="AF2" s="165"/>
      <c r="AG2" s="165"/>
      <c r="AH2" s="165"/>
      <c r="AI2" s="165"/>
      <c r="AJ2" s="165"/>
      <c r="AK2" s="165"/>
      <c r="AL2" s="165"/>
      <c r="AM2" s="165"/>
      <c r="AN2" s="165"/>
      <c r="AO2" s="165"/>
      <c r="AP2" s="165"/>
      <c r="AQ2" s="165"/>
      <c r="AR2" s="165"/>
      <c r="AS2" s="165"/>
      <c r="AT2" s="165"/>
      <c r="AU2" s="165"/>
      <c r="AV2" s="165"/>
      <c r="AW2" s="165"/>
    </row>
    <row r="4" spans="1:49">
      <c r="A4" s="2" t="s">
        <v>1</v>
      </c>
      <c r="B4" s="166" t="s">
        <v>2</v>
      </c>
      <c r="C4" s="166"/>
      <c r="D4" s="166"/>
      <c r="E4" s="166"/>
      <c r="F4" s="166"/>
      <c r="G4" s="166"/>
      <c r="H4" s="166"/>
      <c r="I4" s="166"/>
      <c r="J4" s="166"/>
      <c r="K4" s="3" t="s">
        <v>14</v>
      </c>
      <c r="L4" s="166">
        <v>108</v>
      </c>
      <c r="M4" s="166"/>
      <c r="N4" s="166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  <c r="AA4" s="166"/>
      <c r="AB4" s="166"/>
      <c r="AC4" s="166"/>
      <c r="AD4" s="166"/>
      <c r="AE4" s="166"/>
      <c r="AF4" s="166"/>
      <c r="AG4" s="166"/>
      <c r="AH4" s="166"/>
      <c r="AI4" s="166"/>
      <c r="AJ4" s="166"/>
      <c r="AK4" s="166"/>
      <c r="AL4" s="166"/>
      <c r="AM4" s="166"/>
      <c r="AN4" s="166"/>
      <c r="AO4" s="166"/>
      <c r="AP4" s="166"/>
      <c r="AQ4" s="166"/>
      <c r="AR4" s="166"/>
      <c r="AS4" s="166"/>
      <c r="AT4" s="166"/>
    </row>
    <row r="5" spans="1:49">
      <c r="B5" s="166" t="s">
        <v>3</v>
      </c>
      <c r="C5" s="166"/>
      <c r="D5" s="166"/>
      <c r="E5" s="166"/>
      <c r="F5" s="166"/>
      <c r="G5" s="166"/>
      <c r="H5" s="166"/>
      <c r="I5" s="166"/>
      <c r="J5" s="166"/>
      <c r="K5" s="3" t="s">
        <v>14</v>
      </c>
      <c r="L5" s="167" t="s">
        <v>121</v>
      </c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167"/>
      <c r="AA5" s="167"/>
      <c r="AB5" s="167"/>
      <c r="AC5" s="167"/>
      <c r="AD5" s="167"/>
      <c r="AE5" s="167"/>
      <c r="AF5" s="167"/>
      <c r="AG5" s="167"/>
      <c r="AH5" s="167"/>
      <c r="AI5" s="167"/>
      <c r="AJ5" s="167"/>
      <c r="AK5" s="167"/>
      <c r="AL5" s="167"/>
      <c r="AM5" s="167"/>
      <c r="AN5" s="167"/>
      <c r="AO5" s="167"/>
      <c r="AP5" s="167"/>
      <c r="AQ5" s="167"/>
      <c r="AR5" s="167"/>
      <c r="AS5" s="167"/>
      <c r="AT5" s="167"/>
    </row>
    <row r="6" spans="1:49">
      <c r="B6" s="166" t="s">
        <v>4</v>
      </c>
      <c r="C6" s="166"/>
      <c r="D6" s="166"/>
      <c r="E6" s="166"/>
      <c r="F6" s="166"/>
      <c r="G6" s="166"/>
      <c r="H6" s="166"/>
      <c r="I6" s="166"/>
      <c r="J6" s="166"/>
      <c r="K6" s="3" t="s">
        <v>14</v>
      </c>
      <c r="L6" s="166" t="str">
        <f>'[1]Tembesi Lolos'!$N$153</f>
        <v>Wiraswasta</v>
      </c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</row>
    <row r="7" spans="1:49">
      <c r="B7" s="166" t="s">
        <v>5</v>
      </c>
      <c r="C7" s="166"/>
      <c r="D7" s="166"/>
      <c r="E7" s="166"/>
      <c r="F7" s="166"/>
      <c r="G7" s="166"/>
      <c r="H7" s="166"/>
      <c r="I7" s="166"/>
      <c r="J7" s="166"/>
      <c r="K7" s="3" t="s">
        <v>14</v>
      </c>
      <c r="L7" s="166" t="s">
        <v>122</v>
      </c>
      <c r="M7" s="166"/>
      <c r="N7" s="166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</row>
    <row r="8" spans="1:49">
      <c r="B8" s="166" t="s">
        <v>6</v>
      </c>
      <c r="C8" s="166"/>
      <c r="D8" s="166"/>
      <c r="E8" s="166"/>
      <c r="F8" s="166"/>
      <c r="G8" s="166"/>
      <c r="H8" s="166"/>
      <c r="I8" s="166"/>
      <c r="J8" s="166"/>
      <c r="K8" s="3" t="s">
        <v>14</v>
      </c>
      <c r="L8" s="166" t="s">
        <v>105</v>
      </c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</row>
    <row r="9" spans="1:49">
      <c r="B9" s="166" t="s">
        <v>7</v>
      </c>
      <c r="C9" s="166"/>
      <c r="D9" s="166"/>
      <c r="E9" s="166"/>
      <c r="F9" s="166"/>
      <c r="G9" s="166"/>
      <c r="H9" s="166"/>
      <c r="I9" s="166"/>
      <c r="J9" s="166"/>
      <c r="K9" s="3" t="s">
        <v>14</v>
      </c>
      <c r="L9" s="166" t="s">
        <v>23</v>
      </c>
      <c r="M9" s="166"/>
      <c r="N9" s="166"/>
      <c r="O9" s="166"/>
      <c r="P9" s="166"/>
      <c r="Q9" s="166"/>
      <c r="R9" s="166"/>
      <c r="S9" s="166"/>
      <c r="T9" s="166"/>
      <c r="U9" s="166"/>
      <c r="V9" s="166"/>
      <c r="W9" s="166"/>
      <c r="X9" s="166"/>
      <c r="Y9" s="166"/>
      <c r="Z9" s="166"/>
      <c r="AA9" s="166"/>
      <c r="AB9" s="166"/>
      <c r="AC9" s="166"/>
      <c r="AD9" s="166"/>
      <c r="AE9" s="166"/>
      <c r="AF9" s="166"/>
      <c r="AG9" s="166"/>
      <c r="AH9" s="166"/>
      <c r="AI9" s="166"/>
      <c r="AJ9" s="166"/>
      <c r="AK9" s="166"/>
      <c r="AL9" s="166"/>
      <c r="AM9" s="166"/>
      <c r="AN9" s="166"/>
      <c r="AO9" s="166"/>
      <c r="AP9" s="166"/>
      <c r="AQ9" s="166"/>
      <c r="AR9" s="166"/>
      <c r="AS9" s="166"/>
      <c r="AT9" s="166"/>
    </row>
    <row r="11" spans="1:49">
      <c r="A11" s="2" t="s">
        <v>8</v>
      </c>
      <c r="B11" s="169" t="s">
        <v>9</v>
      </c>
      <c r="C11" s="169"/>
      <c r="D11" s="169"/>
      <c r="E11" s="169"/>
      <c r="F11" s="169"/>
      <c r="G11" s="169"/>
      <c r="H11" s="169"/>
      <c r="I11" s="169"/>
      <c r="J11" s="169"/>
      <c r="K11" s="169"/>
      <c r="L11" s="169"/>
      <c r="M11" s="169"/>
      <c r="N11" s="169"/>
      <c r="O11" s="169"/>
      <c r="P11" s="169"/>
      <c r="Q11" s="169"/>
      <c r="R11" s="169"/>
      <c r="S11" s="169"/>
      <c r="T11" s="169"/>
      <c r="U11" s="169"/>
      <c r="V11" s="169"/>
      <c r="W11" s="169"/>
      <c r="X11" s="169"/>
      <c r="Y11" s="169"/>
      <c r="Z11" s="169"/>
      <c r="AA11" s="169"/>
      <c r="AB11" s="169"/>
      <c r="AC11" s="169"/>
      <c r="AD11" s="169"/>
      <c r="AE11" s="169"/>
      <c r="AF11" s="169"/>
      <c r="AG11" s="169"/>
      <c r="AH11" s="169"/>
      <c r="AI11" s="169"/>
      <c r="AJ11" s="169"/>
      <c r="AK11" s="169"/>
      <c r="AL11" s="169"/>
      <c r="AM11" s="169"/>
      <c r="AN11" s="169"/>
      <c r="AO11" s="169"/>
      <c r="AP11" s="169"/>
      <c r="AQ11" s="169"/>
      <c r="AR11" s="169"/>
      <c r="AS11" s="169"/>
      <c r="AT11" s="169"/>
      <c r="AU11" s="169"/>
      <c r="AV11" s="169"/>
      <c r="AW11" s="169"/>
    </row>
    <row r="13" spans="1:49">
      <c r="B13" s="15" t="s">
        <v>10</v>
      </c>
      <c r="C13" s="5"/>
      <c r="D13" s="5"/>
      <c r="E13" s="5"/>
      <c r="F13" s="5"/>
      <c r="G13" s="5"/>
      <c r="H13" s="5"/>
      <c r="I13" s="6"/>
      <c r="J13" s="6"/>
      <c r="K13" s="6"/>
      <c r="L13" s="6"/>
      <c r="M13" s="6"/>
      <c r="N13" s="6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7"/>
    </row>
    <row r="14" spans="1:49" ht="17.25">
      <c r="B14" s="16" t="s">
        <v>11</v>
      </c>
      <c r="C14" s="160" t="s">
        <v>13</v>
      </c>
      <c r="D14" s="160"/>
      <c r="E14" s="160"/>
      <c r="F14" s="160"/>
      <c r="G14" s="160"/>
      <c r="H14" s="104" t="s">
        <v>14</v>
      </c>
      <c r="I14" s="168">
        <v>8</v>
      </c>
      <c r="J14" s="168"/>
      <c r="K14" s="106" t="s">
        <v>15</v>
      </c>
      <c r="L14" s="106" t="s">
        <v>16</v>
      </c>
      <c r="M14" s="168">
        <v>10</v>
      </c>
      <c r="N14" s="168"/>
      <c r="O14" s="11" t="s">
        <v>15</v>
      </c>
      <c r="P14" s="13" t="s">
        <v>17</v>
      </c>
      <c r="Q14" s="168">
        <f>SUM(M14*I14)</f>
        <v>80</v>
      </c>
      <c r="R14" s="168"/>
      <c r="S14" s="104" t="s">
        <v>18</v>
      </c>
      <c r="T14" s="104"/>
      <c r="U14" s="18" t="s">
        <v>11</v>
      </c>
      <c r="V14" s="10" t="s">
        <v>65</v>
      </c>
      <c r="W14" s="10"/>
      <c r="X14" s="10"/>
      <c r="Y14" s="10"/>
      <c r="Z14" s="10"/>
      <c r="AA14" s="10" t="s">
        <v>14</v>
      </c>
      <c r="AB14" s="10" t="s">
        <v>64</v>
      </c>
      <c r="AC14" s="10"/>
      <c r="AD14" s="10"/>
      <c r="AE14" s="10"/>
      <c r="AF14" s="10"/>
      <c r="AI14" s="19" t="s">
        <v>11</v>
      </c>
      <c r="AJ14" s="161" t="s">
        <v>67</v>
      </c>
      <c r="AK14" s="161"/>
      <c r="AL14" s="161"/>
      <c r="AM14" s="161"/>
      <c r="AN14" s="161"/>
      <c r="AO14" s="161"/>
      <c r="AP14" s="44" t="s">
        <v>14</v>
      </c>
      <c r="AQ14" s="44" t="s">
        <v>64</v>
      </c>
      <c r="AR14" s="44"/>
      <c r="AS14" s="44"/>
      <c r="AT14" s="44"/>
      <c r="AU14" s="44"/>
      <c r="AW14" s="12"/>
    </row>
    <row r="15" spans="1:49" ht="17.25">
      <c r="B15" s="16" t="s">
        <v>11</v>
      </c>
      <c r="C15" s="160" t="s">
        <v>12</v>
      </c>
      <c r="D15" s="160"/>
      <c r="E15" s="160"/>
      <c r="F15" s="160"/>
      <c r="G15" s="160"/>
      <c r="H15" s="104" t="s">
        <v>14</v>
      </c>
      <c r="I15" s="168">
        <v>6</v>
      </c>
      <c r="J15" s="168"/>
      <c r="K15" s="106" t="s">
        <v>15</v>
      </c>
      <c r="L15" s="106" t="s">
        <v>16</v>
      </c>
      <c r="M15" s="168">
        <v>8</v>
      </c>
      <c r="N15" s="168"/>
      <c r="O15" s="11" t="s">
        <v>15</v>
      </c>
      <c r="P15" s="13" t="s">
        <v>17</v>
      </c>
      <c r="Q15" s="168">
        <f>SUM(M15*I15)</f>
        <v>48</v>
      </c>
      <c r="R15" s="168"/>
      <c r="S15" s="104" t="s">
        <v>18</v>
      </c>
      <c r="T15" s="104"/>
      <c r="U15" s="18" t="s">
        <v>11</v>
      </c>
      <c r="V15" s="10" t="s">
        <v>63</v>
      </c>
      <c r="W15" s="10"/>
      <c r="X15" s="10"/>
      <c r="Y15" s="10"/>
      <c r="Z15" s="10"/>
      <c r="AA15" s="10" t="s">
        <v>14</v>
      </c>
      <c r="AB15" s="10" t="s">
        <v>64</v>
      </c>
      <c r="AC15" s="10"/>
      <c r="AD15" s="10"/>
      <c r="AE15" s="10"/>
      <c r="AF15" s="10"/>
      <c r="AH15" s="10"/>
      <c r="AI15" s="18" t="s">
        <v>11</v>
      </c>
      <c r="AJ15" s="160" t="s">
        <v>68</v>
      </c>
      <c r="AK15" s="160"/>
      <c r="AL15" s="160"/>
      <c r="AM15" s="160"/>
      <c r="AN15" s="160"/>
      <c r="AO15" s="160"/>
      <c r="AP15" s="10" t="s">
        <v>14</v>
      </c>
      <c r="AQ15" s="10" t="s">
        <v>64</v>
      </c>
      <c r="AR15" s="10"/>
      <c r="AS15" s="10"/>
      <c r="AT15" s="10"/>
      <c r="AU15" s="10"/>
      <c r="AW15" s="12"/>
    </row>
    <row r="16" spans="1:49">
      <c r="B16" s="17"/>
      <c r="C16" s="44"/>
      <c r="D16" s="44"/>
      <c r="E16" s="44"/>
      <c r="F16" s="44"/>
      <c r="G16" s="44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105"/>
      <c r="U16" s="18" t="s">
        <v>11</v>
      </c>
      <c r="V16" s="104" t="s">
        <v>66</v>
      </c>
      <c r="W16" s="104"/>
      <c r="X16" s="104"/>
      <c r="Y16" s="104"/>
      <c r="Z16" s="104"/>
      <c r="AA16" s="10" t="s">
        <v>14</v>
      </c>
      <c r="AB16" s="104" t="s">
        <v>64</v>
      </c>
      <c r="AC16" s="104"/>
      <c r="AD16" s="104"/>
      <c r="AE16" s="104"/>
      <c r="AF16" s="104"/>
      <c r="AH16" s="24"/>
      <c r="AI16" s="18" t="s">
        <v>11</v>
      </c>
      <c r="AJ16" s="160" t="s">
        <v>69</v>
      </c>
      <c r="AK16" s="160"/>
      <c r="AL16" s="160"/>
      <c r="AM16" s="160"/>
      <c r="AN16" s="160"/>
      <c r="AO16" s="160"/>
      <c r="AP16" s="10" t="s">
        <v>14</v>
      </c>
      <c r="AQ16" s="10" t="s">
        <v>64</v>
      </c>
      <c r="AR16" s="10"/>
      <c r="AS16" s="10"/>
      <c r="AT16" s="10"/>
      <c r="AU16" s="10"/>
      <c r="AV16" s="10"/>
      <c r="AW16" s="12"/>
    </row>
    <row r="17" spans="2:49">
      <c r="B17" s="8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2"/>
    </row>
    <row r="18" spans="2:49">
      <c r="B18" s="170" t="s">
        <v>19</v>
      </c>
      <c r="C18" s="170"/>
      <c r="D18" s="170"/>
      <c r="E18" s="170"/>
      <c r="F18" s="170"/>
      <c r="G18" s="170"/>
      <c r="H18" s="170"/>
      <c r="I18" s="170"/>
      <c r="J18" s="170"/>
      <c r="K18" s="170"/>
      <c r="L18" s="170"/>
      <c r="M18" s="170"/>
      <c r="N18" s="170"/>
      <c r="O18" s="170"/>
      <c r="P18" s="170"/>
      <c r="Q18" s="170"/>
      <c r="R18" s="170" t="s">
        <v>20</v>
      </c>
      <c r="S18" s="170"/>
      <c r="T18" s="170"/>
      <c r="U18" s="170"/>
      <c r="V18" s="170"/>
      <c r="W18" s="170"/>
      <c r="X18" s="170"/>
      <c r="Y18" s="170"/>
      <c r="Z18" s="170"/>
      <c r="AA18" s="170"/>
      <c r="AB18" s="170"/>
      <c r="AC18" s="170"/>
      <c r="AD18" s="170"/>
      <c r="AE18" s="170"/>
      <c r="AF18" s="170"/>
      <c r="AG18" s="170"/>
      <c r="AH18" s="170" t="s">
        <v>21</v>
      </c>
      <c r="AI18" s="170"/>
      <c r="AJ18" s="170"/>
      <c r="AK18" s="170"/>
      <c r="AL18" s="170"/>
      <c r="AM18" s="170"/>
      <c r="AN18" s="170"/>
      <c r="AO18" s="170"/>
      <c r="AP18" s="170"/>
      <c r="AQ18" s="170"/>
      <c r="AR18" s="170"/>
      <c r="AS18" s="170"/>
      <c r="AT18" s="170"/>
      <c r="AU18" s="170"/>
      <c r="AV18" s="170"/>
      <c r="AW18" s="170"/>
    </row>
    <row r="19" spans="2:49">
      <c r="B19" s="162"/>
      <c r="C19" s="162"/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  <c r="AA19" s="162"/>
      <c r="AB19" s="162"/>
      <c r="AC19" s="162"/>
      <c r="AD19" s="162"/>
      <c r="AE19" s="162"/>
      <c r="AF19" s="162"/>
      <c r="AG19" s="162"/>
      <c r="AH19" s="162"/>
      <c r="AI19" s="162"/>
      <c r="AJ19" s="162"/>
      <c r="AK19" s="162"/>
      <c r="AL19" s="162"/>
      <c r="AM19" s="162"/>
      <c r="AN19" s="162"/>
      <c r="AO19" s="162"/>
      <c r="AP19" s="162"/>
      <c r="AQ19" s="162"/>
      <c r="AR19" s="162"/>
      <c r="AS19" s="162"/>
      <c r="AT19" s="162"/>
      <c r="AU19" s="162"/>
      <c r="AV19" s="162"/>
      <c r="AW19" s="162"/>
    </row>
    <row r="20" spans="2:49">
      <c r="B20" s="163"/>
      <c r="C20" s="163"/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  <c r="AC20" s="163"/>
      <c r="AD20" s="163"/>
      <c r="AE20" s="163"/>
      <c r="AF20" s="163"/>
      <c r="AG20" s="163"/>
      <c r="AH20" s="163"/>
      <c r="AI20" s="163"/>
      <c r="AJ20" s="163"/>
      <c r="AK20" s="163"/>
      <c r="AL20" s="163"/>
      <c r="AM20" s="163"/>
      <c r="AN20" s="163"/>
      <c r="AO20" s="163"/>
      <c r="AP20" s="163"/>
      <c r="AQ20" s="163"/>
      <c r="AR20" s="163"/>
      <c r="AS20" s="163"/>
      <c r="AT20" s="163"/>
      <c r="AU20" s="163"/>
      <c r="AV20" s="163"/>
      <c r="AW20" s="163"/>
    </row>
    <row r="21" spans="2:49">
      <c r="B21" s="163"/>
      <c r="C21" s="163"/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  <c r="AC21" s="163"/>
      <c r="AD21" s="163"/>
      <c r="AE21" s="163"/>
      <c r="AF21" s="163"/>
      <c r="AG21" s="163"/>
      <c r="AH21" s="163"/>
      <c r="AI21" s="163"/>
      <c r="AJ21" s="163"/>
      <c r="AK21" s="163"/>
      <c r="AL21" s="163"/>
      <c r="AM21" s="163"/>
      <c r="AN21" s="163"/>
      <c r="AO21" s="163"/>
      <c r="AP21" s="163"/>
      <c r="AQ21" s="163"/>
      <c r="AR21" s="163"/>
      <c r="AS21" s="163"/>
      <c r="AT21" s="163"/>
      <c r="AU21" s="163"/>
      <c r="AV21" s="163"/>
      <c r="AW21" s="163"/>
    </row>
    <row r="22" spans="2:49">
      <c r="B22" s="163"/>
      <c r="C22" s="163"/>
      <c r="D22" s="163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  <c r="AC22" s="163"/>
      <c r="AD22" s="163"/>
      <c r="AE22" s="163"/>
      <c r="AF22" s="163"/>
      <c r="AG22" s="163"/>
      <c r="AH22" s="163"/>
      <c r="AI22" s="163"/>
      <c r="AJ22" s="163"/>
      <c r="AK22" s="163"/>
      <c r="AL22" s="163"/>
      <c r="AM22" s="163"/>
      <c r="AN22" s="163"/>
      <c r="AO22" s="163"/>
      <c r="AP22" s="163"/>
      <c r="AQ22" s="163"/>
      <c r="AR22" s="163"/>
      <c r="AS22" s="163"/>
      <c r="AT22" s="163"/>
      <c r="AU22" s="163"/>
      <c r="AV22" s="163"/>
      <c r="AW22" s="163"/>
    </row>
    <row r="23" spans="2:49">
      <c r="B23" s="163"/>
      <c r="C23" s="163"/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  <c r="AC23" s="163"/>
      <c r="AD23" s="163"/>
      <c r="AE23" s="163"/>
      <c r="AF23" s="163"/>
      <c r="AG23" s="163"/>
      <c r="AH23" s="163"/>
      <c r="AI23" s="163"/>
      <c r="AJ23" s="163"/>
      <c r="AK23" s="163"/>
      <c r="AL23" s="163"/>
      <c r="AM23" s="163"/>
      <c r="AN23" s="163"/>
      <c r="AO23" s="163"/>
      <c r="AP23" s="163"/>
      <c r="AQ23" s="163"/>
      <c r="AR23" s="163"/>
      <c r="AS23" s="163"/>
      <c r="AT23" s="163"/>
      <c r="AU23" s="163"/>
      <c r="AV23" s="163"/>
      <c r="AW23" s="163"/>
    </row>
    <row r="24" spans="2:49">
      <c r="B24" s="163"/>
      <c r="C24" s="163"/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  <c r="AC24" s="163"/>
      <c r="AD24" s="163"/>
      <c r="AE24" s="163"/>
      <c r="AF24" s="163"/>
      <c r="AG24" s="163"/>
      <c r="AH24" s="163"/>
      <c r="AI24" s="163"/>
      <c r="AJ24" s="163"/>
      <c r="AK24" s="163"/>
      <c r="AL24" s="163"/>
      <c r="AM24" s="163"/>
      <c r="AN24" s="163"/>
      <c r="AO24" s="163"/>
      <c r="AP24" s="163"/>
      <c r="AQ24" s="163"/>
      <c r="AR24" s="163"/>
      <c r="AS24" s="163"/>
      <c r="AT24" s="163"/>
      <c r="AU24" s="163"/>
      <c r="AV24" s="163"/>
      <c r="AW24" s="163"/>
    </row>
    <row r="25" spans="2:49">
      <c r="B25" s="163"/>
      <c r="C25" s="163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K25" s="163"/>
      <c r="AL25" s="163"/>
      <c r="AM25" s="163"/>
      <c r="AN25" s="163"/>
      <c r="AO25" s="163"/>
      <c r="AP25" s="163"/>
      <c r="AQ25" s="163"/>
      <c r="AR25" s="163"/>
      <c r="AS25" s="163"/>
      <c r="AT25" s="163"/>
      <c r="AU25" s="163"/>
      <c r="AV25" s="163"/>
      <c r="AW25" s="163"/>
    </row>
    <row r="26" spans="2:49">
      <c r="B26" s="163"/>
      <c r="C26" s="163"/>
      <c r="D26" s="163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  <c r="AB26" s="163"/>
      <c r="AC26" s="163"/>
      <c r="AD26" s="163"/>
      <c r="AE26" s="163"/>
      <c r="AF26" s="163"/>
      <c r="AG26" s="163"/>
      <c r="AH26" s="163"/>
      <c r="AI26" s="163"/>
      <c r="AJ26" s="163"/>
      <c r="AK26" s="163"/>
      <c r="AL26" s="163"/>
      <c r="AM26" s="163"/>
      <c r="AN26" s="163"/>
      <c r="AO26" s="163"/>
      <c r="AP26" s="163"/>
      <c r="AQ26" s="163"/>
      <c r="AR26" s="163"/>
      <c r="AS26" s="163"/>
      <c r="AT26" s="163"/>
      <c r="AU26" s="163"/>
      <c r="AV26" s="163"/>
      <c r="AW26" s="163"/>
    </row>
    <row r="27" spans="2:49">
      <c r="B27" s="163"/>
      <c r="C27" s="163"/>
      <c r="D27" s="163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/>
      <c r="AC27" s="163"/>
      <c r="AD27" s="163"/>
      <c r="AE27" s="163"/>
      <c r="AF27" s="163"/>
      <c r="AG27" s="163"/>
      <c r="AH27" s="163"/>
      <c r="AI27" s="163"/>
      <c r="AJ27" s="163"/>
      <c r="AK27" s="163"/>
      <c r="AL27" s="163"/>
      <c r="AM27" s="163"/>
      <c r="AN27" s="163"/>
      <c r="AO27" s="163"/>
      <c r="AP27" s="163"/>
      <c r="AQ27" s="163"/>
      <c r="AR27" s="163"/>
      <c r="AS27" s="163"/>
      <c r="AT27" s="163"/>
      <c r="AU27" s="163"/>
      <c r="AV27" s="163"/>
      <c r="AW27" s="163"/>
    </row>
    <row r="28" spans="2:49">
      <c r="B28" s="163"/>
      <c r="C28" s="163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  <c r="AB28" s="163"/>
      <c r="AC28" s="163"/>
      <c r="AD28" s="163"/>
      <c r="AE28" s="163"/>
      <c r="AF28" s="163"/>
      <c r="AG28" s="163"/>
      <c r="AH28" s="163"/>
      <c r="AI28" s="163"/>
      <c r="AJ28" s="163"/>
      <c r="AK28" s="163"/>
      <c r="AL28" s="163"/>
      <c r="AM28" s="163"/>
      <c r="AN28" s="163"/>
      <c r="AO28" s="163"/>
      <c r="AP28" s="163"/>
      <c r="AQ28" s="163"/>
      <c r="AR28" s="163"/>
      <c r="AS28" s="163"/>
      <c r="AT28" s="163"/>
      <c r="AU28" s="163"/>
      <c r="AV28" s="163"/>
      <c r="AW28" s="163"/>
    </row>
    <row r="29" spans="2:49">
      <c r="B29" s="163"/>
      <c r="C29" s="163"/>
      <c r="D29" s="163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63"/>
      <c r="AL29" s="163"/>
      <c r="AM29" s="163"/>
      <c r="AN29" s="163"/>
      <c r="AO29" s="163"/>
      <c r="AP29" s="163"/>
      <c r="AQ29" s="163"/>
      <c r="AR29" s="163"/>
      <c r="AS29" s="163"/>
      <c r="AT29" s="163"/>
      <c r="AU29" s="163"/>
      <c r="AV29" s="163"/>
      <c r="AW29" s="163"/>
    </row>
    <row r="30" spans="2:49">
      <c r="B30" s="164"/>
      <c r="C30" s="164"/>
      <c r="D30" s="164"/>
      <c r="E30" s="164"/>
      <c r="F30" s="164"/>
      <c r="G30" s="164"/>
      <c r="H30" s="164"/>
      <c r="I30" s="164"/>
      <c r="J30" s="164"/>
      <c r="K30" s="164"/>
      <c r="L30" s="164"/>
      <c r="M30" s="164"/>
      <c r="N30" s="164"/>
      <c r="O30" s="164"/>
      <c r="P30" s="164"/>
      <c r="Q30" s="164"/>
      <c r="R30" s="164"/>
      <c r="S30" s="164"/>
      <c r="T30" s="164"/>
      <c r="U30" s="164"/>
      <c r="V30" s="164"/>
      <c r="W30" s="164"/>
      <c r="X30" s="164"/>
      <c r="Y30" s="164"/>
      <c r="Z30" s="164"/>
      <c r="AA30" s="164"/>
      <c r="AB30" s="164"/>
      <c r="AC30" s="164"/>
      <c r="AD30" s="164"/>
      <c r="AE30" s="164"/>
      <c r="AF30" s="164"/>
      <c r="AG30" s="164"/>
      <c r="AH30" s="164"/>
      <c r="AI30" s="164"/>
      <c r="AJ30" s="164"/>
      <c r="AK30" s="164"/>
      <c r="AL30" s="164"/>
      <c r="AM30" s="164"/>
      <c r="AN30" s="164"/>
      <c r="AO30" s="164"/>
      <c r="AP30" s="164"/>
      <c r="AQ30" s="164"/>
      <c r="AR30" s="164"/>
      <c r="AS30" s="164"/>
      <c r="AT30" s="164"/>
      <c r="AU30" s="164"/>
      <c r="AV30" s="164"/>
      <c r="AW30" s="164"/>
    </row>
    <row r="32" spans="2:49" s="102" customFormat="1">
      <c r="I32" s="101"/>
      <c r="J32" s="101"/>
      <c r="K32" s="101"/>
      <c r="L32" s="101"/>
      <c r="M32" s="101"/>
      <c r="N32" s="101"/>
      <c r="AR32" s="101" t="s">
        <v>239</v>
      </c>
    </row>
    <row r="33" spans="1:44" s="102" customFormat="1">
      <c r="F33" s="101" t="s">
        <v>54</v>
      </c>
      <c r="I33" s="101"/>
      <c r="J33" s="101"/>
      <c r="K33" s="101"/>
      <c r="L33" s="101"/>
      <c r="M33" s="101"/>
      <c r="N33" s="101"/>
      <c r="T33" s="101" t="s">
        <v>237</v>
      </c>
      <c r="AF33" s="101" t="s">
        <v>51</v>
      </c>
      <c r="AR33" s="101" t="s">
        <v>48</v>
      </c>
    </row>
    <row r="34" spans="1:44" s="102" customFormat="1">
      <c r="F34" s="101" t="s">
        <v>55</v>
      </c>
      <c r="I34" s="101"/>
      <c r="J34" s="101"/>
      <c r="K34" s="101"/>
      <c r="L34" s="101"/>
      <c r="M34" s="101"/>
      <c r="N34" s="101"/>
      <c r="T34" s="101" t="s">
        <v>238</v>
      </c>
      <c r="AF34" s="101" t="s">
        <v>52</v>
      </c>
      <c r="AR34" s="101" t="s">
        <v>49</v>
      </c>
    </row>
    <row r="35" spans="1:44" s="102" customFormat="1">
      <c r="F35" s="101"/>
      <c r="I35" s="101"/>
      <c r="J35" s="101"/>
      <c r="K35" s="101"/>
      <c r="L35" s="101"/>
      <c r="M35" s="101"/>
      <c r="N35" s="101"/>
      <c r="AF35" s="101" t="s">
        <v>53</v>
      </c>
      <c r="AR35" s="101" t="s">
        <v>50</v>
      </c>
    </row>
    <row r="36" spans="1:44" s="102" customFormat="1">
      <c r="F36" s="101"/>
      <c r="I36" s="101"/>
      <c r="J36" s="101"/>
      <c r="K36" s="101"/>
      <c r="L36" s="101"/>
      <c r="M36" s="101"/>
      <c r="N36" s="101"/>
      <c r="AF36" s="101"/>
      <c r="AR36" s="101"/>
    </row>
    <row r="37" spans="1:44" s="102" customFormat="1">
      <c r="F37" s="101"/>
      <c r="I37" s="101"/>
      <c r="J37" s="101"/>
      <c r="K37" s="101"/>
      <c r="L37" s="101"/>
      <c r="M37" s="101"/>
      <c r="N37" s="101"/>
      <c r="AF37" s="101"/>
      <c r="AR37" s="101"/>
    </row>
    <row r="38" spans="1:44" s="102" customFormat="1">
      <c r="F38" s="101"/>
      <c r="I38" s="101"/>
      <c r="J38" s="101"/>
      <c r="K38" s="101"/>
      <c r="L38" s="101"/>
      <c r="M38" s="101"/>
      <c r="N38" s="101"/>
      <c r="AF38" s="101"/>
      <c r="AR38" s="101"/>
    </row>
    <row r="39" spans="1:44" s="140" customFormat="1" ht="16.5" thickBot="1">
      <c r="F39" s="141" t="s">
        <v>232</v>
      </c>
      <c r="I39" s="142"/>
      <c r="J39" s="142"/>
      <c r="K39" s="142"/>
      <c r="L39" s="142"/>
      <c r="M39" s="142"/>
      <c r="N39" s="142"/>
      <c r="Q39" s="145"/>
      <c r="R39" s="145"/>
      <c r="S39" s="145"/>
      <c r="T39" s="146"/>
      <c r="U39" s="145"/>
      <c r="V39" s="145"/>
      <c r="W39" s="145"/>
      <c r="X39" s="145"/>
      <c r="AF39" s="141" t="s">
        <v>97</v>
      </c>
      <c r="AR39" s="141" t="s">
        <v>209</v>
      </c>
    </row>
    <row r="40" spans="1:44" s="102" customFormat="1">
      <c r="D40" s="143"/>
      <c r="F40" s="143" t="s">
        <v>228</v>
      </c>
      <c r="G40" s="143"/>
      <c r="H40" s="143"/>
      <c r="I40" s="143"/>
      <c r="J40" s="143"/>
      <c r="K40" s="144"/>
      <c r="L40" s="144"/>
      <c r="M40" s="144"/>
      <c r="N40" s="144"/>
      <c r="T40" s="147"/>
      <c r="AO40" s="101"/>
    </row>
    <row r="47" spans="1:44">
      <c r="A47" s="2" t="s">
        <v>25</v>
      </c>
      <c r="B47" s="1" t="s">
        <v>26</v>
      </c>
    </row>
    <row r="49" spans="2:49">
      <c r="B49" s="15" t="s">
        <v>27</v>
      </c>
      <c r="C49" s="5"/>
      <c r="D49" s="5"/>
      <c r="E49" s="5"/>
      <c r="F49" s="5"/>
      <c r="G49" s="5"/>
      <c r="H49" s="5"/>
      <c r="I49" s="6"/>
      <c r="J49" s="6"/>
      <c r="K49" s="6"/>
      <c r="L49" s="6"/>
      <c r="M49" s="6"/>
      <c r="N49" s="6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7"/>
    </row>
    <row r="50" spans="2:49">
      <c r="B50" s="22" t="s">
        <v>28</v>
      </c>
      <c r="C50" s="10"/>
      <c r="D50" s="10"/>
      <c r="E50" s="10"/>
      <c r="F50" s="10"/>
      <c r="G50" s="10"/>
      <c r="H50" s="10"/>
      <c r="I50" s="11"/>
      <c r="J50" s="11"/>
      <c r="K50" s="11"/>
      <c r="L50" s="11"/>
      <c r="M50" s="11"/>
      <c r="V50" s="11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9" t="s">
        <v>30</v>
      </c>
      <c r="AR50" s="10"/>
      <c r="AS50" s="10"/>
      <c r="AT50" s="10"/>
      <c r="AU50" s="10"/>
      <c r="AV50" s="10"/>
      <c r="AW50" s="12"/>
    </row>
    <row r="51" spans="2:49" ht="17.25">
      <c r="B51" s="23" t="s">
        <v>1</v>
      </c>
      <c r="C51" s="10" t="s">
        <v>70</v>
      </c>
      <c r="D51" s="10"/>
      <c r="E51" s="10"/>
      <c r="F51" s="10"/>
      <c r="G51" s="10"/>
      <c r="H51" s="104"/>
      <c r="I51" s="20"/>
      <c r="J51" s="11"/>
      <c r="K51" s="11"/>
      <c r="L51" s="11"/>
      <c r="M51" s="11"/>
      <c r="V51" s="168">
        <f>I15</f>
        <v>6</v>
      </c>
      <c r="W51" s="168"/>
      <c r="X51" s="11" t="s">
        <v>15</v>
      </c>
      <c r="Y51" s="11" t="s">
        <v>16</v>
      </c>
      <c r="Z51" s="168">
        <v>2.85</v>
      </c>
      <c r="AA51" s="168"/>
      <c r="AB51" s="11" t="s">
        <v>15</v>
      </c>
      <c r="AC51" s="13" t="s">
        <v>17</v>
      </c>
      <c r="AD51" s="168">
        <f>SUM(Z51*V51)</f>
        <v>17.100000000000001</v>
      </c>
      <c r="AE51" s="168"/>
      <c r="AF51" s="104" t="s">
        <v>18</v>
      </c>
      <c r="AG51" s="10"/>
      <c r="AH51" s="25" t="s">
        <v>29</v>
      </c>
      <c r="AI51" s="10"/>
      <c r="AJ51" s="180">
        <v>57000</v>
      </c>
      <c r="AK51" s="180"/>
      <c r="AL51" s="180"/>
      <c r="AM51" s="26"/>
      <c r="AN51" s="10"/>
      <c r="AO51" s="10"/>
      <c r="AP51" s="10"/>
      <c r="AQ51" s="27" t="s">
        <v>31</v>
      </c>
      <c r="AR51" s="180">
        <f>SUM(AJ51*AD51)</f>
        <v>974700.00000000012</v>
      </c>
      <c r="AS51" s="180"/>
      <c r="AT51" s="180"/>
      <c r="AU51" s="180"/>
      <c r="AV51" s="10"/>
      <c r="AW51" s="12"/>
    </row>
    <row r="52" spans="2:49">
      <c r="B52" s="23" t="s">
        <v>8</v>
      </c>
      <c r="C52" s="10" t="s">
        <v>71</v>
      </c>
      <c r="D52" s="10"/>
      <c r="E52" s="10"/>
      <c r="F52" s="10"/>
      <c r="G52" s="10"/>
      <c r="H52" s="104"/>
      <c r="I52" s="20"/>
      <c r="J52" s="11"/>
      <c r="K52" s="11"/>
      <c r="L52" s="11"/>
      <c r="M52" s="11"/>
      <c r="V52" s="168">
        <v>1</v>
      </c>
      <c r="W52" s="168"/>
      <c r="X52" s="160" t="s">
        <v>37</v>
      </c>
      <c r="Y52" s="160"/>
      <c r="Z52" s="160"/>
      <c r="AA52" s="160"/>
      <c r="AC52" s="13"/>
      <c r="AD52" s="168"/>
      <c r="AE52" s="168"/>
      <c r="AF52" s="104"/>
      <c r="AG52" s="10"/>
      <c r="AH52" s="25" t="s">
        <v>29</v>
      </c>
      <c r="AI52" s="10"/>
      <c r="AJ52" s="180">
        <v>350000</v>
      </c>
      <c r="AK52" s="180"/>
      <c r="AL52" s="180"/>
      <c r="AM52" s="26"/>
      <c r="AN52" s="10"/>
      <c r="AO52" s="10"/>
      <c r="AP52" s="10"/>
      <c r="AQ52" s="27" t="s">
        <v>31</v>
      </c>
      <c r="AR52" s="180">
        <f>SUM(AJ52*V52)</f>
        <v>350000</v>
      </c>
      <c r="AS52" s="180"/>
      <c r="AT52" s="180"/>
      <c r="AU52" s="180"/>
      <c r="AV52" s="10"/>
      <c r="AW52" s="12"/>
    </row>
    <row r="53" spans="2:49">
      <c r="B53" s="23" t="s">
        <v>25</v>
      </c>
      <c r="C53" s="104" t="s">
        <v>72</v>
      </c>
      <c r="D53" s="105"/>
      <c r="E53" s="105"/>
      <c r="F53" s="105"/>
      <c r="G53" s="105"/>
      <c r="H53" s="105"/>
      <c r="I53" s="105"/>
      <c r="J53" s="105"/>
      <c r="K53" s="105"/>
      <c r="L53" s="105"/>
      <c r="M53" s="105"/>
      <c r="V53" s="168">
        <v>2</v>
      </c>
      <c r="W53" s="168"/>
      <c r="X53" s="160" t="s">
        <v>37</v>
      </c>
      <c r="Y53" s="160"/>
      <c r="Z53" s="160"/>
      <c r="AA53" s="160"/>
      <c r="AC53" s="13"/>
      <c r="AD53" s="168"/>
      <c r="AE53" s="168"/>
      <c r="AF53" s="104"/>
      <c r="AG53" s="24"/>
      <c r="AH53" s="25" t="s">
        <v>29</v>
      </c>
      <c r="AI53" s="24"/>
      <c r="AJ53" s="180">
        <v>350000</v>
      </c>
      <c r="AK53" s="180"/>
      <c r="AL53" s="180"/>
      <c r="AM53" s="26"/>
      <c r="AN53" s="24"/>
      <c r="AO53" s="24"/>
      <c r="AP53" s="24"/>
      <c r="AQ53" s="27" t="s">
        <v>31</v>
      </c>
      <c r="AR53" s="180">
        <f>SUM(AJ53*V53)</f>
        <v>700000</v>
      </c>
      <c r="AS53" s="180"/>
      <c r="AT53" s="180"/>
      <c r="AU53" s="180"/>
      <c r="AV53" s="10"/>
      <c r="AW53" s="12"/>
    </row>
    <row r="54" spans="2:49">
      <c r="B54" s="8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2"/>
    </row>
    <row r="55" spans="2:49" ht="15.75">
      <c r="B55" s="181" t="s">
        <v>32</v>
      </c>
      <c r="C55" s="182"/>
      <c r="D55" s="182"/>
      <c r="E55" s="182"/>
      <c r="F55" s="182"/>
      <c r="G55" s="182"/>
      <c r="H55" s="182"/>
      <c r="I55" s="182"/>
      <c r="J55" s="182"/>
      <c r="K55" s="182"/>
      <c r="L55" s="182"/>
      <c r="M55" s="182"/>
      <c r="N55" s="182"/>
      <c r="O55" s="182"/>
      <c r="P55" s="182"/>
      <c r="Q55" s="182"/>
      <c r="R55" s="182"/>
      <c r="S55" s="182"/>
      <c r="T55" s="182"/>
      <c r="U55" s="182"/>
      <c r="V55" s="182"/>
      <c r="W55" s="182"/>
      <c r="X55" s="182"/>
      <c r="Y55" s="182"/>
      <c r="Z55" s="182"/>
      <c r="AA55" s="182"/>
      <c r="AB55" s="182"/>
      <c r="AC55" s="182"/>
      <c r="AD55" s="182"/>
      <c r="AE55" s="182"/>
      <c r="AF55" s="182"/>
      <c r="AG55" s="182"/>
      <c r="AH55" s="182"/>
      <c r="AI55" s="182"/>
      <c r="AJ55" s="182"/>
      <c r="AK55" s="182"/>
      <c r="AL55" s="182"/>
      <c r="AM55" s="182"/>
      <c r="AN55" s="182"/>
      <c r="AO55" s="182"/>
      <c r="AP55" s="45"/>
      <c r="AQ55" s="45" t="s">
        <v>31</v>
      </c>
      <c r="AR55" s="46"/>
      <c r="AS55" s="183">
        <f>SUM(AR51:AU53)</f>
        <v>2024700</v>
      </c>
      <c r="AT55" s="183"/>
      <c r="AU55" s="183"/>
      <c r="AV55" s="183"/>
      <c r="AW55" s="184"/>
    </row>
    <row r="56" spans="2:49">
      <c r="B56" s="185" t="s">
        <v>33</v>
      </c>
      <c r="C56" s="186"/>
      <c r="D56" s="187" t="s">
        <v>19</v>
      </c>
      <c r="E56" s="188"/>
      <c r="F56" s="188"/>
      <c r="G56" s="188"/>
      <c r="H56" s="188"/>
      <c r="I56" s="188"/>
      <c r="J56" s="188"/>
      <c r="K56" s="188"/>
      <c r="L56" s="188"/>
      <c r="M56" s="188"/>
      <c r="N56" s="188"/>
      <c r="O56" s="188"/>
      <c r="P56" s="188"/>
      <c r="Q56" s="189"/>
      <c r="R56" s="170" t="s">
        <v>20</v>
      </c>
      <c r="S56" s="170"/>
      <c r="T56" s="170"/>
      <c r="U56" s="170"/>
      <c r="V56" s="170"/>
      <c r="W56" s="170"/>
      <c r="X56" s="170"/>
      <c r="Y56" s="170"/>
      <c r="Z56" s="170"/>
      <c r="AA56" s="170"/>
      <c r="AB56" s="170"/>
      <c r="AC56" s="170"/>
      <c r="AD56" s="170"/>
      <c r="AE56" s="170"/>
      <c r="AF56" s="170"/>
      <c r="AG56" s="170"/>
      <c r="AH56" s="170" t="s">
        <v>21</v>
      </c>
      <c r="AI56" s="170"/>
      <c r="AJ56" s="170"/>
      <c r="AK56" s="170"/>
      <c r="AL56" s="170"/>
      <c r="AM56" s="170"/>
      <c r="AN56" s="170"/>
      <c r="AO56" s="170"/>
      <c r="AP56" s="170"/>
      <c r="AQ56" s="170"/>
      <c r="AR56" s="170"/>
      <c r="AS56" s="170"/>
      <c r="AT56" s="170"/>
      <c r="AU56" s="170"/>
      <c r="AV56" s="170"/>
      <c r="AW56" s="170"/>
    </row>
    <row r="57" spans="2:49">
      <c r="B57" s="15" t="s">
        <v>43</v>
      </c>
      <c r="C57" s="30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7"/>
      <c r="R57" s="4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7"/>
      <c r="AH57" s="4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7"/>
    </row>
    <row r="58" spans="2:49">
      <c r="B58" s="8"/>
      <c r="C58" s="9" t="s">
        <v>34</v>
      </c>
      <c r="D58" s="195" t="s">
        <v>58</v>
      </c>
      <c r="E58" s="195"/>
      <c r="F58" s="195"/>
      <c r="G58" s="195"/>
      <c r="H58" s="195"/>
      <c r="I58" s="195"/>
      <c r="J58" s="195"/>
      <c r="K58" s="195"/>
      <c r="L58" s="195"/>
      <c r="M58" s="195"/>
      <c r="N58" s="195"/>
      <c r="O58" s="195"/>
      <c r="P58" s="195"/>
      <c r="Q58" s="196"/>
      <c r="R58" s="8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2"/>
      <c r="AH58" s="8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2"/>
    </row>
    <row r="59" spans="2:49">
      <c r="B59" s="8"/>
      <c r="C59" s="10"/>
      <c r="D59" s="160" t="s">
        <v>35</v>
      </c>
      <c r="E59" s="160"/>
      <c r="F59" s="11" t="s">
        <v>14</v>
      </c>
      <c r="G59" s="160" t="s">
        <v>36</v>
      </c>
      <c r="H59" s="160"/>
      <c r="I59" s="160"/>
      <c r="J59" s="160"/>
      <c r="K59" s="160"/>
      <c r="L59" s="160"/>
      <c r="M59" s="160"/>
      <c r="N59" s="160"/>
      <c r="O59" s="160"/>
      <c r="P59" s="160"/>
      <c r="Q59" s="198"/>
      <c r="R59" s="8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2"/>
      <c r="AH59" s="8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2"/>
    </row>
    <row r="60" spans="2:49">
      <c r="B60" s="8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2"/>
      <c r="R60" s="8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2"/>
      <c r="AH60" s="8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2"/>
    </row>
    <row r="61" spans="2:49">
      <c r="B61" s="8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2"/>
      <c r="R61" s="8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2"/>
      <c r="AH61" s="8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2"/>
    </row>
    <row r="62" spans="2:49">
      <c r="B62" s="8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2"/>
      <c r="R62" s="8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2"/>
      <c r="AH62" s="8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2"/>
    </row>
    <row r="63" spans="2:49">
      <c r="B63" s="8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2"/>
      <c r="R63" s="8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2"/>
      <c r="AH63" s="8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2"/>
    </row>
    <row r="64" spans="2:49">
      <c r="B64" s="8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2"/>
      <c r="R64" s="8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2"/>
      <c r="AH64" s="8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2"/>
    </row>
    <row r="65" spans="2:49">
      <c r="B65" s="8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2"/>
      <c r="R65" s="8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2"/>
      <c r="AH65" s="8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2"/>
    </row>
    <row r="66" spans="2:49">
      <c r="B66" s="8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2"/>
      <c r="R66" s="8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2"/>
      <c r="AH66" s="8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2"/>
    </row>
    <row r="67" spans="2:49">
      <c r="B67" s="8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2"/>
      <c r="R67" s="8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2"/>
      <c r="AH67" s="8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2"/>
    </row>
    <row r="68" spans="2:49">
      <c r="B68" s="8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2"/>
      <c r="R68" s="8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2"/>
      <c r="AH68" s="8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2"/>
    </row>
    <row r="69" spans="2:49">
      <c r="B69" s="8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2"/>
      <c r="R69" s="8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2"/>
      <c r="AH69" s="8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2"/>
    </row>
    <row r="70" spans="2:49">
      <c r="B70" s="8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2"/>
      <c r="R70" s="8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2"/>
      <c r="AH70" s="8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2"/>
    </row>
    <row r="71" spans="2:49">
      <c r="B71" s="8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2"/>
      <c r="R71" s="8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2"/>
      <c r="AH71" s="8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2"/>
    </row>
    <row r="72" spans="2:49">
      <c r="B72" s="14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9"/>
      <c r="R72" s="14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9"/>
      <c r="AH72" s="14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9"/>
    </row>
    <row r="84" spans="2:49">
      <c r="B84" s="15" t="s">
        <v>27</v>
      </c>
      <c r="C84" s="5"/>
      <c r="D84" s="5"/>
      <c r="E84" s="5"/>
      <c r="F84" s="5"/>
      <c r="G84" s="5"/>
      <c r="H84" s="5"/>
      <c r="I84" s="6"/>
      <c r="J84" s="6"/>
      <c r="K84" s="6"/>
      <c r="L84" s="6"/>
      <c r="M84" s="6"/>
      <c r="N84" s="6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7"/>
    </row>
    <row r="85" spans="2:49">
      <c r="B85" s="22" t="s">
        <v>28</v>
      </c>
      <c r="C85" s="10"/>
      <c r="D85" s="10"/>
      <c r="E85" s="10"/>
      <c r="F85" s="10"/>
      <c r="G85" s="10"/>
      <c r="H85" s="10"/>
      <c r="I85" s="11"/>
      <c r="J85" s="11"/>
      <c r="K85" s="11"/>
      <c r="L85" s="11"/>
      <c r="M85" s="11"/>
      <c r="V85" s="11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9" t="s">
        <v>30</v>
      </c>
      <c r="AR85" s="10"/>
      <c r="AS85" s="10"/>
      <c r="AT85" s="10"/>
      <c r="AU85" s="10"/>
      <c r="AV85" s="10"/>
      <c r="AW85" s="12"/>
    </row>
    <row r="86" spans="2:49" ht="17.25">
      <c r="B86" s="23" t="s">
        <v>1</v>
      </c>
      <c r="C86" s="10" t="s">
        <v>70</v>
      </c>
      <c r="D86" s="10"/>
      <c r="E86" s="10"/>
      <c r="F86" s="10"/>
      <c r="G86" s="10"/>
      <c r="H86" s="104"/>
      <c r="I86" s="20"/>
      <c r="J86" s="11"/>
      <c r="K86" s="11"/>
      <c r="L86" s="11"/>
      <c r="M86" s="11"/>
      <c r="V86" s="168">
        <v>8</v>
      </c>
      <c r="W86" s="168"/>
      <c r="X86" s="11" t="s">
        <v>15</v>
      </c>
      <c r="Y86" s="11" t="s">
        <v>16</v>
      </c>
      <c r="Z86" s="168">
        <v>2.85</v>
      </c>
      <c r="AA86" s="168"/>
      <c r="AB86" s="11" t="s">
        <v>15</v>
      </c>
      <c r="AC86" s="13" t="s">
        <v>17</v>
      </c>
      <c r="AD86" s="168">
        <f>SUM(Z86*V86)</f>
        <v>22.8</v>
      </c>
      <c r="AE86" s="168"/>
      <c r="AF86" s="104" t="s">
        <v>18</v>
      </c>
      <c r="AG86" s="10"/>
      <c r="AH86" s="25" t="s">
        <v>29</v>
      </c>
      <c r="AI86" s="10"/>
      <c r="AJ86" s="180">
        <v>57000</v>
      </c>
      <c r="AK86" s="180"/>
      <c r="AL86" s="180"/>
      <c r="AM86" s="26"/>
      <c r="AN86" s="10"/>
      <c r="AO86" s="10"/>
      <c r="AP86" s="10"/>
      <c r="AQ86" s="27" t="s">
        <v>31</v>
      </c>
      <c r="AR86" s="180">
        <f>SUM(AJ86*AD86)</f>
        <v>1299600</v>
      </c>
      <c r="AS86" s="180"/>
      <c r="AT86" s="180"/>
      <c r="AU86" s="180"/>
      <c r="AV86" s="10"/>
      <c r="AW86" s="12"/>
    </row>
    <row r="87" spans="2:49">
      <c r="B87" s="23" t="s">
        <v>8</v>
      </c>
      <c r="C87" s="104" t="s">
        <v>72</v>
      </c>
      <c r="D87" s="105"/>
      <c r="E87" s="105"/>
      <c r="F87" s="105"/>
      <c r="G87" s="105"/>
      <c r="H87" s="105"/>
      <c r="I87" s="105"/>
      <c r="J87" s="105"/>
      <c r="K87" s="105"/>
      <c r="L87" s="105"/>
      <c r="M87" s="105"/>
      <c r="V87" s="168">
        <v>1</v>
      </c>
      <c r="W87" s="168"/>
      <c r="X87" s="160" t="s">
        <v>37</v>
      </c>
      <c r="Y87" s="160"/>
      <c r="Z87" s="160"/>
      <c r="AA87" s="160"/>
      <c r="AC87" s="13"/>
      <c r="AD87" s="168"/>
      <c r="AE87" s="168"/>
      <c r="AF87" s="104"/>
      <c r="AG87" s="24"/>
      <c r="AH87" s="25" t="s">
        <v>29</v>
      </c>
      <c r="AI87" s="24"/>
      <c r="AJ87" s="180">
        <v>350000</v>
      </c>
      <c r="AK87" s="180"/>
      <c r="AL87" s="180"/>
      <c r="AM87" s="24"/>
      <c r="AN87" s="24"/>
      <c r="AO87" s="24"/>
      <c r="AP87" s="24"/>
      <c r="AQ87" s="27" t="s">
        <v>31</v>
      </c>
      <c r="AR87" s="180">
        <f>SUM(AJ87*V87)</f>
        <v>350000</v>
      </c>
      <c r="AS87" s="180"/>
      <c r="AT87" s="180"/>
      <c r="AU87" s="180"/>
      <c r="AV87" s="10"/>
      <c r="AW87" s="12"/>
    </row>
    <row r="88" spans="2:49">
      <c r="B88" s="8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2"/>
    </row>
    <row r="89" spans="2:49" ht="15.75">
      <c r="B89" s="181" t="s">
        <v>32</v>
      </c>
      <c r="C89" s="182"/>
      <c r="D89" s="182"/>
      <c r="E89" s="182"/>
      <c r="F89" s="182"/>
      <c r="G89" s="182"/>
      <c r="H89" s="182"/>
      <c r="I89" s="182"/>
      <c r="J89" s="182"/>
      <c r="K89" s="182"/>
      <c r="L89" s="182"/>
      <c r="M89" s="182"/>
      <c r="N89" s="182"/>
      <c r="O89" s="182"/>
      <c r="P89" s="182"/>
      <c r="Q89" s="182"/>
      <c r="R89" s="182"/>
      <c r="S89" s="182"/>
      <c r="T89" s="182"/>
      <c r="U89" s="182"/>
      <c r="V89" s="182"/>
      <c r="W89" s="182"/>
      <c r="X89" s="182"/>
      <c r="Y89" s="182"/>
      <c r="Z89" s="182"/>
      <c r="AA89" s="182"/>
      <c r="AB89" s="182"/>
      <c r="AC89" s="182"/>
      <c r="AD89" s="182"/>
      <c r="AE89" s="182"/>
      <c r="AF89" s="182"/>
      <c r="AG89" s="182"/>
      <c r="AH89" s="182"/>
      <c r="AI89" s="182"/>
      <c r="AJ89" s="182"/>
      <c r="AK89" s="182"/>
      <c r="AL89" s="182"/>
      <c r="AM89" s="182"/>
      <c r="AN89" s="182"/>
      <c r="AO89" s="182"/>
      <c r="AP89" s="45"/>
      <c r="AQ89" s="45" t="s">
        <v>31</v>
      </c>
      <c r="AR89" s="46"/>
      <c r="AS89" s="183">
        <f>SUM(AR86:AU87)</f>
        <v>1649600</v>
      </c>
      <c r="AT89" s="183"/>
      <c r="AU89" s="183"/>
      <c r="AV89" s="183"/>
      <c r="AW89" s="184"/>
    </row>
    <row r="90" spans="2:49">
      <c r="B90" s="185" t="s">
        <v>33</v>
      </c>
      <c r="C90" s="186"/>
      <c r="D90" s="187" t="s">
        <v>19</v>
      </c>
      <c r="E90" s="188"/>
      <c r="F90" s="188"/>
      <c r="G90" s="188"/>
      <c r="H90" s="188"/>
      <c r="I90" s="188"/>
      <c r="J90" s="188"/>
      <c r="K90" s="188"/>
      <c r="L90" s="188"/>
      <c r="M90" s="188"/>
      <c r="N90" s="188"/>
      <c r="O90" s="188"/>
      <c r="P90" s="188"/>
      <c r="Q90" s="189"/>
      <c r="R90" s="170" t="s">
        <v>20</v>
      </c>
      <c r="S90" s="170"/>
      <c r="T90" s="170"/>
      <c r="U90" s="170"/>
      <c r="V90" s="170"/>
      <c r="W90" s="170"/>
      <c r="X90" s="170"/>
      <c r="Y90" s="170"/>
      <c r="Z90" s="170"/>
      <c r="AA90" s="170"/>
      <c r="AB90" s="170"/>
      <c r="AC90" s="170"/>
      <c r="AD90" s="170"/>
      <c r="AE90" s="170"/>
      <c r="AF90" s="170"/>
      <c r="AG90" s="170"/>
      <c r="AH90" s="170" t="s">
        <v>21</v>
      </c>
      <c r="AI90" s="170"/>
      <c r="AJ90" s="170"/>
      <c r="AK90" s="170"/>
      <c r="AL90" s="170"/>
      <c r="AM90" s="170"/>
      <c r="AN90" s="170"/>
      <c r="AO90" s="170"/>
      <c r="AP90" s="170"/>
      <c r="AQ90" s="170"/>
      <c r="AR90" s="170"/>
      <c r="AS90" s="170"/>
      <c r="AT90" s="170"/>
      <c r="AU90" s="170"/>
      <c r="AV90" s="170"/>
      <c r="AW90" s="170"/>
    </row>
    <row r="91" spans="2:49">
      <c r="B91" s="15" t="s">
        <v>43</v>
      </c>
      <c r="C91" s="30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7"/>
      <c r="R91" s="4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7"/>
      <c r="AH91" s="4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7"/>
    </row>
    <row r="92" spans="2:49">
      <c r="B92" s="8"/>
      <c r="C92" s="9" t="s">
        <v>38</v>
      </c>
      <c r="D92" s="195" t="s">
        <v>59</v>
      </c>
      <c r="E92" s="195"/>
      <c r="F92" s="195"/>
      <c r="G92" s="195"/>
      <c r="H92" s="195"/>
      <c r="I92" s="195"/>
      <c r="J92" s="195"/>
      <c r="K92" s="195"/>
      <c r="L92" s="195"/>
      <c r="M92" s="195"/>
      <c r="N92" s="195"/>
      <c r="O92" s="195"/>
      <c r="P92" s="195"/>
      <c r="Q92" s="196"/>
      <c r="R92" s="8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2"/>
      <c r="AH92" s="8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2"/>
    </row>
    <row r="93" spans="2:49">
      <c r="B93" s="8"/>
      <c r="C93" s="10"/>
      <c r="D93" s="160" t="s">
        <v>35</v>
      </c>
      <c r="E93" s="160"/>
      <c r="F93" s="11" t="s">
        <v>14</v>
      </c>
      <c r="G93" s="160" t="s">
        <v>36</v>
      </c>
      <c r="H93" s="160"/>
      <c r="I93" s="160"/>
      <c r="J93" s="160"/>
      <c r="K93" s="160"/>
      <c r="L93" s="160"/>
      <c r="M93" s="160"/>
      <c r="N93" s="160"/>
      <c r="O93" s="160"/>
      <c r="P93" s="160"/>
      <c r="Q93" s="198"/>
      <c r="R93" s="8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2"/>
      <c r="AH93" s="8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2"/>
    </row>
    <row r="94" spans="2:49">
      <c r="B94" s="8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2"/>
      <c r="R94" s="8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2"/>
      <c r="AH94" s="8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2"/>
    </row>
    <row r="95" spans="2:49">
      <c r="B95" s="8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2"/>
      <c r="R95" s="8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2"/>
      <c r="AH95" s="8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2"/>
    </row>
    <row r="96" spans="2:49">
      <c r="B96" s="8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2"/>
      <c r="R96" s="8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2"/>
      <c r="AH96" s="8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2"/>
    </row>
    <row r="97" spans="2:49">
      <c r="B97" s="8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2"/>
      <c r="R97" s="8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2"/>
      <c r="AH97" s="8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2"/>
    </row>
    <row r="98" spans="2:49">
      <c r="B98" s="8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2"/>
      <c r="R98" s="8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2"/>
      <c r="AH98" s="8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2"/>
    </row>
    <row r="99" spans="2:49">
      <c r="B99" s="8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2"/>
      <c r="R99" s="8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2"/>
      <c r="AH99" s="8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2"/>
    </row>
    <row r="100" spans="2:49">
      <c r="B100" s="8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2"/>
      <c r="R100" s="8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2"/>
      <c r="AH100" s="8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2"/>
    </row>
    <row r="101" spans="2:49">
      <c r="B101" s="8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2"/>
      <c r="R101" s="8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2"/>
      <c r="AH101" s="8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2"/>
    </row>
    <row r="102" spans="2:49">
      <c r="B102" s="8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2"/>
      <c r="R102" s="8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2"/>
      <c r="AH102" s="8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2"/>
    </row>
    <row r="103" spans="2:49">
      <c r="B103" s="8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2"/>
      <c r="R103" s="8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2"/>
      <c r="AH103" s="8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2"/>
    </row>
    <row r="104" spans="2:49">
      <c r="B104" s="8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2"/>
      <c r="R104" s="8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2"/>
      <c r="AH104" s="8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2"/>
    </row>
    <row r="105" spans="2:49">
      <c r="B105" s="8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2"/>
      <c r="R105" s="8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2"/>
      <c r="AH105" s="8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2"/>
    </row>
    <row r="106" spans="2:49">
      <c r="B106" s="14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9"/>
      <c r="R106" s="14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9"/>
      <c r="AH106" s="14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9"/>
    </row>
    <row r="121" spans="2:49">
      <c r="B121" s="15" t="s">
        <v>27</v>
      </c>
      <c r="C121" s="5"/>
      <c r="D121" s="5"/>
      <c r="E121" s="5"/>
      <c r="F121" s="5"/>
      <c r="G121" s="5"/>
      <c r="H121" s="5"/>
      <c r="I121" s="6"/>
      <c r="J121" s="6"/>
      <c r="K121" s="6"/>
      <c r="L121" s="6"/>
      <c r="M121" s="6"/>
      <c r="N121" s="6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7"/>
    </row>
    <row r="122" spans="2:49">
      <c r="B122" s="22" t="s">
        <v>28</v>
      </c>
      <c r="C122" s="10"/>
      <c r="D122" s="10"/>
      <c r="E122" s="10"/>
      <c r="F122" s="10"/>
      <c r="G122" s="10"/>
      <c r="H122" s="10"/>
      <c r="I122" s="11"/>
      <c r="J122" s="11"/>
      <c r="K122" s="11"/>
      <c r="L122" s="11"/>
      <c r="M122" s="11"/>
      <c r="V122" s="11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9" t="s">
        <v>30</v>
      </c>
      <c r="AR122" s="10"/>
      <c r="AS122" s="10"/>
      <c r="AT122" s="10"/>
      <c r="AU122" s="10"/>
      <c r="AV122" s="10"/>
      <c r="AW122" s="12"/>
    </row>
    <row r="123" spans="2:49" ht="17.25">
      <c r="B123" s="23" t="s">
        <v>1</v>
      </c>
      <c r="C123" s="10" t="s">
        <v>70</v>
      </c>
      <c r="D123" s="10"/>
      <c r="E123" s="10"/>
      <c r="F123" s="10"/>
      <c r="G123" s="10"/>
      <c r="H123" s="104"/>
      <c r="I123" s="20"/>
      <c r="J123" s="11"/>
      <c r="K123" s="11"/>
      <c r="L123" s="11"/>
      <c r="M123" s="11"/>
      <c r="V123" s="168">
        <v>8</v>
      </c>
      <c r="W123" s="168"/>
      <c r="X123" s="11" t="s">
        <v>15</v>
      </c>
      <c r="Y123" s="11" t="s">
        <v>16</v>
      </c>
      <c r="Z123" s="168">
        <v>2.85</v>
      </c>
      <c r="AA123" s="168"/>
      <c r="AB123" s="11" t="s">
        <v>15</v>
      </c>
      <c r="AC123" s="13" t="s">
        <v>17</v>
      </c>
      <c r="AD123" s="168">
        <f>SUM(Z123*V123)</f>
        <v>22.8</v>
      </c>
      <c r="AE123" s="168"/>
      <c r="AF123" s="104" t="s">
        <v>18</v>
      </c>
      <c r="AG123" s="10"/>
      <c r="AH123" s="25" t="s">
        <v>29</v>
      </c>
      <c r="AI123" s="10"/>
      <c r="AJ123" s="180">
        <v>57000</v>
      </c>
      <c r="AK123" s="180"/>
      <c r="AL123" s="180"/>
      <c r="AM123" s="26"/>
      <c r="AN123" s="10"/>
      <c r="AO123" s="10"/>
      <c r="AP123" s="10"/>
      <c r="AQ123" s="27" t="s">
        <v>31</v>
      </c>
      <c r="AR123" s="180">
        <f>SUM(AJ123*AD123)</f>
        <v>1299600</v>
      </c>
      <c r="AS123" s="180"/>
      <c r="AT123" s="180"/>
      <c r="AU123" s="180"/>
      <c r="AV123" s="10"/>
      <c r="AW123" s="12"/>
    </row>
    <row r="124" spans="2:49">
      <c r="B124" s="23" t="s">
        <v>8</v>
      </c>
      <c r="C124" s="104" t="s">
        <v>72</v>
      </c>
      <c r="D124" s="105"/>
      <c r="E124" s="105"/>
      <c r="F124" s="105"/>
      <c r="G124" s="105"/>
      <c r="H124" s="105"/>
      <c r="I124" s="105"/>
      <c r="J124" s="105"/>
      <c r="K124" s="105"/>
      <c r="L124" s="105"/>
      <c r="M124" s="105"/>
      <c r="V124" s="168">
        <v>0</v>
      </c>
      <c r="W124" s="168"/>
      <c r="X124" s="160" t="s">
        <v>37</v>
      </c>
      <c r="Y124" s="160"/>
      <c r="Z124" s="160"/>
      <c r="AA124" s="160"/>
      <c r="AC124" s="13"/>
      <c r="AD124" s="168"/>
      <c r="AE124" s="168"/>
      <c r="AF124" s="104"/>
      <c r="AG124" s="24"/>
      <c r="AH124" s="25" t="s">
        <v>29</v>
      </c>
      <c r="AI124" s="24"/>
      <c r="AJ124" s="180">
        <v>350000</v>
      </c>
      <c r="AK124" s="180"/>
      <c r="AL124" s="180"/>
      <c r="AM124" s="24"/>
      <c r="AN124" s="24"/>
      <c r="AO124" s="24"/>
      <c r="AP124" s="24"/>
      <c r="AQ124" s="27" t="s">
        <v>31</v>
      </c>
      <c r="AR124" s="180">
        <f>SUM(AJ124*V124)</f>
        <v>0</v>
      </c>
      <c r="AS124" s="180"/>
      <c r="AT124" s="180"/>
      <c r="AU124" s="180"/>
      <c r="AV124" s="10"/>
      <c r="AW124" s="12"/>
    </row>
    <row r="125" spans="2:49">
      <c r="B125" s="8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2"/>
    </row>
    <row r="126" spans="2:49" ht="15.75">
      <c r="B126" s="181" t="s">
        <v>32</v>
      </c>
      <c r="C126" s="182"/>
      <c r="D126" s="182"/>
      <c r="E126" s="182"/>
      <c r="F126" s="182"/>
      <c r="G126" s="182"/>
      <c r="H126" s="182"/>
      <c r="I126" s="182"/>
      <c r="J126" s="182"/>
      <c r="K126" s="182"/>
      <c r="L126" s="182"/>
      <c r="M126" s="182"/>
      <c r="N126" s="182"/>
      <c r="O126" s="182"/>
      <c r="P126" s="182"/>
      <c r="Q126" s="182"/>
      <c r="R126" s="182"/>
      <c r="S126" s="182"/>
      <c r="T126" s="182"/>
      <c r="U126" s="182"/>
      <c r="V126" s="182"/>
      <c r="W126" s="182"/>
      <c r="X126" s="182"/>
      <c r="Y126" s="182"/>
      <c r="Z126" s="182"/>
      <c r="AA126" s="182"/>
      <c r="AB126" s="182"/>
      <c r="AC126" s="182"/>
      <c r="AD126" s="182"/>
      <c r="AE126" s="182"/>
      <c r="AF126" s="182"/>
      <c r="AG126" s="182"/>
      <c r="AH126" s="182"/>
      <c r="AI126" s="182"/>
      <c r="AJ126" s="182"/>
      <c r="AK126" s="182"/>
      <c r="AL126" s="182"/>
      <c r="AM126" s="182"/>
      <c r="AN126" s="182"/>
      <c r="AO126" s="182"/>
      <c r="AP126" s="45"/>
      <c r="AQ126" s="45" t="s">
        <v>31</v>
      </c>
      <c r="AR126" s="46"/>
      <c r="AS126" s="183">
        <f>SUM(AR123:AU124)</f>
        <v>1299600</v>
      </c>
      <c r="AT126" s="183"/>
      <c r="AU126" s="183"/>
      <c r="AV126" s="183"/>
      <c r="AW126" s="184"/>
    </row>
    <row r="127" spans="2:49">
      <c r="B127" s="185" t="s">
        <v>33</v>
      </c>
      <c r="C127" s="186"/>
      <c r="D127" s="187" t="s">
        <v>19</v>
      </c>
      <c r="E127" s="188"/>
      <c r="F127" s="188"/>
      <c r="G127" s="188"/>
      <c r="H127" s="188"/>
      <c r="I127" s="188"/>
      <c r="J127" s="188"/>
      <c r="K127" s="188"/>
      <c r="L127" s="188"/>
      <c r="M127" s="188"/>
      <c r="N127" s="188"/>
      <c r="O127" s="188"/>
      <c r="P127" s="188"/>
      <c r="Q127" s="189"/>
      <c r="R127" s="170" t="s">
        <v>20</v>
      </c>
      <c r="S127" s="170"/>
      <c r="T127" s="170"/>
      <c r="U127" s="170"/>
      <c r="V127" s="170"/>
      <c r="W127" s="170"/>
      <c r="X127" s="170"/>
      <c r="Y127" s="170"/>
      <c r="Z127" s="170"/>
      <c r="AA127" s="170"/>
      <c r="AB127" s="170"/>
      <c r="AC127" s="170"/>
      <c r="AD127" s="170"/>
      <c r="AE127" s="170"/>
      <c r="AF127" s="170"/>
      <c r="AG127" s="170"/>
      <c r="AH127" s="170" t="s">
        <v>21</v>
      </c>
      <c r="AI127" s="170"/>
      <c r="AJ127" s="170"/>
      <c r="AK127" s="170"/>
      <c r="AL127" s="170"/>
      <c r="AM127" s="170"/>
      <c r="AN127" s="170"/>
      <c r="AO127" s="170"/>
      <c r="AP127" s="170"/>
      <c r="AQ127" s="170"/>
      <c r="AR127" s="170"/>
      <c r="AS127" s="170"/>
      <c r="AT127" s="170"/>
      <c r="AU127" s="170"/>
      <c r="AV127" s="170"/>
      <c r="AW127" s="170"/>
    </row>
    <row r="128" spans="2:49">
      <c r="B128" s="15" t="s">
        <v>43</v>
      </c>
      <c r="C128" s="30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7"/>
      <c r="R128" s="4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7"/>
      <c r="AH128" s="4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7"/>
    </row>
    <row r="129" spans="2:49">
      <c r="B129" s="8"/>
      <c r="C129" s="9" t="s">
        <v>39</v>
      </c>
      <c r="D129" s="195" t="s">
        <v>60</v>
      </c>
      <c r="E129" s="195"/>
      <c r="F129" s="195"/>
      <c r="G129" s="195"/>
      <c r="H129" s="195"/>
      <c r="I129" s="195"/>
      <c r="J129" s="195"/>
      <c r="K129" s="195"/>
      <c r="L129" s="195"/>
      <c r="M129" s="195"/>
      <c r="N129" s="195"/>
      <c r="O129" s="195"/>
      <c r="P129" s="195"/>
      <c r="Q129" s="196"/>
      <c r="R129" s="8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2"/>
      <c r="AH129" s="8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2"/>
    </row>
    <row r="130" spans="2:49">
      <c r="B130" s="8"/>
      <c r="C130" s="10"/>
      <c r="D130" s="160" t="s">
        <v>35</v>
      </c>
      <c r="E130" s="160"/>
      <c r="F130" s="11" t="s">
        <v>14</v>
      </c>
      <c r="G130" s="160" t="s">
        <v>36</v>
      </c>
      <c r="H130" s="160"/>
      <c r="I130" s="160"/>
      <c r="J130" s="160"/>
      <c r="K130" s="160"/>
      <c r="L130" s="160"/>
      <c r="M130" s="160"/>
      <c r="N130" s="160"/>
      <c r="O130" s="160"/>
      <c r="P130" s="160"/>
      <c r="Q130" s="198"/>
      <c r="R130" s="8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2"/>
      <c r="AH130" s="8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2"/>
    </row>
    <row r="131" spans="2:49">
      <c r="B131" s="8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2"/>
      <c r="R131" s="8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2"/>
      <c r="AH131" s="8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2"/>
    </row>
    <row r="132" spans="2:49">
      <c r="B132" s="8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2"/>
      <c r="R132" s="8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2"/>
      <c r="AH132" s="8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2"/>
    </row>
    <row r="133" spans="2:49">
      <c r="B133" s="8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2"/>
      <c r="R133" s="8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2"/>
      <c r="AH133" s="8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2"/>
    </row>
    <row r="134" spans="2:49">
      <c r="B134" s="8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2"/>
      <c r="R134" s="8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2"/>
      <c r="AH134" s="8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2"/>
    </row>
    <row r="135" spans="2:49">
      <c r="B135" s="8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2"/>
      <c r="R135" s="8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2"/>
      <c r="AH135" s="8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2"/>
    </row>
    <row r="136" spans="2:49">
      <c r="B136" s="8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2"/>
      <c r="R136" s="8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2"/>
      <c r="AH136" s="8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2"/>
    </row>
    <row r="137" spans="2:49">
      <c r="B137" s="8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2"/>
      <c r="R137" s="8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2"/>
      <c r="AH137" s="8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2"/>
    </row>
    <row r="138" spans="2:49">
      <c r="B138" s="8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2"/>
      <c r="R138" s="8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2"/>
      <c r="AH138" s="8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2"/>
    </row>
    <row r="139" spans="2:49">
      <c r="B139" s="8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2"/>
      <c r="R139" s="8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2"/>
      <c r="AH139" s="8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2"/>
    </row>
    <row r="140" spans="2:49">
      <c r="B140" s="8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2"/>
      <c r="R140" s="8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2"/>
      <c r="AH140" s="8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2"/>
    </row>
    <row r="141" spans="2:49">
      <c r="B141" s="8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2"/>
      <c r="R141" s="8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2"/>
      <c r="AH141" s="8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2"/>
    </row>
    <row r="142" spans="2:49">
      <c r="B142" s="8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2"/>
      <c r="R142" s="8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2"/>
      <c r="AH142" s="8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2"/>
    </row>
    <row r="143" spans="2:49">
      <c r="B143" s="14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9"/>
      <c r="R143" s="14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9"/>
      <c r="AH143" s="14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9"/>
    </row>
    <row r="158" spans="2:49">
      <c r="B158" s="15" t="s">
        <v>27</v>
      </c>
      <c r="C158" s="5"/>
      <c r="D158" s="5"/>
      <c r="E158" s="5"/>
      <c r="F158" s="5"/>
      <c r="G158" s="5"/>
      <c r="H158" s="5"/>
      <c r="I158" s="6"/>
      <c r="J158" s="6"/>
      <c r="K158" s="6"/>
      <c r="L158" s="6"/>
      <c r="M158" s="6"/>
      <c r="N158" s="6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7"/>
    </row>
    <row r="159" spans="2:49">
      <c r="B159" s="22" t="s">
        <v>28</v>
      </c>
      <c r="C159" s="10"/>
      <c r="D159" s="10"/>
      <c r="E159" s="10"/>
      <c r="F159" s="10"/>
      <c r="G159" s="10"/>
      <c r="H159" s="10"/>
      <c r="I159" s="11"/>
      <c r="J159" s="11"/>
      <c r="K159" s="11"/>
      <c r="L159" s="11"/>
      <c r="M159" s="11"/>
      <c r="V159" s="11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9" t="s">
        <v>30</v>
      </c>
      <c r="AR159" s="10"/>
      <c r="AS159" s="10"/>
      <c r="AT159" s="10"/>
      <c r="AU159" s="10"/>
      <c r="AV159" s="10"/>
      <c r="AW159" s="12"/>
    </row>
    <row r="160" spans="2:49" ht="17.25">
      <c r="B160" s="23" t="s">
        <v>1</v>
      </c>
      <c r="C160" s="10" t="s">
        <v>70</v>
      </c>
      <c r="D160" s="10"/>
      <c r="E160" s="10"/>
      <c r="F160" s="10"/>
      <c r="G160" s="10"/>
      <c r="H160" s="104"/>
      <c r="I160" s="20"/>
      <c r="J160" s="11"/>
      <c r="K160" s="11"/>
      <c r="L160" s="11"/>
      <c r="M160" s="11"/>
      <c r="V160" s="168">
        <v>6</v>
      </c>
      <c r="W160" s="168"/>
      <c r="X160" s="11" t="s">
        <v>15</v>
      </c>
      <c r="Y160" s="11" t="s">
        <v>16</v>
      </c>
      <c r="Z160" s="168">
        <v>2.85</v>
      </c>
      <c r="AA160" s="168"/>
      <c r="AB160" s="11" t="s">
        <v>15</v>
      </c>
      <c r="AC160" s="13" t="s">
        <v>17</v>
      </c>
      <c r="AD160" s="168">
        <f>SUM(Z160*V160)</f>
        <v>17.100000000000001</v>
      </c>
      <c r="AE160" s="168"/>
      <c r="AF160" s="104" t="s">
        <v>18</v>
      </c>
      <c r="AG160" s="10"/>
      <c r="AH160" s="25" t="s">
        <v>29</v>
      </c>
      <c r="AI160" s="10"/>
      <c r="AJ160" s="180">
        <v>57000</v>
      </c>
      <c r="AK160" s="180"/>
      <c r="AL160" s="180"/>
      <c r="AM160" s="26"/>
      <c r="AN160" s="10"/>
      <c r="AO160" s="10"/>
      <c r="AP160" s="10"/>
      <c r="AQ160" s="27" t="s">
        <v>31</v>
      </c>
      <c r="AR160" s="180">
        <f>SUM(AJ160*AD160)</f>
        <v>974700.00000000012</v>
      </c>
      <c r="AS160" s="180"/>
      <c r="AT160" s="180"/>
      <c r="AU160" s="180"/>
      <c r="AV160" s="10"/>
      <c r="AW160" s="12"/>
    </row>
    <row r="161" spans="2:49">
      <c r="B161" s="23" t="s">
        <v>8</v>
      </c>
      <c r="C161" s="10" t="s">
        <v>71</v>
      </c>
      <c r="D161" s="10"/>
      <c r="E161" s="10"/>
      <c r="F161" s="10"/>
      <c r="G161" s="10"/>
      <c r="H161" s="104"/>
      <c r="I161" s="20"/>
      <c r="J161" s="11"/>
      <c r="K161" s="11"/>
      <c r="L161" s="11"/>
      <c r="M161" s="11"/>
      <c r="V161" s="168">
        <v>1</v>
      </c>
      <c r="W161" s="168"/>
      <c r="X161" s="160" t="s">
        <v>37</v>
      </c>
      <c r="Y161" s="160"/>
      <c r="Z161" s="160"/>
      <c r="AA161" s="160"/>
      <c r="AC161" s="13"/>
      <c r="AD161" s="168"/>
      <c r="AE161" s="168"/>
      <c r="AF161" s="104"/>
      <c r="AG161" s="24"/>
      <c r="AH161" s="25" t="s">
        <v>29</v>
      </c>
      <c r="AI161" s="24"/>
      <c r="AJ161" s="180">
        <v>350000</v>
      </c>
      <c r="AK161" s="180"/>
      <c r="AL161" s="180"/>
      <c r="AM161" s="24"/>
      <c r="AN161" s="24"/>
      <c r="AO161" s="24"/>
      <c r="AP161" s="24"/>
      <c r="AQ161" s="27" t="s">
        <v>31</v>
      </c>
      <c r="AR161" s="180">
        <f t="shared" ref="AR161:AR163" si="0">SUM(AJ161*V161)</f>
        <v>350000</v>
      </c>
      <c r="AS161" s="180"/>
      <c r="AT161" s="180"/>
      <c r="AU161" s="180"/>
      <c r="AV161" s="10"/>
      <c r="AW161" s="12"/>
    </row>
    <row r="162" spans="2:49">
      <c r="B162" s="23" t="s">
        <v>25</v>
      </c>
      <c r="C162" s="104" t="s">
        <v>73</v>
      </c>
      <c r="D162" s="105"/>
      <c r="E162" s="105"/>
      <c r="F162" s="105"/>
      <c r="G162" s="105"/>
      <c r="H162" s="105"/>
      <c r="I162" s="105"/>
      <c r="J162" s="105"/>
      <c r="K162" s="105"/>
      <c r="L162" s="105"/>
      <c r="M162" s="105"/>
      <c r="V162" s="168">
        <v>0</v>
      </c>
      <c r="W162" s="168"/>
      <c r="X162" s="160" t="s">
        <v>37</v>
      </c>
      <c r="Y162" s="160"/>
      <c r="Z162" s="160"/>
      <c r="AA162" s="160"/>
      <c r="AC162" s="13"/>
      <c r="AD162" s="168"/>
      <c r="AE162" s="168"/>
      <c r="AF162" s="104"/>
      <c r="AG162" s="24"/>
      <c r="AH162" s="25" t="s">
        <v>29</v>
      </c>
      <c r="AI162" s="24"/>
      <c r="AJ162" s="180">
        <v>350000</v>
      </c>
      <c r="AK162" s="180"/>
      <c r="AL162" s="180"/>
      <c r="AM162" s="24"/>
      <c r="AN162" s="24"/>
      <c r="AO162" s="24"/>
      <c r="AP162" s="24"/>
      <c r="AQ162" s="27" t="s">
        <v>31</v>
      </c>
      <c r="AR162" s="180">
        <f t="shared" si="0"/>
        <v>0</v>
      </c>
      <c r="AS162" s="180"/>
      <c r="AT162" s="180"/>
      <c r="AU162" s="180"/>
      <c r="AV162" s="10"/>
      <c r="AW162" s="12"/>
    </row>
    <row r="163" spans="2:49">
      <c r="B163" s="23" t="s">
        <v>41</v>
      </c>
      <c r="C163" s="104" t="s">
        <v>72</v>
      </c>
      <c r="D163" s="105"/>
      <c r="E163" s="105"/>
      <c r="F163" s="105"/>
      <c r="G163" s="105"/>
      <c r="H163" s="105"/>
      <c r="I163" s="105"/>
      <c r="J163" s="105"/>
      <c r="K163" s="105"/>
      <c r="L163" s="105"/>
      <c r="M163" s="105"/>
      <c r="V163" s="168">
        <v>1</v>
      </c>
      <c r="W163" s="168"/>
      <c r="X163" s="160" t="s">
        <v>37</v>
      </c>
      <c r="Y163" s="160"/>
      <c r="Z163" s="160"/>
      <c r="AA163" s="160"/>
      <c r="AC163" s="13"/>
      <c r="AD163" s="168"/>
      <c r="AE163" s="168"/>
      <c r="AF163" s="104"/>
      <c r="AG163" s="24"/>
      <c r="AH163" s="25" t="s">
        <v>29</v>
      </c>
      <c r="AI163" s="24"/>
      <c r="AJ163" s="180">
        <v>350000</v>
      </c>
      <c r="AK163" s="180"/>
      <c r="AL163" s="180"/>
      <c r="AM163" s="24"/>
      <c r="AN163" s="24"/>
      <c r="AO163" s="24"/>
      <c r="AP163" s="24"/>
      <c r="AQ163" s="27" t="s">
        <v>31</v>
      </c>
      <c r="AR163" s="180">
        <f t="shared" si="0"/>
        <v>350000</v>
      </c>
      <c r="AS163" s="180"/>
      <c r="AT163" s="180"/>
      <c r="AU163" s="180"/>
      <c r="AV163" s="10"/>
      <c r="AW163" s="12"/>
    </row>
    <row r="164" spans="2:49">
      <c r="B164" s="8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2"/>
    </row>
    <row r="165" spans="2:49" ht="15.75">
      <c r="B165" s="181" t="s">
        <v>32</v>
      </c>
      <c r="C165" s="182"/>
      <c r="D165" s="182"/>
      <c r="E165" s="182"/>
      <c r="F165" s="182"/>
      <c r="G165" s="182"/>
      <c r="H165" s="182"/>
      <c r="I165" s="182"/>
      <c r="J165" s="182"/>
      <c r="K165" s="182"/>
      <c r="L165" s="182"/>
      <c r="M165" s="182"/>
      <c r="N165" s="182"/>
      <c r="O165" s="182"/>
      <c r="P165" s="182"/>
      <c r="Q165" s="182"/>
      <c r="R165" s="182"/>
      <c r="S165" s="182"/>
      <c r="T165" s="182"/>
      <c r="U165" s="182"/>
      <c r="V165" s="182"/>
      <c r="W165" s="182"/>
      <c r="X165" s="182"/>
      <c r="Y165" s="182"/>
      <c r="Z165" s="182"/>
      <c r="AA165" s="182"/>
      <c r="AB165" s="182"/>
      <c r="AC165" s="182"/>
      <c r="AD165" s="182"/>
      <c r="AE165" s="182"/>
      <c r="AF165" s="182"/>
      <c r="AG165" s="182"/>
      <c r="AH165" s="182"/>
      <c r="AI165" s="182"/>
      <c r="AJ165" s="182"/>
      <c r="AK165" s="182"/>
      <c r="AL165" s="182"/>
      <c r="AM165" s="182"/>
      <c r="AN165" s="182"/>
      <c r="AO165" s="182"/>
      <c r="AP165" s="45"/>
      <c r="AQ165" s="45" t="s">
        <v>31</v>
      </c>
      <c r="AR165" s="46"/>
      <c r="AS165" s="183">
        <f>SUM(AR160:AU163)</f>
        <v>1674700</v>
      </c>
      <c r="AT165" s="183"/>
      <c r="AU165" s="183"/>
      <c r="AV165" s="183"/>
      <c r="AW165" s="184"/>
    </row>
    <row r="166" spans="2:49">
      <c r="B166" s="185" t="s">
        <v>33</v>
      </c>
      <c r="C166" s="186"/>
      <c r="D166" s="187" t="s">
        <v>19</v>
      </c>
      <c r="E166" s="188"/>
      <c r="F166" s="188"/>
      <c r="G166" s="188"/>
      <c r="H166" s="188"/>
      <c r="I166" s="188"/>
      <c r="J166" s="188"/>
      <c r="K166" s="188"/>
      <c r="L166" s="188"/>
      <c r="M166" s="188"/>
      <c r="N166" s="188"/>
      <c r="O166" s="188"/>
      <c r="P166" s="188"/>
      <c r="Q166" s="189"/>
      <c r="R166" s="170" t="s">
        <v>20</v>
      </c>
      <c r="S166" s="170"/>
      <c r="T166" s="170"/>
      <c r="U166" s="170"/>
      <c r="V166" s="170"/>
      <c r="W166" s="170"/>
      <c r="X166" s="170"/>
      <c r="Y166" s="170"/>
      <c r="Z166" s="170"/>
      <c r="AA166" s="170"/>
      <c r="AB166" s="170"/>
      <c r="AC166" s="170"/>
      <c r="AD166" s="170"/>
      <c r="AE166" s="170"/>
      <c r="AF166" s="170"/>
      <c r="AG166" s="170"/>
      <c r="AH166" s="170" t="s">
        <v>21</v>
      </c>
      <c r="AI166" s="170"/>
      <c r="AJ166" s="170"/>
      <c r="AK166" s="170"/>
      <c r="AL166" s="170"/>
      <c r="AM166" s="170"/>
      <c r="AN166" s="170"/>
      <c r="AO166" s="170"/>
      <c r="AP166" s="170"/>
      <c r="AQ166" s="170"/>
      <c r="AR166" s="170"/>
      <c r="AS166" s="170"/>
      <c r="AT166" s="170"/>
      <c r="AU166" s="170"/>
      <c r="AV166" s="170"/>
      <c r="AW166" s="170"/>
    </row>
    <row r="167" spans="2:49">
      <c r="B167" s="15" t="s">
        <v>43</v>
      </c>
      <c r="C167" s="30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7"/>
      <c r="R167" s="4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7"/>
      <c r="AH167" s="4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7"/>
    </row>
    <row r="168" spans="2:49">
      <c r="B168" s="8"/>
      <c r="C168" s="9" t="s">
        <v>40</v>
      </c>
      <c r="D168" s="195" t="s">
        <v>61</v>
      </c>
      <c r="E168" s="195"/>
      <c r="F168" s="195"/>
      <c r="G168" s="195"/>
      <c r="H168" s="195"/>
      <c r="I168" s="195"/>
      <c r="J168" s="195"/>
      <c r="K168" s="195"/>
      <c r="L168" s="195"/>
      <c r="M168" s="195"/>
      <c r="N168" s="195"/>
      <c r="O168" s="195"/>
      <c r="P168" s="195"/>
      <c r="Q168" s="196"/>
      <c r="R168" s="8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2"/>
      <c r="AH168" s="8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2"/>
    </row>
    <row r="169" spans="2:49">
      <c r="B169" s="8"/>
      <c r="C169" s="10"/>
      <c r="D169" s="160" t="s">
        <v>35</v>
      </c>
      <c r="E169" s="160"/>
      <c r="F169" s="11" t="s">
        <v>14</v>
      </c>
      <c r="G169" s="161" t="s">
        <v>62</v>
      </c>
      <c r="H169" s="161"/>
      <c r="I169" s="161"/>
      <c r="J169" s="161"/>
      <c r="K169" s="161"/>
      <c r="L169" s="161"/>
      <c r="M169" s="161"/>
      <c r="N169" s="161"/>
      <c r="O169" s="161"/>
      <c r="P169" s="161"/>
      <c r="Q169" s="197"/>
      <c r="R169" s="8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2"/>
      <c r="AH169" s="8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2"/>
    </row>
    <row r="170" spans="2:49">
      <c r="B170" s="8"/>
      <c r="C170" s="10"/>
      <c r="D170" s="10"/>
      <c r="E170" s="10"/>
      <c r="F170" s="10"/>
      <c r="G170" s="161"/>
      <c r="H170" s="161"/>
      <c r="I170" s="161"/>
      <c r="J170" s="161"/>
      <c r="K170" s="161"/>
      <c r="L170" s="161"/>
      <c r="M170" s="161"/>
      <c r="N170" s="161"/>
      <c r="O170" s="161"/>
      <c r="P170" s="161"/>
      <c r="Q170" s="197"/>
      <c r="R170" s="8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2"/>
      <c r="AH170" s="8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2"/>
    </row>
    <row r="171" spans="2:49">
      <c r="B171" s="8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2"/>
      <c r="R171" s="8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2"/>
      <c r="AH171" s="8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2"/>
    </row>
    <row r="172" spans="2:49">
      <c r="B172" s="8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2"/>
      <c r="R172" s="8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2"/>
      <c r="AH172" s="8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2"/>
    </row>
    <row r="173" spans="2:49">
      <c r="B173" s="8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2"/>
      <c r="R173" s="8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2"/>
      <c r="AH173" s="8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2"/>
    </row>
    <row r="174" spans="2:49">
      <c r="B174" s="8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2"/>
      <c r="R174" s="8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2"/>
      <c r="AH174" s="8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2"/>
    </row>
    <row r="175" spans="2:49">
      <c r="B175" s="8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2"/>
      <c r="R175" s="8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2"/>
      <c r="AH175" s="8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2"/>
    </row>
    <row r="176" spans="2:49">
      <c r="B176" s="8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2"/>
      <c r="R176" s="8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2"/>
      <c r="AH176" s="8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2"/>
    </row>
    <row r="177" spans="2:49">
      <c r="B177" s="8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2"/>
      <c r="R177" s="8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2"/>
      <c r="AH177" s="8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2"/>
    </row>
    <row r="178" spans="2:49">
      <c r="B178" s="8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2"/>
      <c r="R178" s="8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2"/>
      <c r="AH178" s="8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2"/>
    </row>
    <row r="179" spans="2:49">
      <c r="B179" s="8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2"/>
      <c r="R179" s="8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2"/>
      <c r="AH179" s="8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2"/>
    </row>
    <row r="180" spans="2:49">
      <c r="B180" s="8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2"/>
      <c r="R180" s="8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2"/>
      <c r="AH180" s="8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2"/>
    </row>
    <row r="181" spans="2:49">
      <c r="B181" s="8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2"/>
      <c r="R181" s="8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2"/>
      <c r="AH181" s="8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2"/>
    </row>
    <row r="182" spans="2:49">
      <c r="B182" s="14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9"/>
      <c r="R182" s="14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9"/>
      <c r="AH182" s="14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9"/>
    </row>
    <row r="195" spans="2:49">
      <c r="B195" s="15" t="s">
        <v>27</v>
      </c>
      <c r="C195" s="5"/>
      <c r="D195" s="5"/>
      <c r="E195" s="5"/>
      <c r="F195" s="5"/>
      <c r="G195" s="5"/>
      <c r="H195" s="5"/>
      <c r="I195" s="6"/>
      <c r="J195" s="6"/>
      <c r="K195" s="6"/>
      <c r="L195" s="6"/>
      <c r="M195" s="6"/>
      <c r="N195" s="6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7"/>
    </row>
    <row r="196" spans="2:49">
      <c r="B196" s="22" t="s">
        <v>28</v>
      </c>
      <c r="C196" s="10"/>
      <c r="D196" s="10"/>
      <c r="E196" s="10"/>
      <c r="F196" s="10"/>
      <c r="G196" s="10"/>
      <c r="H196" s="10"/>
      <c r="I196" s="11"/>
      <c r="J196" s="11"/>
      <c r="K196" s="11"/>
      <c r="L196" s="11"/>
      <c r="M196" s="11"/>
      <c r="N196" s="11"/>
      <c r="O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P196" s="10"/>
      <c r="AQ196" s="9" t="s">
        <v>30</v>
      </c>
      <c r="AR196" s="10"/>
      <c r="AS196" s="10"/>
      <c r="AT196" s="10"/>
      <c r="AU196" s="10"/>
      <c r="AV196" s="10"/>
      <c r="AW196" s="12"/>
    </row>
    <row r="197" spans="2:49" ht="17.25">
      <c r="B197" s="23" t="s">
        <v>1</v>
      </c>
      <c r="C197" s="104" t="s">
        <v>45</v>
      </c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V197" s="168">
        <v>6.5</v>
      </c>
      <c r="W197" s="168"/>
      <c r="X197" s="11" t="s">
        <v>15</v>
      </c>
      <c r="Y197" s="11" t="s">
        <v>16</v>
      </c>
      <c r="Z197" s="168">
        <v>8.5</v>
      </c>
      <c r="AA197" s="168"/>
      <c r="AB197" s="11" t="s">
        <v>15</v>
      </c>
      <c r="AC197" s="13" t="s">
        <v>17</v>
      </c>
      <c r="AD197" s="168">
        <f>SUM(Z197*V197)</f>
        <v>55.25</v>
      </c>
      <c r="AE197" s="168"/>
      <c r="AF197" s="104" t="s">
        <v>18</v>
      </c>
      <c r="AG197" s="10"/>
      <c r="AH197" s="25" t="s">
        <v>29</v>
      </c>
      <c r="AI197" s="10"/>
      <c r="AJ197" s="180">
        <v>61000</v>
      </c>
      <c r="AK197" s="180"/>
      <c r="AL197" s="180"/>
      <c r="AM197" s="26"/>
      <c r="AN197" s="10"/>
      <c r="AO197" s="10"/>
      <c r="AP197" s="10"/>
      <c r="AQ197" s="27" t="s">
        <v>31</v>
      </c>
      <c r="AR197" s="180">
        <f>SUM(AJ197*AD197)</f>
        <v>3370250</v>
      </c>
      <c r="AS197" s="180"/>
      <c r="AT197" s="180"/>
      <c r="AU197" s="180"/>
      <c r="AV197" s="33"/>
      <c r="AW197" s="35"/>
    </row>
    <row r="198" spans="2:49">
      <c r="B198" s="8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W198" s="31"/>
      <c r="X198" s="31"/>
      <c r="AC198" s="179"/>
      <c r="AD198" s="179"/>
      <c r="AE198" s="179"/>
      <c r="AF198" s="179"/>
      <c r="AG198" s="179"/>
      <c r="AH198" s="36"/>
      <c r="AI198" s="34"/>
      <c r="AJ198" s="38"/>
      <c r="AK198" s="38"/>
      <c r="AL198" s="38"/>
      <c r="AM198" s="38"/>
      <c r="AN198" s="38"/>
      <c r="AO198" s="33"/>
      <c r="AP198" s="33"/>
      <c r="AQ198" s="33"/>
      <c r="AR198" s="33"/>
      <c r="AS198" s="33"/>
      <c r="AT198" s="33"/>
      <c r="AU198" s="33"/>
      <c r="AV198" s="33"/>
      <c r="AW198" s="35"/>
    </row>
    <row r="199" spans="2:49">
      <c r="B199" s="8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5"/>
    </row>
    <row r="200" spans="2:49" ht="15.75">
      <c r="B200" s="181" t="s">
        <v>32</v>
      </c>
      <c r="C200" s="182"/>
      <c r="D200" s="182"/>
      <c r="E200" s="182"/>
      <c r="F200" s="182"/>
      <c r="G200" s="182"/>
      <c r="H200" s="182"/>
      <c r="I200" s="182"/>
      <c r="J200" s="182"/>
      <c r="K200" s="182"/>
      <c r="L200" s="182"/>
      <c r="M200" s="182"/>
      <c r="N200" s="182"/>
      <c r="O200" s="182"/>
      <c r="P200" s="182"/>
      <c r="Q200" s="182"/>
      <c r="R200" s="182"/>
      <c r="S200" s="182"/>
      <c r="T200" s="182"/>
      <c r="U200" s="182"/>
      <c r="V200" s="182"/>
      <c r="W200" s="182"/>
      <c r="X200" s="182"/>
      <c r="Y200" s="182"/>
      <c r="Z200" s="182"/>
      <c r="AA200" s="182"/>
      <c r="AB200" s="182"/>
      <c r="AC200" s="182"/>
      <c r="AD200" s="182"/>
      <c r="AE200" s="182"/>
      <c r="AF200" s="182"/>
      <c r="AG200" s="182"/>
      <c r="AH200" s="182"/>
      <c r="AI200" s="182"/>
      <c r="AJ200" s="182"/>
      <c r="AK200" s="182"/>
      <c r="AL200" s="182"/>
      <c r="AM200" s="182"/>
      <c r="AN200" s="182"/>
      <c r="AO200" s="182"/>
      <c r="AP200" s="45"/>
      <c r="AQ200" s="45" t="s">
        <v>31</v>
      </c>
      <c r="AR200" s="46"/>
      <c r="AS200" s="183">
        <f>SUM(AR197)</f>
        <v>3370250</v>
      </c>
      <c r="AT200" s="183"/>
      <c r="AU200" s="183"/>
      <c r="AV200" s="183"/>
      <c r="AW200" s="184"/>
    </row>
    <row r="201" spans="2:49">
      <c r="B201" s="185" t="s">
        <v>33</v>
      </c>
      <c r="C201" s="186"/>
      <c r="D201" s="187" t="s">
        <v>19</v>
      </c>
      <c r="E201" s="188"/>
      <c r="F201" s="188"/>
      <c r="G201" s="188"/>
      <c r="H201" s="188"/>
      <c r="I201" s="188"/>
      <c r="J201" s="188"/>
      <c r="K201" s="188"/>
      <c r="L201" s="188"/>
      <c r="M201" s="188"/>
      <c r="N201" s="188"/>
      <c r="O201" s="188"/>
      <c r="P201" s="188"/>
      <c r="Q201" s="189"/>
      <c r="R201" s="170" t="s">
        <v>20</v>
      </c>
      <c r="S201" s="170"/>
      <c r="T201" s="170"/>
      <c r="U201" s="170"/>
      <c r="V201" s="170"/>
      <c r="W201" s="170"/>
      <c r="X201" s="170"/>
      <c r="Y201" s="170"/>
      <c r="Z201" s="170"/>
      <c r="AA201" s="170"/>
      <c r="AB201" s="170"/>
      <c r="AC201" s="170"/>
      <c r="AD201" s="170"/>
      <c r="AE201" s="170"/>
      <c r="AF201" s="170"/>
      <c r="AG201" s="170"/>
      <c r="AH201" s="170" t="s">
        <v>21</v>
      </c>
      <c r="AI201" s="170"/>
      <c r="AJ201" s="170"/>
      <c r="AK201" s="170"/>
      <c r="AL201" s="170"/>
      <c r="AM201" s="170"/>
      <c r="AN201" s="170"/>
      <c r="AO201" s="170"/>
      <c r="AP201" s="170"/>
      <c r="AQ201" s="170"/>
      <c r="AR201" s="170"/>
      <c r="AS201" s="170"/>
      <c r="AT201" s="170"/>
      <c r="AU201" s="170"/>
      <c r="AV201" s="170"/>
      <c r="AW201" s="170"/>
    </row>
    <row r="202" spans="2:49">
      <c r="B202" s="15" t="s">
        <v>42</v>
      </c>
      <c r="C202" s="30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7"/>
      <c r="R202" s="4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7"/>
      <c r="AH202" s="4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7"/>
    </row>
    <row r="203" spans="2:49">
      <c r="B203" s="8"/>
      <c r="C203" s="10"/>
      <c r="D203" s="160" t="s">
        <v>35</v>
      </c>
      <c r="E203" s="160"/>
      <c r="F203" s="11" t="s">
        <v>14</v>
      </c>
      <c r="G203" s="190" t="s">
        <v>44</v>
      </c>
      <c r="H203" s="190"/>
      <c r="I203" s="190"/>
      <c r="J203" s="190"/>
      <c r="K203" s="190"/>
      <c r="L203" s="190"/>
      <c r="M203" s="190"/>
      <c r="N203" s="190"/>
      <c r="O203" s="190"/>
      <c r="P203" s="190"/>
      <c r="Q203" s="191"/>
      <c r="R203" s="8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2"/>
      <c r="AH203" s="8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2"/>
    </row>
    <row r="204" spans="2:49">
      <c r="B204" s="8"/>
      <c r="C204" s="10"/>
      <c r="D204" s="10"/>
      <c r="E204" s="10"/>
      <c r="F204" s="10"/>
      <c r="G204" s="190"/>
      <c r="H204" s="190"/>
      <c r="I204" s="190"/>
      <c r="J204" s="190"/>
      <c r="K204" s="190"/>
      <c r="L204" s="190"/>
      <c r="M204" s="190"/>
      <c r="N204" s="190"/>
      <c r="O204" s="190"/>
      <c r="P204" s="190"/>
      <c r="Q204" s="191"/>
      <c r="R204" s="8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2"/>
      <c r="AH204" s="8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2"/>
    </row>
    <row r="205" spans="2:49">
      <c r="B205" s="8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2"/>
      <c r="R205" s="8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2"/>
      <c r="AH205" s="8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2"/>
    </row>
    <row r="206" spans="2:49">
      <c r="B206" s="8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2"/>
      <c r="R206" s="8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2"/>
      <c r="AH206" s="8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2"/>
    </row>
    <row r="207" spans="2:49">
      <c r="B207" s="8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2"/>
      <c r="R207" s="8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2"/>
      <c r="AH207" s="8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2"/>
    </row>
    <row r="208" spans="2:49">
      <c r="B208" s="8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2"/>
      <c r="R208" s="8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2"/>
      <c r="AH208" s="8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2"/>
    </row>
    <row r="209" spans="2:49">
      <c r="B209" s="8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2"/>
      <c r="R209" s="8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2"/>
      <c r="AH209" s="8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2"/>
    </row>
    <row r="210" spans="2:49">
      <c r="B210" s="8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2"/>
      <c r="R210" s="8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2"/>
      <c r="AH210" s="8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2"/>
    </row>
    <row r="211" spans="2:49">
      <c r="B211" s="8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2"/>
      <c r="R211" s="8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2"/>
      <c r="AH211" s="8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2"/>
    </row>
    <row r="212" spans="2:49">
      <c r="B212" s="8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2"/>
      <c r="R212" s="8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2"/>
      <c r="AH212" s="8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2"/>
    </row>
    <row r="213" spans="2:49">
      <c r="B213" s="8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2"/>
      <c r="R213" s="8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2"/>
      <c r="AH213" s="8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2"/>
    </row>
    <row r="214" spans="2:49">
      <c r="B214" s="8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2"/>
      <c r="R214" s="8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2"/>
      <c r="AH214" s="8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2"/>
    </row>
    <row r="215" spans="2:49">
      <c r="B215" s="8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2"/>
      <c r="R215" s="8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2"/>
      <c r="AH215" s="8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2"/>
    </row>
    <row r="216" spans="2:49">
      <c r="B216" s="14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9"/>
      <c r="R216" s="14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9"/>
      <c r="AH216" s="14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  <c r="AW216" s="29"/>
    </row>
    <row r="232" spans="2:49">
      <c r="B232" s="15" t="s">
        <v>27</v>
      </c>
      <c r="C232" s="5"/>
      <c r="D232" s="5"/>
      <c r="E232" s="5"/>
      <c r="F232" s="5"/>
      <c r="G232" s="5"/>
      <c r="H232" s="5"/>
      <c r="I232" s="6"/>
      <c r="J232" s="6"/>
      <c r="K232" s="6"/>
      <c r="L232" s="6"/>
      <c r="M232" s="6"/>
      <c r="N232" s="6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7"/>
    </row>
    <row r="233" spans="2:49">
      <c r="B233" s="22" t="s">
        <v>28</v>
      </c>
      <c r="C233" s="10"/>
      <c r="D233" s="10"/>
      <c r="E233" s="10"/>
      <c r="F233" s="10"/>
      <c r="G233" s="10"/>
      <c r="H233" s="10"/>
      <c r="I233" s="11"/>
      <c r="J233" s="11"/>
      <c r="K233" s="11"/>
      <c r="L233" s="11"/>
      <c r="M233" s="11"/>
      <c r="N233" s="11"/>
      <c r="O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9" t="s">
        <v>30</v>
      </c>
      <c r="AR233" s="10"/>
      <c r="AS233" s="10"/>
      <c r="AT233" s="10"/>
      <c r="AU233" s="10"/>
      <c r="AV233" s="10"/>
      <c r="AW233" s="12"/>
    </row>
    <row r="234" spans="2:49" ht="17.25">
      <c r="B234" s="23" t="s">
        <v>1</v>
      </c>
      <c r="C234" s="44" t="s">
        <v>74</v>
      </c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Z234" s="192">
        <v>6</v>
      </c>
      <c r="AA234" s="192"/>
      <c r="AB234" s="31" t="s">
        <v>15</v>
      </c>
      <c r="AC234" s="32" t="s">
        <v>16</v>
      </c>
      <c r="AD234" s="192">
        <v>8</v>
      </c>
      <c r="AE234" s="192"/>
      <c r="AF234" s="37" t="s">
        <v>17</v>
      </c>
      <c r="AG234" s="193">
        <f>SUM(Z234*AD234)</f>
        <v>48</v>
      </c>
      <c r="AH234" s="193"/>
      <c r="AI234" s="1" t="s">
        <v>18</v>
      </c>
      <c r="AJ234" s="194" t="s">
        <v>29</v>
      </c>
      <c r="AK234" s="194"/>
      <c r="AL234" s="179">
        <v>19000</v>
      </c>
      <c r="AM234" s="179"/>
      <c r="AN234" s="179"/>
      <c r="AO234" s="47"/>
      <c r="AP234" s="33"/>
      <c r="AQ234" s="34" t="s">
        <v>31</v>
      </c>
      <c r="AR234" s="180">
        <f>SUM(AL234*AG234)</f>
        <v>912000</v>
      </c>
      <c r="AS234" s="180"/>
      <c r="AT234" s="180"/>
      <c r="AU234" s="180"/>
      <c r="AV234" s="33"/>
      <c r="AW234" s="35"/>
    </row>
    <row r="235" spans="2:49">
      <c r="B235" s="8"/>
      <c r="C235" s="43"/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W235" s="31"/>
      <c r="X235" s="31"/>
      <c r="AC235" s="179"/>
      <c r="AD235" s="179"/>
      <c r="AE235" s="179"/>
      <c r="AF235" s="179"/>
      <c r="AG235" s="179"/>
      <c r="AH235" s="36"/>
      <c r="AI235" s="34"/>
      <c r="AJ235" s="38"/>
      <c r="AK235" s="38"/>
      <c r="AL235" s="38"/>
      <c r="AM235" s="38"/>
      <c r="AN235" s="38"/>
      <c r="AO235" s="33"/>
      <c r="AP235" s="33"/>
      <c r="AQ235" s="33"/>
      <c r="AR235" s="33"/>
      <c r="AS235" s="33"/>
      <c r="AT235" s="33"/>
      <c r="AU235" s="33"/>
      <c r="AV235" s="33"/>
      <c r="AW235" s="35"/>
    </row>
    <row r="236" spans="2:49">
      <c r="B236" s="8"/>
      <c r="I236" s="1"/>
      <c r="J236" s="1"/>
      <c r="K236" s="1"/>
      <c r="L236" s="1"/>
      <c r="M236" s="1"/>
      <c r="N236" s="1"/>
      <c r="P236" s="10"/>
      <c r="Q236" s="10"/>
      <c r="R236" s="10"/>
      <c r="S236" s="10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5"/>
    </row>
    <row r="237" spans="2:49" ht="15.75">
      <c r="B237" s="181" t="s">
        <v>32</v>
      </c>
      <c r="C237" s="182"/>
      <c r="D237" s="182"/>
      <c r="E237" s="182"/>
      <c r="F237" s="182"/>
      <c r="G237" s="182"/>
      <c r="H237" s="182"/>
      <c r="I237" s="182"/>
      <c r="J237" s="182"/>
      <c r="K237" s="182"/>
      <c r="L237" s="182"/>
      <c r="M237" s="182"/>
      <c r="N237" s="182"/>
      <c r="O237" s="182"/>
      <c r="P237" s="182"/>
      <c r="Q237" s="182"/>
      <c r="R237" s="182"/>
      <c r="S237" s="182"/>
      <c r="T237" s="182"/>
      <c r="U237" s="182"/>
      <c r="V237" s="182"/>
      <c r="W237" s="182"/>
      <c r="X237" s="182"/>
      <c r="Y237" s="182"/>
      <c r="Z237" s="182"/>
      <c r="AA237" s="182"/>
      <c r="AB237" s="182"/>
      <c r="AC237" s="182"/>
      <c r="AD237" s="182"/>
      <c r="AE237" s="182"/>
      <c r="AF237" s="182"/>
      <c r="AG237" s="182"/>
      <c r="AH237" s="182"/>
      <c r="AI237" s="182"/>
      <c r="AJ237" s="182"/>
      <c r="AK237" s="182"/>
      <c r="AL237" s="182"/>
      <c r="AM237" s="182"/>
      <c r="AN237" s="182"/>
      <c r="AO237" s="182"/>
      <c r="AP237" s="45"/>
      <c r="AQ237" s="45" t="s">
        <v>31</v>
      </c>
      <c r="AR237" s="46"/>
      <c r="AS237" s="183">
        <f>SUM(AR234)</f>
        <v>912000</v>
      </c>
      <c r="AT237" s="183"/>
      <c r="AU237" s="183"/>
      <c r="AV237" s="183"/>
      <c r="AW237" s="184"/>
    </row>
    <row r="238" spans="2:49">
      <c r="B238" s="185" t="s">
        <v>33</v>
      </c>
      <c r="C238" s="186"/>
      <c r="D238" s="187" t="s">
        <v>19</v>
      </c>
      <c r="E238" s="188"/>
      <c r="F238" s="188"/>
      <c r="G238" s="188"/>
      <c r="H238" s="188"/>
      <c r="I238" s="188"/>
      <c r="J238" s="188"/>
      <c r="K238" s="188"/>
      <c r="L238" s="188"/>
      <c r="M238" s="188"/>
      <c r="N238" s="188"/>
      <c r="O238" s="188"/>
      <c r="P238" s="188"/>
      <c r="Q238" s="189"/>
      <c r="R238" s="170" t="s">
        <v>20</v>
      </c>
      <c r="S238" s="170"/>
      <c r="T238" s="170"/>
      <c r="U238" s="170"/>
      <c r="V238" s="170"/>
      <c r="W238" s="170"/>
      <c r="X238" s="170"/>
      <c r="Y238" s="170"/>
      <c r="Z238" s="170"/>
      <c r="AA238" s="170"/>
      <c r="AB238" s="170"/>
      <c r="AC238" s="170"/>
      <c r="AD238" s="170"/>
      <c r="AE238" s="170"/>
      <c r="AF238" s="170"/>
      <c r="AG238" s="170"/>
      <c r="AH238" s="170" t="s">
        <v>21</v>
      </c>
      <c r="AI238" s="170"/>
      <c r="AJ238" s="170"/>
      <c r="AK238" s="170"/>
      <c r="AL238" s="170"/>
      <c r="AM238" s="170"/>
      <c r="AN238" s="170"/>
      <c r="AO238" s="170"/>
      <c r="AP238" s="170"/>
      <c r="AQ238" s="170"/>
      <c r="AR238" s="170"/>
      <c r="AS238" s="170"/>
      <c r="AT238" s="170"/>
      <c r="AU238" s="170"/>
      <c r="AV238" s="170"/>
      <c r="AW238" s="170"/>
    </row>
    <row r="239" spans="2:49">
      <c r="B239" s="15" t="s">
        <v>46</v>
      </c>
      <c r="C239" s="30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7"/>
      <c r="R239" s="4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7"/>
      <c r="AH239" s="4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7"/>
    </row>
    <row r="240" spans="2:49">
      <c r="B240" s="8"/>
      <c r="C240" s="10"/>
      <c r="D240" s="160" t="s">
        <v>35</v>
      </c>
      <c r="E240" s="160"/>
      <c r="F240" s="11" t="s">
        <v>14</v>
      </c>
      <c r="G240" s="171" t="s">
        <v>47</v>
      </c>
      <c r="H240" s="171"/>
      <c r="I240" s="171"/>
      <c r="J240" s="171"/>
      <c r="K240" s="171"/>
      <c r="L240" s="171"/>
      <c r="M240" s="171"/>
      <c r="N240" s="171"/>
      <c r="O240" s="171"/>
      <c r="P240" s="171"/>
      <c r="Q240" s="172"/>
      <c r="R240" s="8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2"/>
      <c r="AH240" s="8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2"/>
    </row>
    <row r="241" spans="2:49">
      <c r="B241" s="8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2"/>
      <c r="R241" s="8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2"/>
      <c r="AH241" s="8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2"/>
    </row>
    <row r="242" spans="2:49">
      <c r="B242" s="8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2"/>
      <c r="R242" s="8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2"/>
      <c r="AH242" s="8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2"/>
    </row>
    <row r="243" spans="2:49">
      <c r="B243" s="8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2"/>
      <c r="R243" s="8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2"/>
      <c r="AH243" s="8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2"/>
    </row>
    <row r="244" spans="2:49">
      <c r="B244" s="8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2"/>
      <c r="R244" s="8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2"/>
      <c r="AH244" s="8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2"/>
    </row>
    <row r="245" spans="2:49">
      <c r="B245" s="8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2"/>
      <c r="R245" s="8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2"/>
      <c r="AH245" s="8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2"/>
    </row>
    <row r="246" spans="2:49">
      <c r="B246" s="8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2"/>
      <c r="R246" s="8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2"/>
      <c r="AH246" s="8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2"/>
    </row>
    <row r="247" spans="2:49">
      <c r="B247" s="8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2"/>
      <c r="R247" s="8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2"/>
      <c r="AH247" s="8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2"/>
    </row>
    <row r="248" spans="2:49">
      <c r="B248" s="8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2"/>
      <c r="R248" s="8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2"/>
      <c r="AH248" s="8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2"/>
    </row>
    <row r="249" spans="2:49">
      <c r="B249" s="8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2"/>
      <c r="R249" s="8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2"/>
      <c r="AH249" s="8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2"/>
    </row>
    <row r="250" spans="2:49">
      <c r="B250" s="8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2"/>
      <c r="R250" s="8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2"/>
      <c r="AH250" s="8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2"/>
    </row>
    <row r="251" spans="2:49">
      <c r="B251" s="8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2"/>
      <c r="R251" s="8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2"/>
      <c r="AH251" s="8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2"/>
    </row>
    <row r="252" spans="2:49">
      <c r="B252" s="14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9"/>
      <c r="R252" s="14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9"/>
      <c r="AH252" s="14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  <c r="AW252" s="29"/>
    </row>
    <row r="254" spans="2:49" ht="21">
      <c r="B254" s="173" t="s">
        <v>56</v>
      </c>
      <c r="C254" s="174"/>
      <c r="D254" s="174" t="s">
        <v>57</v>
      </c>
      <c r="E254" s="174"/>
      <c r="F254" s="174"/>
      <c r="G254" s="174"/>
      <c r="H254" s="174"/>
      <c r="I254" s="174"/>
      <c r="J254" s="174"/>
      <c r="K254" s="174"/>
      <c r="L254" s="174"/>
      <c r="M254" s="174"/>
      <c r="N254" s="174"/>
      <c r="O254" s="174"/>
      <c r="P254" s="174"/>
      <c r="Q254" s="174"/>
      <c r="R254" s="174"/>
      <c r="S254" s="174"/>
      <c r="T254" s="174"/>
      <c r="U254" s="174"/>
      <c r="V254" s="174"/>
      <c r="W254" s="174"/>
      <c r="X254" s="174"/>
      <c r="Y254" s="174"/>
      <c r="Z254" s="174"/>
      <c r="AA254" s="174"/>
      <c r="AB254" s="174"/>
      <c r="AC254" s="174"/>
      <c r="AD254" s="174"/>
      <c r="AE254" s="174"/>
      <c r="AF254" s="174"/>
      <c r="AG254" s="174"/>
      <c r="AH254" s="174" t="s">
        <v>31</v>
      </c>
      <c r="AI254" s="174"/>
      <c r="AJ254" s="177">
        <f>SUM(AS55,AS89,AS126,AS165,AS200,AS237)</f>
        <v>10930850</v>
      </c>
      <c r="AK254" s="177"/>
      <c r="AL254" s="177"/>
      <c r="AM254" s="177"/>
      <c r="AN254" s="177"/>
      <c r="AO254" s="177"/>
      <c r="AP254" s="177"/>
      <c r="AQ254" s="177"/>
      <c r="AR254" s="177"/>
      <c r="AS254" s="177"/>
      <c r="AT254" s="39"/>
      <c r="AU254" s="39"/>
      <c r="AV254" s="39"/>
      <c r="AW254" s="40"/>
    </row>
    <row r="255" spans="2:49" ht="21">
      <c r="B255" s="175"/>
      <c r="C255" s="176"/>
      <c r="D255" s="176"/>
      <c r="E255" s="176"/>
      <c r="F255" s="176"/>
      <c r="G255" s="176"/>
      <c r="H255" s="176"/>
      <c r="I255" s="176"/>
      <c r="J255" s="176"/>
      <c r="K255" s="176"/>
      <c r="L255" s="176"/>
      <c r="M255" s="176"/>
      <c r="N255" s="176"/>
      <c r="O255" s="176"/>
      <c r="P255" s="176"/>
      <c r="Q255" s="176"/>
      <c r="R255" s="176"/>
      <c r="S255" s="176"/>
      <c r="T255" s="176"/>
      <c r="U255" s="176"/>
      <c r="V255" s="176"/>
      <c r="W255" s="176"/>
      <c r="X255" s="176"/>
      <c r="Y255" s="176"/>
      <c r="Z255" s="176"/>
      <c r="AA255" s="176"/>
      <c r="AB255" s="176"/>
      <c r="AC255" s="176"/>
      <c r="AD255" s="176"/>
      <c r="AE255" s="176"/>
      <c r="AF255" s="176"/>
      <c r="AG255" s="176"/>
      <c r="AH255" s="176"/>
      <c r="AI255" s="176"/>
      <c r="AJ255" s="178"/>
      <c r="AK255" s="178"/>
      <c r="AL255" s="178"/>
      <c r="AM255" s="178"/>
      <c r="AN255" s="178"/>
      <c r="AO255" s="178"/>
      <c r="AP255" s="178"/>
      <c r="AQ255" s="178"/>
      <c r="AR255" s="178"/>
      <c r="AS255" s="178"/>
      <c r="AT255" s="41"/>
      <c r="AU255" s="41"/>
      <c r="AV255" s="41"/>
      <c r="AW255" s="42"/>
    </row>
    <row r="256" spans="2:49">
      <c r="AO256" s="3"/>
    </row>
    <row r="257" spans="4:41" s="51" customFormat="1" ht="14.25">
      <c r="I257" s="52"/>
      <c r="J257" s="52"/>
      <c r="K257" s="52"/>
      <c r="L257" s="52"/>
      <c r="M257" s="52"/>
      <c r="N257" s="52"/>
      <c r="AO257" s="52" t="s">
        <v>210</v>
      </c>
    </row>
    <row r="258" spans="4:41" s="51" customFormat="1" ht="14.25">
      <c r="F258" s="52" t="s">
        <v>54</v>
      </c>
      <c r="I258" s="52"/>
      <c r="J258" s="52"/>
      <c r="K258" s="52"/>
      <c r="L258" s="52"/>
      <c r="M258" s="52"/>
      <c r="N258" s="52"/>
      <c r="X258" s="52" t="s">
        <v>51</v>
      </c>
      <c r="AO258" s="52" t="s">
        <v>48</v>
      </c>
    </row>
    <row r="259" spans="4:41" s="51" customFormat="1" ht="14.25">
      <c r="F259" s="52" t="s">
        <v>55</v>
      </c>
      <c r="I259" s="52"/>
      <c r="J259" s="52"/>
      <c r="K259" s="52"/>
      <c r="L259" s="52"/>
      <c r="M259" s="52"/>
      <c r="N259" s="52"/>
      <c r="X259" s="52" t="s">
        <v>52</v>
      </c>
      <c r="AO259" s="52" t="s">
        <v>49</v>
      </c>
    </row>
    <row r="260" spans="4:41" s="51" customFormat="1" ht="14.25">
      <c r="F260" s="52"/>
      <c r="I260" s="52"/>
      <c r="J260" s="52"/>
      <c r="K260" s="52"/>
      <c r="L260" s="52"/>
      <c r="M260" s="52"/>
      <c r="N260" s="52"/>
      <c r="X260" s="52" t="s">
        <v>53</v>
      </c>
      <c r="AO260" s="52" t="s">
        <v>50</v>
      </c>
    </row>
    <row r="261" spans="4:41" s="51" customFormat="1" ht="14.25">
      <c r="F261" s="52"/>
      <c r="I261" s="52"/>
      <c r="J261" s="52"/>
      <c r="K261" s="52"/>
      <c r="L261" s="52"/>
      <c r="M261" s="52"/>
      <c r="N261" s="52"/>
      <c r="X261" s="52"/>
      <c r="AO261" s="52"/>
    </row>
    <row r="262" spans="4:41" s="51" customFormat="1" ht="14.25">
      <c r="F262" s="52"/>
      <c r="I262" s="52"/>
      <c r="J262" s="52"/>
      <c r="K262" s="52"/>
      <c r="L262" s="52"/>
      <c r="M262" s="52"/>
      <c r="N262" s="52"/>
      <c r="X262" s="52"/>
      <c r="AO262" s="52"/>
    </row>
    <row r="263" spans="4:41" s="51" customFormat="1" ht="14.25">
      <c r="F263" s="52"/>
      <c r="I263" s="52"/>
      <c r="J263" s="52"/>
      <c r="K263" s="52"/>
      <c r="L263" s="52"/>
      <c r="M263" s="52"/>
      <c r="N263" s="52"/>
      <c r="X263" s="52"/>
      <c r="AO263" s="52"/>
    </row>
    <row r="264" spans="4:41" s="63" customFormat="1">
      <c r="F264" s="132" t="s">
        <v>232</v>
      </c>
      <c r="I264" s="131"/>
      <c r="J264" s="131"/>
      <c r="K264" s="131"/>
      <c r="L264" s="131"/>
      <c r="M264" s="131"/>
      <c r="N264" s="131"/>
      <c r="X264" s="132" t="s">
        <v>97</v>
      </c>
      <c r="AO264" s="132" t="s">
        <v>209</v>
      </c>
    </row>
    <row r="265" spans="4:41" s="51" customFormat="1" ht="14.25">
      <c r="D265" s="133"/>
      <c r="F265" s="133" t="s">
        <v>228</v>
      </c>
      <c r="G265" s="133"/>
      <c r="H265" s="133"/>
      <c r="I265" s="133"/>
      <c r="J265" s="133"/>
      <c r="K265" s="134"/>
      <c r="L265" s="134"/>
      <c r="M265" s="134"/>
      <c r="N265" s="134"/>
      <c r="AO265" s="52"/>
    </row>
  </sheetData>
  <mergeCells count="155">
    <mergeCell ref="A2:AW2"/>
    <mergeCell ref="B4:J4"/>
    <mergeCell ref="L4:AT4"/>
    <mergeCell ref="B5:J5"/>
    <mergeCell ref="L5:AT5"/>
    <mergeCell ref="B6:J6"/>
    <mergeCell ref="L6:AT6"/>
    <mergeCell ref="Q14:R14"/>
    <mergeCell ref="AJ14:AO14"/>
    <mergeCell ref="B11:AW11"/>
    <mergeCell ref="C14:G14"/>
    <mergeCell ref="I14:J14"/>
    <mergeCell ref="M14:N14"/>
    <mergeCell ref="B7:J7"/>
    <mergeCell ref="L7:AT7"/>
    <mergeCell ref="B8:J8"/>
    <mergeCell ref="L8:AT8"/>
    <mergeCell ref="B9:J9"/>
    <mergeCell ref="L9:AT9"/>
    <mergeCell ref="AD51:AE51"/>
    <mergeCell ref="AJ51:AL51"/>
    <mergeCell ref="AR51:AU51"/>
    <mergeCell ref="B18:Q18"/>
    <mergeCell ref="R18:AG18"/>
    <mergeCell ref="AH18:AW18"/>
    <mergeCell ref="B19:Q30"/>
    <mergeCell ref="R19:AG30"/>
    <mergeCell ref="AH19:AW30"/>
    <mergeCell ref="C15:G15"/>
    <mergeCell ref="I15:J15"/>
    <mergeCell ref="M15:N15"/>
    <mergeCell ref="Q15:R15"/>
    <mergeCell ref="AJ15:AO15"/>
    <mergeCell ref="AJ16:AO16"/>
    <mergeCell ref="B55:AO55"/>
    <mergeCell ref="AS55:AW55"/>
    <mergeCell ref="B56:C56"/>
    <mergeCell ref="D56:Q56"/>
    <mergeCell ref="R56:AG56"/>
    <mergeCell ref="AH56:AW56"/>
    <mergeCell ref="V52:W52"/>
    <mergeCell ref="X52:AA52"/>
    <mergeCell ref="AD52:AE52"/>
    <mergeCell ref="AJ52:AL52"/>
    <mergeCell ref="AR52:AU52"/>
    <mergeCell ref="V53:W53"/>
    <mergeCell ref="X53:AA53"/>
    <mergeCell ref="AD53:AE53"/>
    <mergeCell ref="AJ53:AL53"/>
    <mergeCell ref="AR53:AU53"/>
    <mergeCell ref="V51:W51"/>
    <mergeCell ref="Z51:AA51"/>
    <mergeCell ref="AJ86:AL86"/>
    <mergeCell ref="AR86:AU86"/>
    <mergeCell ref="V87:W87"/>
    <mergeCell ref="X87:AA87"/>
    <mergeCell ref="AD87:AE87"/>
    <mergeCell ref="AJ87:AL87"/>
    <mergeCell ref="AR87:AU87"/>
    <mergeCell ref="D58:Q58"/>
    <mergeCell ref="D59:E59"/>
    <mergeCell ref="G59:Q59"/>
    <mergeCell ref="V86:W86"/>
    <mergeCell ref="Z86:AA86"/>
    <mergeCell ref="AD86:AE86"/>
    <mergeCell ref="D92:Q92"/>
    <mergeCell ref="D93:E93"/>
    <mergeCell ref="G93:Q93"/>
    <mergeCell ref="V123:W123"/>
    <mergeCell ref="Z123:AA123"/>
    <mergeCell ref="AD123:AE123"/>
    <mergeCell ref="B89:AO89"/>
    <mergeCell ref="AS89:AW89"/>
    <mergeCell ref="B90:C90"/>
    <mergeCell ref="D90:Q90"/>
    <mergeCell ref="R90:AG90"/>
    <mergeCell ref="AH90:AW90"/>
    <mergeCell ref="B126:AO126"/>
    <mergeCell ref="AS126:AW126"/>
    <mergeCell ref="B127:C127"/>
    <mergeCell ref="D127:Q127"/>
    <mergeCell ref="R127:AG127"/>
    <mergeCell ref="AH127:AW127"/>
    <mergeCell ref="AJ123:AL123"/>
    <mergeCell ref="AR123:AU123"/>
    <mergeCell ref="V124:W124"/>
    <mergeCell ref="X124:AA124"/>
    <mergeCell ref="AD124:AE124"/>
    <mergeCell ref="AJ124:AL124"/>
    <mergeCell ref="AR124:AU124"/>
    <mergeCell ref="AJ160:AL160"/>
    <mergeCell ref="AR160:AU160"/>
    <mergeCell ref="V161:W161"/>
    <mergeCell ref="X161:AA161"/>
    <mergeCell ref="AD161:AE161"/>
    <mergeCell ref="AJ161:AL161"/>
    <mergeCell ref="AR161:AU161"/>
    <mergeCell ref="D129:Q129"/>
    <mergeCell ref="D130:E130"/>
    <mergeCell ref="G130:Q130"/>
    <mergeCell ref="V160:W160"/>
    <mergeCell ref="Z160:AA160"/>
    <mergeCell ref="AD160:AE160"/>
    <mergeCell ref="V162:W162"/>
    <mergeCell ref="X162:AA162"/>
    <mergeCell ref="AD162:AE162"/>
    <mergeCell ref="AJ162:AL162"/>
    <mergeCell ref="AR162:AU162"/>
    <mergeCell ref="V163:W163"/>
    <mergeCell ref="X163:AA163"/>
    <mergeCell ref="AD163:AE163"/>
    <mergeCell ref="AJ163:AL163"/>
    <mergeCell ref="AR163:AU163"/>
    <mergeCell ref="D168:Q168"/>
    <mergeCell ref="D169:E169"/>
    <mergeCell ref="G169:Q170"/>
    <mergeCell ref="V197:W197"/>
    <mergeCell ref="Z197:AA197"/>
    <mergeCell ref="AD197:AE197"/>
    <mergeCell ref="B165:AO165"/>
    <mergeCell ref="AS165:AW165"/>
    <mergeCell ref="B166:C166"/>
    <mergeCell ref="D166:Q166"/>
    <mergeCell ref="R166:AG166"/>
    <mergeCell ref="AH166:AW166"/>
    <mergeCell ref="D203:E203"/>
    <mergeCell ref="G203:Q204"/>
    <mergeCell ref="Z234:AA234"/>
    <mergeCell ref="AD234:AE234"/>
    <mergeCell ref="AG234:AH234"/>
    <mergeCell ref="AJ234:AK234"/>
    <mergeCell ref="AJ197:AL197"/>
    <mergeCell ref="AR197:AU197"/>
    <mergeCell ref="AC198:AG198"/>
    <mergeCell ref="B200:AO200"/>
    <mergeCell ref="AS200:AW200"/>
    <mergeCell ref="B201:C201"/>
    <mergeCell ref="D201:Q201"/>
    <mergeCell ref="R201:AG201"/>
    <mergeCell ref="AH201:AW201"/>
    <mergeCell ref="D240:E240"/>
    <mergeCell ref="G240:Q240"/>
    <mergeCell ref="B254:C255"/>
    <mergeCell ref="D254:AG255"/>
    <mergeCell ref="AH254:AI255"/>
    <mergeCell ref="AJ254:AS255"/>
    <mergeCell ref="AL234:AN234"/>
    <mergeCell ref="AR234:AU234"/>
    <mergeCell ref="AC235:AG235"/>
    <mergeCell ref="B237:AO237"/>
    <mergeCell ref="AS237:AW237"/>
    <mergeCell ref="B238:C238"/>
    <mergeCell ref="D238:Q238"/>
    <mergeCell ref="R238:AG238"/>
    <mergeCell ref="AH238:AW238"/>
  </mergeCells>
  <pageMargins left="0.91" right="0.19685039370078741" top="0.74803149606299213" bottom="0.38" header="0.27559055118110237" footer="0.31496062992125984"/>
  <pageSetup paperSize="9" scale="85" orientation="landscape" horizontalDpi="4294967293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W264"/>
  <sheetViews>
    <sheetView topLeftCell="A12" zoomScale="73" zoomScaleNormal="73" workbookViewId="0">
      <selection activeCell="A32" sqref="A32:XFD40"/>
    </sheetView>
  </sheetViews>
  <sheetFormatPr defaultRowHeight="15"/>
  <cols>
    <col min="1" max="7" width="3" style="1" customWidth="1"/>
    <col min="8" max="8" width="1.5703125" style="1" customWidth="1"/>
    <col min="9" max="14" width="3" style="3" customWidth="1"/>
    <col min="15" max="28" width="3" style="1" customWidth="1"/>
    <col min="29" max="29" width="2.42578125" style="1" customWidth="1"/>
    <col min="30" max="30" width="3" style="1" customWidth="1"/>
    <col min="31" max="31" width="3.42578125" style="1" customWidth="1"/>
    <col min="32" max="33" width="3" style="1" customWidth="1"/>
    <col min="34" max="34" width="3.42578125" style="1" customWidth="1"/>
    <col min="35" max="81" width="3" style="1" customWidth="1"/>
    <col min="82" max="139" width="2.42578125" style="1" customWidth="1"/>
    <col min="140" max="16384" width="9.140625" style="1"/>
  </cols>
  <sheetData>
    <row r="1" spans="1:49">
      <c r="AR1" s="21" t="s">
        <v>24</v>
      </c>
    </row>
    <row r="2" spans="1:49" ht="21">
      <c r="A2" s="165" t="s">
        <v>0</v>
      </c>
      <c r="B2" s="165"/>
      <c r="C2" s="165"/>
      <c r="D2" s="165"/>
      <c r="E2" s="165"/>
      <c r="F2" s="165"/>
      <c r="G2" s="165"/>
      <c r="H2" s="165"/>
      <c r="I2" s="165"/>
      <c r="J2" s="165"/>
      <c r="K2" s="165"/>
      <c r="L2" s="165"/>
      <c r="M2" s="165"/>
      <c r="N2" s="165"/>
      <c r="O2" s="165"/>
      <c r="P2" s="165"/>
      <c r="Q2" s="165"/>
      <c r="R2" s="165"/>
      <c r="S2" s="165"/>
      <c r="T2" s="165"/>
      <c r="U2" s="165"/>
      <c r="V2" s="165"/>
      <c r="W2" s="165"/>
      <c r="X2" s="165"/>
      <c r="Y2" s="165"/>
      <c r="Z2" s="165"/>
      <c r="AA2" s="165"/>
      <c r="AB2" s="165"/>
      <c r="AC2" s="165"/>
      <c r="AD2" s="165"/>
      <c r="AE2" s="165"/>
      <c r="AF2" s="165"/>
      <c r="AG2" s="165"/>
      <c r="AH2" s="165"/>
      <c r="AI2" s="165"/>
      <c r="AJ2" s="165"/>
      <c r="AK2" s="165"/>
      <c r="AL2" s="165"/>
      <c r="AM2" s="165"/>
      <c r="AN2" s="165"/>
      <c r="AO2" s="165"/>
      <c r="AP2" s="165"/>
      <c r="AQ2" s="165"/>
      <c r="AR2" s="165"/>
      <c r="AS2" s="165"/>
      <c r="AT2" s="165"/>
      <c r="AU2" s="165"/>
      <c r="AV2" s="165"/>
      <c r="AW2" s="165"/>
    </row>
    <row r="4" spans="1:49">
      <c r="A4" s="2" t="s">
        <v>1</v>
      </c>
      <c r="B4" s="166" t="s">
        <v>2</v>
      </c>
      <c r="C4" s="166"/>
      <c r="D4" s="166"/>
      <c r="E4" s="166"/>
      <c r="F4" s="166"/>
      <c r="G4" s="166"/>
      <c r="H4" s="166"/>
      <c r="I4" s="166"/>
      <c r="J4" s="166"/>
      <c r="K4" s="3" t="s">
        <v>14</v>
      </c>
      <c r="L4" s="166">
        <v>105</v>
      </c>
      <c r="M4" s="166"/>
      <c r="N4" s="166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  <c r="AA4" s="166"/>
      <c r="AB4" s="166"/>
      <c r="AC4" s="166"/>
      <c r="AD4" s="166"/>
      <c r="AE4" s="166"/>
      <c r="AF4" s="166"/>
      <c r="AG4" s="166"/>
      <c r="AH4" s="166"/>
      <c r="AI4" s="166"/>
      <c r="AJ4" s="166"/>
      <c r="AK4" s="166"/>
      <c r="AL4" s="166"/>
      <c r="AM4" s="166"/>
      <c r="AN4" s="166"/>
      <c r="AO4" s="166"/>
      <c r="AP4" s="166"/>
      <c r="AQ4" s="166"/>
      <c r="AR4" s="166"/>
      <c r="AS4" s="166"/>
      <c r="AT4" s="166"/>
    </row>
    <row r="5" spans="1:49">
      <c r="B5" s="166" t="s">
        <v>3</v>
      </c>
      <c r="C5" s="166"/>
      <c r="D5" s="166"/>
      <c r="E5" s="166"/>
      <c r="F5" s="166"/>
      <c r="G5" s="166"/>
      <c r="H5" s="166"/>
      <c r="I5" s="166"/>
      <c r="J5" s="166"/>
      <c r="K5" s="3" t="s">
        <v>14</v>
      </c>
      <c r="L5" s="167" t="s">
        <v>119</v>
      </c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167"/>
      <c r="AA5" s="167"/>
      <c r="AB5" s="167"/>
      <c r="AC5" s="167"/>
      <c r="AD5" s="167"/>
      <c r="AE5" s="167"/>
      <c r="AF5" s="167"/>
      <c r="AG5" s="167"/>
      <c r="AH5" s="167"/>
      <c r="AI5" s="167"/>
      <c r="AJ5" s="167"/>
      <c r="AK5" s="167"/>
      <c r="AL5" s="167"/>
      <c r="AM5" s="167"/>
      <c r="AN5" s="167"/>
      <c r="AO5" s="167"/>
      <c r="AP5" s="167"/>
      <c r="AQ5" s="167"/>
      <c r="AR5" s="167"/>
      <c r="AS5" s="167"/>
      <c r="AT5" s="167"/>
    </row>
    <row r="6" spans="1:49">
      <c r="B6" s="166" t="s">
        <v>4</v>
      </c>
      <c r="C6" s="166"/>
      <c r="D6" s="166"/>
      <c r="E6" s="166"/>
      <c r="F6" s="166"/>
      <c r="G6" s="166"/>
      <c r="H6" s="166"/>
      <c r="I6" s="166"/>
      <c r="J6" s="166"/>
      <c r="K6" s="3" t="s">
        <v>14</v>
      </c>
      <c r="L6" s="166" t="str">
        <f>'[1]Tembesi Lolos'!$N$153</f>
        <v>Wiraswasta</v>
      </c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</row>
    <row r="7" spans="1:49">
      <c r="B7" s="166" t="s">
        <v>5</v>
      </c>
      <c r="C7" s="166"/>
      <c r="D7" s="166"/>
      <c r="E7" s="166"/>
      <c r="F7" s="166"/>
      <c r="G7" s="166"/>
      <c r="H7" s="166"/>
      <c r="I7" s="166"/>
      <c r="J7" s="166"/>
      <c r="K7" s="3" t="s">
        <v>14</v>
      </c>
      <c r="L7" s="166" t="s">
        <v>120</v>
      </c>
      <c r="M7" s="166"/>
      <c r="N7" s="166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</row>
    <row r="8" spans="1:49">
      <c r="B8" s="166" t="s">
        <v>6</v>
      </c>
      <c r="C8" s="166"/>
      <c r="D8" s="166"/>
      <c r="E8" s="166"/>
      <c r="F8" s="166"/>
      <c r="G8" s="166"/>
      <c r="H8" s="166"/>
      <c r="I8" s="166"/>
      <c r="J8" s="166"/>
      <c r="K8" s="3" t="s">
        <v>14</v>
      </c>
      <c r="L8" s="166" t="s">
        <v>105</v>
      </c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</row>
    <row r="9" spans="1:49">
      <c r="B9" s="166" t="s">
        <v>7</v>
      </c>
      <c r="C9" s="166"/>
      <c r="D9" s="166"/>
      <c r="E9" s="166"/>
      <c r="F9" s="166"/>
      <c r="G9" s="166"/>
      <c r="H9" s="166"/>
      <c r="I9" s="166"/>
      <c r="J9" s="166"/>
      <c r="K9" s="3" t="s">
        <v>14</v>
      </c>
      <c r="L9" s="166" t="s">
        <v>23</v>
      </c>
      <c r="M9" s="166"/>
      <c r="N9" s="166"/>
      <c r="O9" s="166"/>
      <c r="P9" s="166"/>
      <c r="Q9" s="166"/>
      <c r="R9" s="166"/>
      <c r="S9" s="166"/>
      <c r="T9" s="166"/>
      <c r="U9" s="166"/>
      <c r="V9" s="166"/>
      <c r="W9" s="166"/>
      <c r="X9" s="166"/>
      <c r="Y9" s="166"/>
      <c r="Z9" s="166"/>
      <c r="AA9" s="166"/>
      <c r="AB9" s="166"/>
      <c r="AC9" s="166"/>
      <c r="AD9" s="166"/>
      <c r="AE9" s="166"/>
      <c r="AF9" s="166"/>
      <c r="AG9" s="166"/>
      <c r="AH9" s="166"/>
      <c r="AI9" s="166"/>
      <c r="AJ9" s="166"/>
      <c r="AK9" s="166"/>
      <c r="AL9" s="166"/>
      <c r="AM9" s="166"/>
      <c r="AN9" s="166"/>
      <c r="AO9" s="166"/>
      <c r="AP9" s="166"/>
      <c r="AQ9" s="166"/>
      <c r="AR9" s="166"/>
      <c r="AS9" s="166"/>
      <c r="AT9" s="166"/>
    </row>
    <row r="11" spans="1:49">
      <c r="A11" s="2" t="s">
        <v>8</v>
      </c>
      <c r="B11" s="169" t="s">
        <v>9</v>
      </c>
      <c r="C11" s="169"/>
      <c r="D11" s="169"/>
      <c r="E11" s="169"/>
      <c r="F11" s="169"/>
      <c r="G11" s="169"/>
      <c r="H11" s="169"/>
      <c r="I11" s="169"/>
      <c r="J11" s="169"/>
      <c r="K11" s="169"/>
      <c r="L11" s="169"/>
      <c r="M11" s="169"/>
      <c r="N11" s="169"/>
      <c r="O11" s="169"/>
      <c r="P11" s="169"/>
      <c r="Q11" s="169"/>
      <c r="R11" s="169"/>
      <c r="S11" s="169"/>
      <c r="T11" s="169"/>
      <c r="U11" s="169"/>
      <c r="V11" s="169"/>
      <c r="W11" s="169"/>
      <c r="X11" s="169"/>
      <c r="Y11" s="169"/>
      <c r="Z11" s="169"/>
      <c r="AA11" s="169"/>
      <c r="AB11" s="169"/>
      <c r="AC11" s="169"/>
      <c r="AD11" s="169"/>
      <c r="AE11" s="169"/>
      <c r="AF11" s="169"/>
      <c r="AG11" s="169"/>
      <c r="AH11" s="169"/>
      <c r="AI11" s="169"/>
      <c r="AJ11" s="169"/>
      <c r="AK11" s="169"/>
      <c r="AL11" s="169"/>
      <c r="AM11" s="169"/>
      <c r="AN11" s="169"/>
      <c r="AO11" s="169"/>
      <c r="AP11" s="169"/>
      <c r="AQ11" s="169"/>
      <c r="AR11" s="169"/>
      <c r="AS11" s="169"/>
      <c r="AT11" s="169"/>
      <c r="AU11" s="169"/>
      <c r="AV11" s="169"/>
      <c r="AW11" s="169"/>
    </row>
    <row r="13" spans="1:49">
      <c r="B13" s="15" t="s">
        <v>10</v>
      </c>
      <c r="C13" s="5"/>
      <c r="D13" s="5"/>
      <c r="E13" s="5"/>
      <c r="F13" s="5"/>
      <c r="G13" s="5"/>
      <c r="H13" s="5"/>
      <c r="I13" s="6"/>
      <c r="J13" s="6"/>
      <c r="K13" s="6"/>
      <c r="L13" s="6"/>
      <c r="M13" s="6"/>
      <c r="N13" s="6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7"/>
    </row>
    <row r="14" spans="1:49" ht="17.25">
      <c r="B14" s="16" t="s">
        <v>11</v>
      </c>
      <c r="C14" s="160" t="s">
        <v>13</v>
      </c>
      <c r="D14" s="160"/>
      <c r="E14" s="160"/>
      <c r="F14" s="160"/>
      <c r="G14" s="160"/>
      <c r="H14" s="104" t="s">
        <v>14</v>
      </c>
      <c r="I14" s="168">
        <v>8</v>
      </c>
      <c r="J14" s="168"/>
      <c r="K14" s="106" t="s">
        <v>15</v>
      </c>
      <c r="L14" s="106" t="s">
        <v>16</v>
      </c>
      <c r="M14" s="168">
        <v>10</v>
      </c>
      <c r="N14" s="168"/>
      <c r="O14" s="11" t="s">
        <v>15</v>
      </c>
      <c r="P14" s="13" t="s">
        <v>17</v>
      </c>
      <c r="Q14" s="168">
        <f>SUM(M14*I14)</f>
        <v>80</v>
      </c>
      <c r="R14" s="168"/>
      <c r="S14" s="104" t="s">
        <v>18</v>
      </c>
      <c r="T14" s="104"/>
      <c r="U14" s="18" t="s">
        <v>11</v>
      </c>
      <c r="V14" s="10" t="s">
        <v>65</v>
      </c>
      <c r="W14" s="10"/>
      <c r="X14" s="10"/>
      <c r="Y14" s="10"/>
      <c r="Z14" s="10"/>
      <c r="AA14" s="10" t="s">
        <v>14</v>
      </c>
      <c r="AB14" s="10" t="s">
        <v>64</v>
      </c>
      <c r="AC14" s="10"/>
      <c r="AD14" s="10"/>
      <c r="AE14" s="10"/>
      <c r="AF14" s="10"/>
      <c r="AI14" s="19" t="s">
        <v>11</v>
      </c>
      <c r="AJ14" s="161" t="s">
        <v>67</v>
      </c>
      <c r="AK14" s="161"/>
      <c r="AL14" s="161"/>
      <c r="AM14" s="161"/>
      <c r="AN14" s="161"/>
      <c r="AO14" s="161"/>
      <c r="AP14" s="44" t="s">
        <v>14</v>
      </c>
      <c r="AQ14" s="44" t="s">
        <v>64</v>
      </c>
      <c r="AR14" s="44"/>
      <c r="AS14" s="44"/>
      <c r="AT14" s="44"/>
      <c r="AU14" s="44"/>
      <c r="AW14" s="12"/>
    </row>
    <row r="15" spans="1:49" ht="17.25">
      <c r="B15" s="16" t="s">
        <v>11</v>
      </c>
      <c r="C15" s="160" t="s">
        <v>12</v>
      </c>
      <c r="D15" s="160"/>
      <c r="E15" s="160"/>
      <c r="F15" s="160"/>
      <c r="G15" s="160"/>
      <c r="H15" s="104" t="s">
        <v>14</v>
      </c>
      <c r="I15" s="168">
        <v>6</v>
      </c>
      <c r="J15" s="168"/>
      <c r="K15" s="106" t="s">
        <v>15</v>
      </c>
      <c r="L15" s="106" t="s">
        <v>16</v>
      </c>
      <c r="M15" s="168">
        <v>8</v>
      </c>
      <c r="N15" s="168"/>
      <c r="O15" s="11" t="s">
        <v>15</v>
      </c>
      <c r="P15" s="13" t="s">
        <v>17</v>
      </c>
      <c r="Q15" s="168">
        <f>SUM(M15*I15)</f>
        <v>48</v>
      </c>
      <c r="R15" s="168"/>
      <c r="S15" s="104" t="s">
        <v>18</v>
      </c>
      <c r="T15" s="104"/>
      <c r="U15" s="18" t="s">
        <v>11</v>
      </c>
      <c r="V15" s="10" t="s">
        <v>63</v>
      </c>
      <c r="W15" s="10"/>
      <c r="X15" s="10"/>
      <c r="Y15" s="10"/>
      <c r="Z15" s="10"/>
      <c r="AA15" s="10" t="s">
        <v>14</v>
      </c>
      <c r="AB15" s="10" t="s">
        <v>64</v>
      </c>
      <c r="AC15" s="10"/>
      <c r="AD15" s="10"/>
      <c r="AE15" s="10"/>
      <c r="AF15" s="10"/>
      <c r="AH15" s="10"/>
      <c r="AI15" s="18" t="s">
        <v>11</v>
      </c>
      <c r="AJ15" s="160" t="s">
        <v>68</v>
      </c>
      <c r="AK15" s="160"/>
      <c r="AL15" s="160"/>
      <c r="AM15" s="160"/>
      <c r="AN15" s="160"/>
      <c r="AO15" s="160"/>
      <c r="AP15" s="10" t="s">
        <v>14</v>
      </c>
      <c r="AQ15" s="10" t="s">
        <v>64</v>
      </c>
      <c r="AR15" s="10"/>
      <c r="AS15" s="10"/>
      <c r="AT15" s="10"/>
      <c r="AU15" s="10"/>
      <c r="AW15" s="12"/>
    </row>
    <row r="16" spans="1:49">
      <c r="B16" s="17"/>
      <c r="C16" s="44"/>
      <c r="D16" s="44"/>
      <c r="E16" s="44"/>
      <c r="F16" s="44"/>
      <c r="G16" s="44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105"/>
      <c r="U16" s="18" t="s">
        <v>11</v>
      </c>
      <c r="V16" s="104" t="s">
        <v>66</v>
      </c>
      <c r="W16" s="104"/>
      <c r="X16" s="104"/>
      <c r="Y16" s="104"/>
      <c r="Z16" s="104"/>
      <c r="AA16" s="10" t="s">
        <v>14</v>
      </c>
      <c r="AB16" s="104" t="s">
        <v>64</v>
      </c>
      <c r="AC16" s="104"/>
      <c r="AD16" s="104"/>
      <c r="AE16" s="104"/>
      <c r="AF16" s="104"/>
      <c r="AH16" s="24"/>
      <c r="AI16" s="18" t="s">
        <v>11</v>
      </c>
      <c r="AJ16" s="160" t="s">
        <v>69</v>
      </c>
      <c r="AK16" s="160"/>
      <c r="AL16" s="160"/>
      <c r="AM16" s="160"/>
      <c r="AN16" s="160"/>
      <c r="AO16" s="160"/>
      <c r="AP16" s="10" t="s">
        <v>14</v>
      </c>
      <c r="AQ16" s="10" t="s">
        <v>64</v>
      </c>
      <c r="AR16" s="10"/>
      <c r="AS16" s="10"/>
      <c r="AT16" s="10"/>
      <c r="AU16" s="10"/>
      <c r="AV16" s="10"/>
      <c r="AW16" s="12"/>
    </row>
    <row r="17" spans="2:49">
      <c r="B17" s="8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2"/>
    </row>
    <row r="18" spans="2:49">
      <c r="B18" s="170" t="s">
        <v>19</v>
      </c>
      <c r="C18" s="170"/>
      <c r="D18" s="170"/>
      <c r="E18" s="170"/>
      <c r="F18" s="170"/>
      <c r="G18" s="170"/>
      <c r="H18" s="170"/>
      <c r="I18" s="170"/>
      <c r="J18" s="170"/>
      <c r="K18" s="170"/>
      <c r="L18" s="170"/>
      <c r="M18" s="170"/>
      <c r="N18" s="170"/>
      <c r="O18" s="170"/>
      <c r="P18" s="170"/>
      <c r="Q18" s="170"/>
      <c r="R18" s="170" t="s">
        <v>20</v>
      </c>
      <c r="S18" s="170"/>
      <c r="T18" s="170"/>
      <c r="U18" s="170"/>
      <c r="V18" s="170"/>
      <c r="W18" s="170"/>
      <c r="X18" s="170"/>
      <c r="Y18" s="170"/>
      <c r="Z18" s="170"/>
      <c r="AA18" s="170"/>
      <c r="AB18" s="170"/>
      <c r="AC18" s="170"/>
      <c r="AD18" s="170"/>
      <c r="AE18" s="170"/>
      <c r="AF18" s="170"/>
      <c r="AG18" s="170"/>
      <c r="AH18" s="170" t="s">
        <v>21</v>
      </c>
      <c r="AI18" s="170"/>
      <c r="AJ18" s="170"/>
      <c r="AK18" s="170"/>
      <c r="AL18" s="170"/>
      <c r="AM18" s="170"/>
      <c r="AN18" s="170"/>
      <c r="AO18" s="170"/>
      <c r="AP18" s="170"/>
      <c r="AQ18" s="170"/>
      <c r="AR18" s="170"/>
      <c r="AS18" s="170"/>
      <c r="AT18" s="170"/>
      <c r="AU18" s="170"/>
      <c r="AV18" s="170"/>
      <c r="AW18" s="170"/>
    </row>
    <row r="19" spans="2:49">
      <c r="B19" s="162"/>
      <c r="C19" s="162"/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  <c r="AA19" s="162"/>
      <c r="AB19" s="162"/>
      <c r="AC19" s="162"/>
      <c r="AD19" s="162"/>
      <c r="AE19" s="162"/>
      <c r="AF19" s="162"/>
      <c r="AG19" s="162"/>
      <c r="AH19" s="162"/>
      <c r="AI19" s="162"/>
      <c r="AJ19" s="162"/>
      <c r="AK19" s="162"/>
      <c r="AL19" s="162"/>
      <c r="AM19" s="162"/>
      <c r="AN19" s="162"/>
      <c r="AO19" s="162"/>
      <c r="AP19" s="162"/>
      <c r="AQ19" s="162"/>
      <c r="AR19" s="162"/>
      <c r="AS19" s="162"/>
      <c r="AT19" s="162"/>
      <c r="AU19" s="162"/>
      <c r="AV19" s="162"/>
      <c r="AW19" s="162"/>
    </row>
    <row r="20" spans="2:49">
      <c r="B20" s="163"/>
      <c r="C20" s="163"/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  <c r="AC20" s="163"/>
      <c r="AD20" s="163"/>
      <c r="AE20" s="163"/>
      <c r="AF20" s="163"/>
      <c r="AG20" s="163"/>
      <c r="AH20" s="163"/>
      <c r="AI20" s="163"/>
      <c r="AJ20" s="163"/>
      <c r="AK20" s="163"/>
      <c r="AL20" s="163"/>
      <c r="AM20" s="163"/>
      <c r="AN20" s="163"/>
      <c r="AO20" s="163"/>
      <c r="AP20" s="163"/>
      <c r="AQ20" s="163"/>
      <c r="AR20" s="163"/>
      <c r="AS20" s="163"/>
      <c r="AT20" s="163"/>
      <c r="AU20" s="163"/>
      <c r="AV20" s="163"/>
      <c r="AW20" s="163"/>
    </row>
    <row r="21" spans="2:49">
      <c r="B21" s="163"/>
      <c r="C21" s="163"/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  <c r="AC21" s="163"/>
      <c r="AD21" s="163"/>
      <c r="AE21" s="163"/>
      <c r="AF21" s="163"/>
      <c r="AG21" s="163"/>
      <c r="AH21" s="163"/>
      <c r="AI21" s="163"/>
      <c r="AJ21" s="163"/>
      <c r="AK21" s="163"/>
      <c r="AL21" s="163"/>
      <c r="AM21" s="163"/>
      <c r="AN21" s="163"/>
      <c r="AO21" s="163"/>
      <c r="AP21" s="163"/>
      <c r="AQ21" s="163"/>
      <c r="AR21" s="163"/>
      <c r="AS21" s="163"/>
      <c r="AT21" s="163"/>
      <c r="AU21" s="163"/>
      <c r="AV21" s="163"/>
      <c r="AW21" s="163"/>
    </row>
    <row r="22" spans="2:49">
      <c r="B22" s="163"/>
      <c r="C22" s="163"/>
      <c r="D22" s="163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  <c r="AC22" s="163"/>
      <c r="AD22" s="163"/>
      <c r="AE22" s="163"/>
      <c r="AF22" s="163"/>
      <c r="AG22" s="163"/>
      <c r="AH22" s="163"/>
      <c r="AI22" s="163"/>
      <c r="AJ22" s="163"/>
      <c r="AK22" s="163"/>
      <c r="AL22" s="163"/>
      <c r="AM22" s="163"/>
      <c r="AN22" s="163"/>
      <c r="AO22" s="163"/>
      <c r="AP22" s="163"/>
      <c r="AQ22" s="163"/>
      <c r="AR22" s="163"/>
      <c r="AS22" s="163"/>
      <c r="AT22" s="163"/>
      <c r="AU22" s="163"/>
      <c r="AV22" s="163"/>
      <c r="AW22" s="163"/>
    </row>
    <row r="23" spans="2:49">
      <c r="B23" s="163"/>
      <c r="C23" s="163"/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  <c r="AC23" s="163"/>
      <c r="AD23" s="163"/>
      <c r="AE23" s="163"/>
      <c r="AF23" s="163"/>
      <c r="AG23" s="163"/>
      <c r="AH23" s="163"/>
      <c r="AI23" s="163"/>
      <c r="AJ23" s="163"/>
      <c r="AK23" s="163"/>
      <c r="AL23" s="163"/>
      <c r="AM23" s="163"/>
      <c r="AN23" s="163"/>
      <c r="AO23" s="163"/>
      <c r="AP23" s="163"/>
      <c r="AQ23" s="163"/>
      <c r="AR23" s="163"/>
      <c r="AS23" s="163"/>
      <c r="AT23" s="163"/>
      <c r="AU23" s="163"/>
      <c r="AV23" s="163"/>
      <c r="AW23" s="163"/>
    </row>
    <row r="24" spans="2:49">
      <c r="B24" s="163"/>
      <c r="C24" s="163"/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  <c r="AC24" s="163"/>
      <c r="AD24" s="163"/>
      <c r="AE24" s="163"/>
      <c r="AF24" s="163"/>
      <c r="AG24" s="163"/>
      <c r="AH24" s="163"/>
      <c r="AI24" s="163"/>
      <c r="AJ24" s="163"/>
      <c r="AK24" s="163"/>
      <c r="AL24" s="163"/>
      <c r="AM24" s="163"/>
      <c r="AN24" s="163"/>
      <c r="AO24" s="163"/>
      <c r="AP24" s="163"/>
      <c r="AQ24" s="163"/>
      <c r="AR24" s="163"/>
      <c r="AS24" s="163"/>
      <c r="AT24" s="163"/>
      <c r="AU24" s="163"/>
      <c r="AV24" s="163"/>
      <c r="AW24" s="163"/>
    </row>
    <row r="25" spans="2:49">
      <c r="B25" s="163"/>
      <c r="C25" s="163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K25" s="163"/>
      <c r="AL25" s="163"/>
      <c r="AM25" s="163"/>
      <c r="AN25" s="163"/>
      <c r="AO25" s="163"/>
      <c r="AP25" s="163"/>
      <c r="AQ25" s="163"/>
      <c r="AR25" s="163"/>
      <c r="AS25" s="163"/>
      <c r="AT25" s="163"/>
      <c r="AU25" s="163"/>
      <c r="AV25" s="163"/>
      <c r="AW25" s="163"/>
    </row>
    <row r="26" spans="2:49">
      <c r="B26" s="163"/>
      <c r="C26" s="163"/>
      <c r="D26" s="163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  <c r="AB26" s="163"/>
      <c r="AC26" s="163"/>
      <c r="AD26" s="163"/>
      <c r="AE26" s="163"/>
      <c r="AF26" s="163"/>
      <c r="AG26" s="163"/>
      <c r="AH26" s="163"/>
      <c r="AI26" s="163"/>
      <c r="AJ26" s="163"/>
      <c r="AK26" s="163"/>
      <c r="AL26" s="163"/>
      <c r="AM26" s="163"/>
      <c r="AN26" s="163"/>
      <c r="AO26" s="163"/>
      <c r="AP26" s="163"/>
      <c r="AQ26" s="163"/>
      <c r="AR26" s="163"/>
      <c r="AS26" s="163"/>
      <c r="AT26" s="163"/>
      <c r="AU26" s="163"/>
      <c r="AV26" s="163"/>
      <c r="AW26" s="163"/>
    </row>
    <row r="27" spans="2:49">
      <c r="B27" s="163"/>
      <c r="C27" s="163"/>
      <c r="D27" s="163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/>
      <c r="AC27" s="163"/>
      <c r="AD27" s="163"/>
      <c r="AE27" s="163"/>
      <c r="AF27" s="163"/>
      <c r="AG27" s="163"/>
      <c r="AH27" s="163"/>
      <c r="AI27" s="163"/>
      <c r="AJ27" s="163"/>
      <c r="AK27" s="163"/>
      <c r="AL27" s="163"/>
      <c r="AM27" s="163"/>
      <c r="AN27" s="163"/>
      <c r="AO27" s="163"/>
      <c r="AP27" s="163"/>
      <c r="AQ27" s="163"/>
      <c r="AR27" s="163"/>
      <c r="AS27" s="163"/>
      <c r="AT27" s="163"/>
      <c r="AU27" s="163"/>
      <c r="AV27" s="163"/>
      <c r="AW27" s="163"/>
    </row>
    <row r="28" spans="2:49">
      <c r="B28" s="163"/>
      <c r="C28" s="163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  <c r="AB28" s="163"/>
      <c r="AC28" s="163"/>
      <c r="AD28" s="163"/>
      <c r="AE28" s="163"/>
      <c r="AF28" s="163"/>
      <c r="AG28" s="163"/>
      <c r="AH28" s="163"/>
      <c r="AI28" s="163"/>
      <c r="AJ28" s="163"/>
      <c r="AK28" s="163"/>
      <c r="AL28" s="163"/>
      <c r="AM28" s="163"/>
      <c r="AN28" s="163"/>
      <c r="AO28" s="163"/>
      <c r="AP28" s="163"/>
      <c r="AQ28" s="163"/>
      <c r="AR28" s="163"/>
      <c r="AS28" s="163"/>
      <c r="AT28" s="163"/>
      <c r="AU28" s="163"/>
      <c r="AV28" s="163"/>
      <c r="AW28" s="163"/>
    </row>
    <row r="29" spans="2:49">
      <c r="B29" s="163"/>
      <c r="C29" s="163"/>
      <c r="D29" s="163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63"/>
      <c r="AL29" s="163"/>
      <c r="AM29" s="163"/>
      <c r="AN29" s="163"/>
      <c r="AO29" s="163"/>
      <c r="AP29" s="163"/>
      <c r="AQ29" s="163"/>
      <c r="AR29" s="163"/>
      <c r="AS29" s="163"/>
      <c r="AT29" s="163"/>
      <c r="AU29" s="163"/>
      <c r="AV29" s="163"/>
      <c r="AW29" s="163"/>
    </row>
    <row r="30" spans="2:49">
      <c r="B30" s="164"/>
      <c r="C30" s="164"/>
      <c r="D30" s="164"/>
      <c r="E30" s="164"/>
      <c r="F30" s="164"/>
      <c r="G30" s="164"/>
      <c r="H30" s="164"/>
      <c r="I30" s="164"/>
      <c r="J30" s="164"/>
      <c r="K30" s="164"/>
      <c r="L30" s="164"/>
      <c r="M30" s="164"/>
      <c r="N30" s="164"/>
      <c r="O30" s="164"/>
      <c r="P30" s="164"/>
      <c r="Q30" s="164"/>
      <c r="R30" s="164"/>
      <c r="S30" s="164"/>
      <c r="T30" s="164"/>
      <c r="U30" s="164"/>
      <c r="V30" s="164"/>
      <c r="W30" s="164"/>
      <c r="X30" s="164"/>
      <c r="Y30" s="164"/>
      <c r="Z30" s="164"/>
      <c r="AA30" s="164"/>
      <c r="AB30" s="164"/>
      <c r="AC30" s="164"/>
      <c r="AD30" s="164"/>
      <c r="AE30" s="164"/>
      <c r="AF30" s="164"/>
      <c r="AG30" s="164"/>
      <c r="AH30" s="164"/>
      <c r="AI30" s="164"/>
      <c r="AJ30" s="164"/>
      <c r="AK30" s="164"/>
      <c r="AL30" s="164"/>
      <c r="AM30" s="164"/>
      <c r="AN30" s="164"/>
      <c r="AO30" s="164"/>
      <c r="AP30" s="164"/>
      <c r="AQ30" s="164"/>
      <c r="AR30" s="164"/>
      <c r="AS30" s="164"/>
      <c r="AT30" s="164"/>
      <c r="AU30" s="164"/>
      <c r="AV30" s="164"/>
      <c r="AW30" s="164"/>
    </row>
    <row r="32" spans="2:49" s="102" customFormat="1">
      <c r="I32" s="101"/>
      <c r="J32" s="101"/>
      <c r="K32" s="101"/>
      <c r="L32" s="101"/>
      <c r="M32" s="101"/>
      <c r="N32" s="101"/>
      <c r="AR32" s="101" t="s">
        <v>239</v>
      </c>
    </row>
    <row r="33" spans="1:49" s="102" customFormat="1">
      <c r="F33" s="101" t="s">
        <v>54</v>
      </c>
      <c r="I33" s="101"/>
      <c r="J33" s="101"/>
      <c r="K33" s="101"/>
      <c r="L33" s="101"/>
      <c r="M33" s="101"/>
      <c r="N33" s="101"/>
      <c r="T33" s="101" t="s">
        <v>237</v>
      </c>
      <c r="AF33" s="101" t="s">
        <v>51</v>
      </c>
      <c r="AR33" s="101" t="s">
        <v>48</v>
      </c>
    </row>
    <row r="34" spans="1:49" s="102" customFormat="1">
      <c r="F34" s="101" t="s">
        <v>55</v>
      </c>
      <c r="I34" s="101"/>
      <c r="J34" s="101"/>
      <c r="K34" s="101"/>
      <c r="L34" s="101"/>
      <c r="M34" s="101"/>
      <c r="N34" s="101"/>
      <c r="T34" s="101" t="s">
        <v>238</v>
      </c>
      <c r="AF34" s="101" t="s">
        <v>52</v>
      </c>
      <c r="AR34" s="101" t="s">
        <v>49</v>
      </c>
    </row>
    <row r="35" spans="1:49" s="102" customFormat="1">
      <c r="F35" s="101"/>
      <c r="I35" s="101"/>
      <c r="J35" s="101"/>
      <c r="K35" s="101"/>
      <c r="L35" s="101"/>
      <c r="M35" s="101"/>
      <c r="N35" s="101"/>
      <c r="AF35" s="101" t="s">
        <v>53</v>
      </c>
      <c r="AR35" s="101" t="s">
        <v>50</v>
      </c>
    </row>
    <row r="36" spans="1:49" s="102" customFormat="1">
      <c r="F36" s="101"/>
      <c r="I36" s="101"/>
      <c r="J36" s="101"/>
      <c r="K36" s="101"/>
      <c r="L36" s="101"/>
      <c r="M36" s="101"/>
      <c r="N36" s="101"/>
      <c r="AF36" s="101"/>
      <c r="AR36" s="101"/>
    </row>
    <row r="37" spans="1:49" s="102" customFormat="1">
      <c r="F37" s="101"/>
      <c r="I37" s="101"/>
      <c r="J37" s="101"/>
      <c r="K37" s="101"/>
      <c r="L37" s="101"/>
      <c r="M37" s="101"/>
      <c r="N37" s="101"/>
      <c r="AF37" s="101"/>
      <c r="AR37" s="101"/>
    </row>
    <row r="38" spans="1:49" s="102" customFormat="1">
      <c r="F38" s="101"/>
      <c r="I38" s="101"/>
      <c r="J38" s="101"/>
      <c r="K38" s="101"/>
      <c r="L38" s="101"/>
      <c r="M38" s="101"/>
      <c r="N38" s="101"/>
      <c r="AF38" s="101"/>
      <c r="AR38" s="101"/>
    </row>
    <row r="39" spans="1:49" s="140" customFormat="1" ht="16.5" thickBot="1">
      <c r="F39" s="141" t="s">
        <v>232</v>
      </c>
      <c r="I39" s="142"/>
      <c r="J39" s="142"/>
      <c r="K39" s="142"/>
      <c r="L39" s="142"/>
      <c r="M39" s="142"/>
      <c r="N39" s="142"/>
      <c r="Q39" s="145"/>
      <c r="R39" s="145"/>
      <c r="S39" s="145"/>
      <c r="T39" s="146"/>
      <c r="U39" s="145"/>
      <c r="V39" s="145"/>
      <c r="W39" s="145"/>
      <c r="X39" s="145"/>
      <c r="AF39" s="141" t="s">
        <v>97</v>
      </c>
      <c r="AR39" s="141" t="s">
        <v>209</v>
      </c>
    </row>
    <row r="40" spans="1:49" s="102" customFormat="1">
      <c r="D40" s="143"/>
      <c r="F40" s="143" t="s">
        <v>228</v>
      </c>
      <c r="G40" s="143"/>
      <c r="H40" s="143"/>
      <c r="I40" s="143"/>
      <c r="J40" s="143"/>
      <c r="K40" s="144"/>
      <c r="L40" s="144"/>
      <c r="M40" s="144"/>
      <c r="N40" s="144"/>
      <c r="T40" s="147"/>
      <c r="AO40" s="101"/>
    </row>
    <row r="42" spans="1:49">
      <c r="AN42" s="10"/>
      <c r="AO42" s="10"/>
      <c r="AP42" s="160"/>
      <c r="AQ42" s="160"/>
      <c r="AR42" s="160"/>
      <c r="AS42" s="160"/>
      <c r="AT42" s="160"/>
    </row>
    <row r="46" spans="1:49">
      <c r="A46" s="2" t="s">
        <v>25</v>
      </c>
      <c r="B46" s="1" t="s">
        <v>26</v>
      </c>
    </row>
    <row r="48" spans="1:49">
      <c r="B48" s="15" t="s">
        <v>27</v>
      </c>
      <c r="C48" s="5"/>
      <c r="D48" s="5"/>
      <c r="E48" s="5"/>
      <c r="F48" s="5"/>
      <c r="G48" s="5"/>
      <c r="H48" s="5"/>
      <c r="I48" s="6"/>
      <c r="J48" s="6"/>
      <c r="K48" s="6"/>
      <c r="L48" s="6"/>
      <c r="M48" s="6"/>
      <c r="N48" s="6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7"/>
    </row>
    <row r="49" spans="2:49">
      <c r="B49" s="22" t="s">
        <v>28</v>
      </c>
      <c r="C49" s="10"/>
      <c r="D49" s="10"/>
      <c r="E49" s="10"/>
      <c r="F49" s="10"/>
      <c r="G49" s="10"/>
      <c r="H49" s="10"/>
      <c r="I49" s="11"/>
      <c r="J49" s="11"/>
      <c r="K49" s="11"/>
      <c r="L49" s="11"/>
      <c r="M49" s="11"/>
      <c r="V49" s="11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9" t="s">
        <v>30</v>
      </c>
      <c r="AR49" s="10"/>
      <c r="AS49" s="10"/>
      <c r="AT49" s="10"/>
      <c r="AU49" s="10"/>
      <c r="AV49" s="10"/>
      <c r="AW49" s="12"/>
    </row>
    <row r="50" spans="2:49" ht="17.25">
      <c r="B50" s="23" t="s">
        <v>1</v>
      </c>
      <c r="C50" s="10" t="s">
        <v>70</v>
      </c>
      <c r="D50" s="10"/>
      <c r="E50" s="10"/>
      <c r="F50" s="10"/>
      <c r="G50" s="10"/>
      <c r="H50" s="104"/>
      <c r="I50" s="20"/>
      <c r="J50" s="11"/>
      <c r="K50" s="11"/>
      <c r="L50" s="11"/>
      <c r="M50" s="11"/>
      <c r="V50" s="168">
        <f>I15</f>
        <v>6</v>
      </c>
      <c r="W50" s="168"/>
      <c r="X50" s="11" t="s">
        <v>15</v>
      </c>
      <c r="Y50" s="11" t="s">
        <v>16</v>
      </c>
      <c r="Z50" s="168">
        <v>2.85</v>
      </c>
      <c r="AA50" s="168"/>
      <c r="AB50" s="11" t="s">
        <v>15</v>
      </c>
      <c r="AC50" s="13" t="s">
        <v>17</v>
      </c>
      <c r="AD50" s="168">
        <f>SUM(Z50*V50)</f>
        <v>17.100000000000001</v>
      </c>
      <c r="AE50" s="168"/>
      <c r="AF50" s="104" t="s">
        <v>18</v>
      </c>
      <c r="AG50" s="10"/>
      <c r="AH50" s="25" t="s">
        <v>29</v>
      </c>
      <c r="AI50" s="10"/>
      <c r="AJ50" s="180">
        <v>57000</v>
      </c>
      <c r="AK50" s="180"/>
      <c r="AL50" s="180"/>
      <c r="AM50" s="26"/>
      <c r="AN50" s="10"/>
      <c r="AO50" s="10"/>
      <c r="AP50" s="10"/>
      <c r="AQ50" s="27" t="s">
        <v>31</v>
      </c>
      <c r="AR50" s="180">
        <f>SUM(AJ50*AD50)</f>
        <v>974700.00000000012</v>
      </c>
      <c r="AS50" s="180"/>
      <c r="AT50" s="180"/>
      <c r="AU50" s="180"/>
      <c r="AV50" s="10"/>
      <c r="AW50" s="12"/>
    </row>
    <row r="51" spans="2:49">
      <c r="B51" s="23" t="s">
        <v>8</v>
      </c>
      <c r="C51" s="10" t="s">
        <v>71</v>
      </c>
      <c r="D51" s="10"/>
      <c r="E51" s="10"/>
      <c r="F51" s="10"/>
      <c r="G51" s="10"/>
      <c r="H51" s="104"/>
      <c r="I51" s="20"/>
      <c r="J51" s="11"/>
      <c r="K51" s="11"/>
      <c r="L51" s="11"/>
      <c r="M51" s="11"/>
      <c r="V51" s="168">
        <v>1</v>
      </c>
      <c r="W51" s="168"/>
      <c r="X51" s="160" t="s">
        <v>37</v>
      </c>
      <c r="Y51" s="160"/>
      <c r="Z51" s="160"/>
      <c r="AA51" s="160"/>
      <c r="AC51" s="13"/>
      <c r="AD51" s="168"/>
      <c r="AE51" s="168"/>
      <c r="AF51" s="104"/>
      <c r="AG51" s="10"/>
      <c r="AH51" s="25" t="s">
        <v>29</v>
      </c>
      <c r="AI51" s="10"/>
      <c r="AJ51" s="180">
        <v>350000</v>
      </c>
      <c r="AK51" s="180"/>
      <c r="AL51" s="180"/>
      <c r="AM51" s="26"/>
      <c r="AN51" s="10"/>
      <c r="AO51" s="10"/>
      <c r="AP51" s="10"/>
      <c r="AQ51" s="27" t="s">
        <v>31</v>
      </c>
      <c r="AR51" s="180">
        <f>SUM(AJ51*V51)</f>
        <v>350000</v>
      </c>
      <c r="AS51" s="180"/>
      <c r="AT51" s="180"/>
      <c r="AU51" s="180"/>
      <c r="AV51" s="10"/>
      <c r="AW51" s="12"/>
    </row>
    <row r="52" spans="2:49">
      <c r="B52" s="23" t="s">
        <v>25</v>
      </c>
      <c r="C52" s="104" t="s">
        <v>72</v>
      </c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V52" s="168">
        <v>1</v>
      </c>
      <c r="W52" s="168"/>
      <c r="X52" s="160" t="s">
        <v>37</v>
      </c>
      <c r="Y52" s="160"/>
      <c r="Z52" s="160"/>
      <c r="AA52" s="160"/>
      <c r="AC52" s="13"/>
      <c r="AD52" s="168"/>
      <c r="AE52" s="168"/>
      <c r="AF52" s="104"/>
      <c r="AG52" s="24"/>
      <c r="AH52" s="25" t="s">
        <v>29</v>
      </c>
      <c r="AI52" s="24"/>
      <c r="AJ52" s="180">
        <v>350000</v>
      </c>
      <c r="AK52" s="180"/>
      <c r="AL52" s="180"/>
      <c r="AM52" s="26"/>
      <c r="AN52" s="24"/>
      <c r="AO52" s="24"/>
      <c r="AP52" s="24"/>
      <c r="AQ52" s="27" t="s">
        <v>31</v>
      </c>
      <c r="AR52" s="180">
        <f>SUM(AJ52*V52)</f>
        <v>350000</v>
      </c>
      <c r="AS52" s="180"/>
      <c r="AT52" s="180"/>
      <c r="AU52" s="180"/>
      <c r="AV52" s="10"/>
      <c r="AW52" s="12"/>
    </row>
    <row r="53" spans="2:49">
      <c r="B53" s="8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2"/>
    </row>
    <row r="54" spans="2:49" ht="15.75">
      <c r="B54" s="181" t="s">
        <v>32</v>
      </c>
      <c r="C54" s="182"/>
      <c r="D54" s="182"/>
      <c r="E54" s="182"/>
      <c r="F54" s="182"/>
      <c r="G54" s="182"/>
      <c r="H54" s="182"/>
      <c r="I54" s="182"/>
      <c r="J54" s="182"/>
      <c r="K54" s="182"/>
      <c r="L54" s="182"/>
      <c r="M54" s="182"/>
      <c r="N54" s="182"/>
      <c r="O54" s="182"/>
      <c r="P54" s="182"/>
      <c r="Q54" s="182"/>
      <c r="R54" s="182"/>
      <c r="S54" s="182"/>
      <c r="T54" s="182"/>
      <c r="U54" s="182"/>
      <c r="V54" s="182"/>
      <c r="W54" s="182"/>
      <c r="X54" s="182"/>
      <c r="Y54" s="182"/>
      <c r="Z54" s="182"/>
      <c r="AA54" s="182"/>
      <c r="AB54" s="182"/>
      <c r="AC54" s="182"/>
      <c r="AD54" s="182"/>
      <c r="AE54" s="182"/>
      <c r="AF54" s="182"/>
      <c r="AG54" s="182"/>
      <c r="AH54" s="182"/>
      <c r="AI54" s="182"/>
      <c r="AJ54" s="182"/>
      <c r="AK54" s="182"/>
      <c r="AL54" s="182"/>
      <c r="AM54" s="182"/>
      <c r="AN54" s="182"/>
      <c r="AO54" s="182"/>
      <c r="AP54" s="45"/>
      <c r="AQ54" s="45" t="s">
        <v>31</v>
      </c>
      <c r="AR54" s="46"/>
      <c r="AS54" s="183">
        <f>SUM(AR50:AU52)</f>
        <v>1674700</v>
      </c>
      <c r="AT54" s="183"/>
      <c r="AU54" s="183"/>
      <c r="AV54" s="183"/>
      <c r="AW54" s="184"/>
    </row>
    <row r="55" spans="2:49">
      <c r="B55" s="185" t="s">
        <v>33</v>
      </c>
      <c r="C55" s="186"/>
      <c r="D55" s="187" t="s">
        <v>19</v>
      </c>
      <c r="E55" s="188"/>
      <c r="F55" s="188"/>
      <c r="G55" s="188"/>
      <c r="H55" s="188"/>
      <c r="I55" s="188"/>
      <c r="J55" s="188"/>
      <c r="K55" s="188"/>
      <c r="L55" s="188"/>
      <c r="M55" s="188"/>
      <c r="N55" s="188"/>
      <c r="O55" s="188"/>
      <c r="P55" s="188"/>
      <c r="Q55" s="189"/>
      <c r="R55" s="170" t="s">
        <v>20</v>
      </c>
      <c r="S55" s="170"/>
      <c r="T55" s="170"/>
      <c r="U55" s="170"/>
      <c r="V55" s="170"/>
      <c r="W55" s="170"/>
      <c r="X55" s="170"/>
      <c r="Y55" s="170"/>
      <c r="Z55" s="170"/>
      <c r="AA55" s="170"/>
      <c r="AB55" s="170"/>
      <c r="AC55" s="170"/>
      <c r="AD55" s="170"/>
      <c r="AE55" s="170"/>
      <c r="AF55" s="170"/>
      <c r="AG55" s="170"/>
      <c r="AH55" s="170" t="s">
        <v>21</v>
      </c>
      <c r="AI55" s="170"/>
      <c r="AJ55" s="170"/>
      <c r="AK55" s="170"/>
      <c r="AL55" s="170"/>
      <c r="AM55" s="170"/>
      <c r="AN55" s="170"/>
      <c r="AO55" s="170"/>
      <c r="AP55" s="170"/>
      <c r="AQ55" s="170"/>
      <c r="AR55" s="170"/>
      <c r="AS55" s="170"/>
      <c r="AT55" s="170"/>
      <c r="AU55" s="170"/>
      <c r="AV55" s="170"/>
      <c r="AW55" s="170"/>
    </row>
    <row r="56" spans="2:49">
      <c r="B56" s="15" t="s">
        <v>43</v>
      </c>
      <c r="C56" s="30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7"/>
      <c r="R56" s="4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7"/>
      <c r="AH56" s="4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7"/>
    </row>
    <row r="57" spans="2:49">
      <c r="B57" s="8"/>
      <c r="C57" s="9" t="s">
        <v>34</v>
      </c>
      <c r="D57" s="195" t="s">
        <v>58</v>
      </c>
      <c r="E57" s="195"/>
      <c r="F57" s="195"/>
      <c r="G57" s="195"/>
      <c r="H57" s="195"/>
      <c r="I57" s="195"/>
      <c r="J57" s="195"/>
      <c r="K57" s="195"/>
      <c r="L57" s="195"/>
      <c r="M57" s="195"/>
      <c r="N57" s="195"/>
      <c r="O57" s="195"/>
      <c r="P57" s="195"/>
      <c r="Q57" s="196"/>
      <c r="R57" s="8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2"/>
      <c r="AH57" s="8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2"/>
    </row>
    <row r="58" spans="2:49">
      <c r="B58" s="8"/>
      <c r="C58" s="10"/>
      <c r="D58" s="160" t="s">
        <v>35</v>
      </c>
      <c r="E58" s="160"/>
      <c r="F58" s="11" t="s">
        <v>14</v>
      </c>
      <c r="G58" s="160" t="s">
        <v>36</v>
      </c>
      <c r="H58" s="160"/>
      <c r="I58" s="160"/>
      <c r="J58" s="160"/>
      <c r="K58" s="160"/>
      <c r="L58" s="160"/>
      <c r="M58" s="160"/>
      <c r="N58" s="160"/>
      <c r="O58" s="160"/>
      <c r="P58" s="160"/>
      <c r="Q58" s="198"/>
      <c r="R58" s="8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2"/>
      <c r="AH58" s="8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2"/>
    </row>
    <row r="59" spans="2:49">
      <c r="B59" s="8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2"/>
      <c r="R59" s="8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2"/>
      <c r="AH59" s="8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2"/>
    </row>
    <row r="60" spans="2:49">
      <c r="B60" s="8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2"/>
      <c r="R60" s="8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2"/>
      <c r="AH60" s="8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2"/>
    </row>
    <row r="61" spans="2:49">
      <c r="B61" s="8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2"/>
      <c r="R61" s="8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2"/>
      <c r="AH61" s="8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2"/>
    </row>
    <row r="62" spans="2:49">
      <c r="B62" s="8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2"/>
      <c r="R62" s="8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2"/>
      <c r="AH62" s="8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2"/>
    </row>
    <row r="63" spans="2:49">
      <c r="B63" s="8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2"/>
      <c r="R63" s="8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2"/>
      <c r="AH63" s="8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2"/>
    </row>
    <row r="64" spans="2:49">
      <c r="B64" s="8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2"/>
      <c r="R64" s="8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2"/>
      <c r="AH64" s="8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2"/>
    </row>
    <row r="65" spans="2:49">
      <c r="B65" s="8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2"/>
      <c r="R65" s="8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2"/>
      <c r="AH65" s="8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2"/>
    </row>
    <row r="66" spans="2:49">
      <c r="B66" s="8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2"/>
      <c r="R66" s="8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2"/>
      <c r="AH66" s="8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2"/>
    </row>
    <row r="67" spans="2:49">
      <c r="B67" s="8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2"/>
      <c r="R67" s="8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2"/>
      <c r="AH67" s="8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2"/>
    </row>
    <row r="68" spans="2:49">
      <c r="B68" s="8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2"/>
      <c r="R68" s="8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2"/>
      <c r="AH68" s="8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2"/>
    </row>
    <row r="69" spans="2:49">
      <c r="B69" s="8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2"/>
      <c r="R69" s="8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2"/>
      <c r="AH69" s="8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2"/>
    </row>
    <row r="70" spans="2:49">
      <c r="B70" s="8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2"/>
      <c r="R70" s="8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2"/>
      <c r="AH70" s="8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2"/>
    </row>
    <row r="71" spans="2:49">
      <c r="B71" s="14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9"/>
      <c r="R71" s="14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9"/>
      <c r="AH71" s="14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9"/>
    </row>
    <row r="84" spans="2:49">
      <c r="B84" s="15" t="s">
        <v>27</v>
      </c>
      <c r="C84" s="5"/>
      <c r="D84" s="5"/>
      <c r="E84" s="5"/>
      <c r="F84" s="5"/>
      <c r="G84" s="5"/>
      <c r="H84" s="5"/>
      <c r="I84" s="6"/>
      <c r="J84" s="6"/>
      <c r="K84" s="6"/>
      <c r="L84" s="6"/>
      <c r="M84" s="6"/>
      <c r="N84" s="6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7"/>
    </row>
    <row r="85" spans="2:49">
      <c r="B85" s="22" t="s">
        <v>28</v>
      </c>
      <c r="C85" s="10"/>
      <c r="D85" s="10"/>
      <c r="E85" s="10"/>
      <c r="F85" s="10"/>
      <c r="G85" s="10"/>
      <c r="H85" s="10"/>
      <c r="I85" s="11"/>
      <c r="J85" s="11"/>
      <c r="K85" s="11"/>
      <c r="L85" s="11"/>
      <c r="M85" s="11"/>
      <c r="V85" s="11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9" t="s">
        <v>30</v>
      </c>
      <c r="AR85" s="10"/>
      <c r="AS85" s="10"/>
      <c r="AT85" s="10"/>
      <c r="AU85" s="10"/>
      <c r="AV85" s="10"/>
      <c r="AW85" s="12"/>
    </row>
    <row r="86" spans="2:49" ht="17.25">
      <c r="B86" s="23" t="s">
        <v>1</v>
      </c>
      <c r="C86" s="10" t="s">
        <v>70</v>
      </c>
      <c r="D86" s="10"/>
      <c r="E86" s="10"/>
      <c r="F86" s="10"/>
      <c r="G86" s="10"/>
      <c r="H86" s="104"/>
      <c r="I86" s="20"/>
      <c r="J86" s="11"/>
      <c r="K86" s="11"/>
      <c r="L86" s="11"/>
      <c r="M86" s="11"/>
      <c r="V86" s="168">
        <v>8</v>
      </c>
      <c r="W86" s="168"/>
      <c r="X86" s="11" t="s">
        <v>15</v>
      </c>
      <c r="Y86" s="11" t="s">
        <v>16</v>
      </c>
      <c r="Z86" s="168">
        <v>2.85</v>
      </c>
      <c r="AA86" s="168"/>
      <c r="AB86" s="11" t="s">
        <v>15</v>
      </c>
      <c r="AC86" s="13" t="s">
        <v>17</v>
      </c>
      <c r="AD86" s="168">
        <f>SUM(Z86*V86)</f>
        <v>22.8</v>
      </c>
      <c r="AE86" s="168"/>
      <c r="AF86" s="104" t="s">
        <v>18</v>
      </c>
      <c r="AG86" s="10"/>
      <c r="AH86" s="25" t="s">
        <v>29</v>
      </c>
      <c r="AI86" s="10"/>
      <c r="AJ86" s="180">
        <v>57000</v>
      </c>
      <c r="AK86" s="180"/>
      <c r="AL86" s="180"/>
      <c r="AM86" s="26"/>
      <c r="AN86" s="10"/>
      <c r="AO86" s="10"/>
      <c r="AP86" s="10"/>
      <c r="AQ86" s="27" t="s">
        <v>31</v>
      </c>
      <c r="AR86" s="180">
        <f>SUM(AJ86*AD86)</f>
        <v>1299600</v>
      </c>
      <c r="AS86" s="180"/>
      <c r="AT86" s="180"/>
      <c r="AU86" s="180"/>
      <c r="AV86" s="10"/>
      <c r="AW86" s="12"/>
    </row>
    <row r="87" spans="2:49">
      <c r="B87" s="23" t="s">
        <v>8</v>
      </c>
      <c r="C87" s="104" t="s">
        <v>72</v>
      </c>
      <c r="D87" s="105"/>
      <c r="E87" s="105"/>
      <c r="F87" s="105"/>
      <c r="G87" s="105"/>
      <c r="H87" s="105"/>
      <c r="I87" s="105"/>
      <c r="J87" s="105"/>
      <c r="K87" s="105"/>
      <c r="L87" s="105"/>
      <c r="M87" s="105"/>
      <c r="V87" s="168">
        <v>0</v>
      </c>
      <c r="W87" s="168"/>
      <c r="X87" s="160" t="s">
        <v>37</v>
      </c>
      <c r="Y87" s="160"/>
      <c r="Z87" s="160"/>
      <c r="AA87" s="160"/>
      <c r="AC87" s="13"/>
      <c r="AD87" s="168"/>
      <c r="AE87" s="168"/>
      <c r="AF87" s="104"/>
      <c r="AG87" s="24"/>
      <c r="AH87" s="25" t="s">
        <v>29</v>
      </c>
      <c r="AI87" s="24"/>
      <c r="AJ87" s="180">
        <v>350000</v>
      </c>
      <c r="AK87" s="180"/>
      <c r="AL87" s="180"/>
      <c r="AM87" s="24"/>
      <c r="AN87" s="24"/>
      <c r="AO87" s="24"/>
      <c r="AP87" s="24"/>
      <c r="AQ87" s="27" t="s">
        <v>31</v>
      </c>
      <c r="AR87" s="180">
        <f>SUM(AJ87*V87)</f>
        <v>0</v>
      </c>
      <c r="AS87" s="180"/>
      <c r="AT87" s="180"/>
      <c r="AU87" s="180"/>
      <c r="AV87" s="10"/>
      <c r="AW87" s="12"/>
    </row>
    <row r="88" spans="2:49">
      <c r="B88" s="8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2"/>
    </row>
    <row r="89" spans="2:49" ht="15.75">
      <c r="B89" s="181" t="s">
        <v>32</v>
      </c>
      <c r="C89" s="182"/>
      <c r="D89" s="182"/>
      <c r="E89" s="182"/>
      <c r="F89" s="182"/>
      <c r="G89" s="182"/>
      <c r="H89" s="182"/>
      <c r="I89" s="182"/>
      <c r="J89" s="182"/>
      <c r="K89" s="182"/>
      <c r="L89" s="182"/>
      <c r="M89" s="182"/>
      <c r="N89" s="182"/>
      <c r="O89" s="182"/>
      <c r="P89" s="182"/>
      <c r="Q89" s="182"/>
      <c r="R89" s="182"/>
      <c r="S89" s="182"/>
      <c r="T89" s="182"/>
      <c r="U89" s="182"/>
      <c r="V89" s="182"/>
      <c r="W89" s="182"/>
      <c r="X89" s="182"/>
      <c r="Y89" s="182"/>
      <c r="Z89" s="182"/>
      <c r="AA89" s="182"/>
      <c r="AB89" s="182"/>
      <c r="AC89" s="182"/>
      <c r="AD89" s="182"/>
      <c r="AE89" s="182"/>
      <c r="AF89" s="182"/>
      <c r="AG89" s="182"/>
      <c r="AH89" s="182"/>
      <c r="AI89" s="182"/>
      <c r="AJ89" s="182"/>
      <c r="AK89" s="182"/>
      <c r="AL89" s="182"/>
      <c r="AM89" s="182"/>
      <c r="AN89" s="182"/>
      <c r="AO89" s="182"/>
      <c r="AP89" s="45"/>
      <c r="AQ89" s="45" t="s">
        <v>31</v>
      </c>
      <c r="AR89" s="46"/>
      <c r="AS89" s="183">
        <f>SUM(AR86:AU87)</f>
        <v>1299600</v>
      </c>
      <c r="AT89" s="183"/>
      <c r="AU89" s="183"/>
      <c r="AV89" s="183"/>
      <c r="AW89" s="184"/>
    </row>
    <row r="90" spans="2:49">
      <c r="B90" s="185" t="s">
        <v>33</v>
      </c>
      <c r="C90" s="186"/>
      <c r="D90" s="187" t="s">
        <v>19</v>
      </c>
      <c r="E90" s="188"/>
      <c r="F90" s="188"/>
      <c r="G90" s="188"/>
      <c r="H90" s="188"/>
      <c r="I90" s="188"/>
      <c r="J90" s="188"/>
      <c r="K90" s="188"/>
      <c r="L90" s="188"/>
      <c r="M90" s="188"/>
      <c r="N90" s="188"/>
      <c r="O90" s="188"/>
      <c r="P90" s="188"/>
      <c r="Q90" s="189"/>
      <c r="R90" s="170" t="s">
        <v>20</v>
      </c>
      <c r="S90" s="170"/>
      <c r="T90" s="170"/>
      <c r="U90" s="170"/>
      <c r="V90" s="170"/>
      <c r="W90" s="170"/>
      <c r="X90" s="170"/>
      <c r="Y90" s="170"/>
      <c r="Z90" s="170"/>
      <c r="AA90" s="170"/>
      <c r="AB90" s="170"/>
      <c r="AC90" s="170"/>
      <c r="AD90" s="170"/>
      <c r="AE90" s="170"/>
      <c r="AF90" s="170"/>
      <c r="AG90" s="170"/>
      <c r="AH90" s="170" t="s">
        <v>21</v>
      </c>
      <c r="AI90" s="170"/>
      <c r="AJ90" s="170"/>
      <c r="AK90" s="170"/>
      <c r="AL90" s="170"/>
      <c r="AM90" s="170"/>
      <c r="AN90" s="170"/>
      <c r="AO90" s="170"/>
      <c r="AP90" s="170"/>
      <c r="AQ90" s="170"/>
      <c r="AR90" s="170"/>
      <c r="AS90" s="170"/>
      <c r="AT90" s="170"/>
      <c r="AU90" s="170"/>
      <c r="AV90" s="170"/>
      <c r="AW90" s="170"/>
    </row>
    <row r="91" spans="2:49">
      <c r="B91" s="15" t="s">
        <v>43</v>
      </c>
      <c r="C91" s="30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7"/>
      <c r="R91" s="4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7"/>
      <c r="AH91" s="4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7"/>
    </row>
    <row r="92" spans="2:49">
      <c r="B92" s="8"/>
      <c r="C92" s="9" t="s">
        <v>38</v>
      </c>
      <c r="D92" s="195" t="s">
        <v>59</v>
      </c>
      <c r="E92" s="195"/>
      <c r="F92" s="195"/>
      <c r="G92" s="195"/>
      <c r="H92" s="195"/>
      <c r="I92" s="195"/>
      <c r="J92" s="195"/>
      <c r="K92" s="195"/>
      <c r="L92" s="195"/>
      <c r="M92" s="195"/>
      <c r="N92" s="195"/>
      <c r="O92" s="195"/>
      <c r="P92" s="195"/>
      <c r="Q92" s="196"/>
      <c r="R92" s="8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2"/>
      <c r="AH92" s="8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2"/>
    </row>
    <row r="93" spans="2:49">
      <c r="B93" s="8"/>
      <c r="C93" s="10"/>
      <c r="D93" s="160" t="s">
        <v>35</v>
      </c>
      <c r="E93" s="160"/>
      <c r="F93" s="11" t="s">
        <v>14</v>
      </c>
      <c r="G93" s="160" t="s">
        <v>36</v>
      </c>
      <c r="H93" s="160"/>
      <c r="I93" s="160"/>
      <c r="J93" s="160"/>
      <c r="K93" s="160"/>
      <c r="L93" s="160"/>
      <c r="M93" s="160"/>
      <c r="N93" s="160"/>
      <c r="O93" s="160"/>
      <c r="P93" s="160"/>
      <c r="Q93" s="198"/>
      <c r="R93" s="8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2"/>
      <c r="AH93" s="8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2"/>
    </row>
    <row r="94" spans="2:49">
      <c r="B94" s="8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2"/>
      <c r="R94" s="8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2"/>
      <c r="AH94" s="8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2"/>
    </row>
    <row r="95" spans="2:49">
      <c r="B95" s="8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2"/>
      <c r="R95" s="8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2"/>
      <c r="AH95" s="8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2"/>
    </row>
    <row r="96" spans="2:49">
      <c r="B96" s="8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2"/>
      <c r="R96" s="8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2"/>
      <c r="AH96" s="8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2"/>
    </row>
    <row r="97" spans="2:49">
      <c r="B97" s="8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2"/>
      <c r="R97" s="8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2"/>
      <c r="AH97" s="8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2"/>
    </row>
    <row r="98" spans="2:49">
      <c r="B98" s="8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2"/>
      <c r="R98" s="8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2"/>
      <c r="AH98" s="8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2"/>
    </row>
    <row r="99" spans="2:49">
      <c r="B99" s="8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2"/>
      <c r="R99" s="8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2"/>
      <c r="AH99" s="8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2"/>
    </row>
    <row r="100" spans="2:49">
      <c r="B100" s="8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2"/>
      <c r="R100" s="8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2"/>
      <c r="AH100" s="8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2"/>
    </row>
    <row r="101" spans="2:49">
      <c r="B101" s="8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2"/>
      <c r="R101" s="8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2"/>
      <c r="AH101" s="8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2"/>
    </row>
    <row r="102" spans="2:49">
      <c r="B102" s="8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2"/>
      <c r="R102" s="8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2"/>
      <c r="AH102" s="8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2"/>
    </row>
    <row r="103" spans="2:49">
      <c r="B103" s="8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2"/>
      <c r="R103" s="8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2"/>
      <c r="AH103" s="8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2"/>
    </row>
    <row r="104" spans="2:49">
      <c r="B104" s="8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2"/>
      <c r="R104" s="8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2"/>
      <c r="AH104" s="8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2"/>
    </row>
    <row r="105" spans="2:49">
      <c r="B105" s="8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2"/>
      <c r="R105" s="8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2"/>
      <c r="AH105" s="8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2"/>
    </row>
    <row r="106" spans="2:49">
      <c r="B106" s="14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9"/>
      <c r="R106" s="14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9"/>
      <c r="AH106" s="14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9"/>
    </row>
    <row r="122" spans="2:49">
      <c r="B122" s="15" t="s">
        <v>27</v>
      </c>
      <c r="C122" s="5"/>
      <c r="D122" s="5"/>
      <c r="E122" s="5"/>
      <c r="F122" s="5"/>
      <c r="G122" s="5"/>
      <c r="H122" s="5"/>
      <c r="I122" s="6"/>
      <c r="J122" s="6"/>
      <c r="K122" s="6"/>
      <c r="L122" s="6"/>
      <c r="M122" s="6"/>
      <c r="N122" s="6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7"/>
    </row>
    <row r="123" spans="2:49">
      <c r="B123" s="22" t="s">
        <v>28</v>
      </c>
      <c r="C123" s="10"/>
      <c r="D123" s="10"/>
      <c r="E123" s="10"/>
      <c r="F123" s="10"/>
      <c r="G123" s="10"/>
      <c r="H123" s="10"/>
      <c r="I123" s="11"/>
      <c r="J123" s="11"/>
      <c r="K123" s="11"/>
      <c r="L123" s="11"/>
      <c r="M123" s="11"/>
      <c r="V123" s="11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9" t="s">
        <v>30</v>
      </c>
      <c r="AR123" s="10"/>
      <c r="AS123" s="10"/>
      <c r="AT123" s="10"/>
      <c r="AU123" s="10"/>
      <c r="AV123" s="10"/>
      <c r="AW123" s="12"/>
    </row>
    <row r="124" spans="2:49" ht="17.25">
      <c r="B124" s="23" t="s">
        <v>1</v>
      </c>
      <c r="C124" s="10" t="s">
        <v>70</v>
      </c>
      <c r="D124" s="10"/>
      <c r="E124" s="10"/>
      <c r="F124" s="10"/>
      <c r="G124" s="10"/>
      <c r="H124" s="104"/>
      <c r="I124" s="20"/>
      <c r="J124" s="11"/>
      <c r="K124" s="11"/>
      <c r="L124" s="11"/>
      <c r="M124" s="11"/>
      <c r="V124" s="168">
        <v>8</v>
      </c>
      <c r="W124" s="168"/>
      <c r="X124" s="11" t="s">
        <v>15</v>
      </c>
      <c r="Y124" s="11" t="s">
        <v>16</v>
      </c>
      <c r="Z124" s="168">
        <v>2.85</v>
      </c>
      <c r="AA124" s="168"/>
      <c r="AB124" s="11" t="s">
        <v>15</v>
      </c>
      <c r="AC124" s="13" t="s">
        <v>17</v>
      </c>
      <c r="AD124" s="168">
        <f>SUM(Z124*V124)</f>
        <v>22.8</v>
      </c>
      <c r="AE124" s="168"/>
      <c r="AF124" s="104" t="s">
        <v>18</v>
      </c>
      <c r="AG124" s="10"/>
      <c r="AH124" s="25" t="s">
        <v>29</v>
      </c>
      <c r="AI124" s="10"/>
      <c r="AJ124" s="180">
        <v>57000</v>
      </c>
      <c r="AK124" s="180"/>
      <c r="AL124" s="180"/>
      <c r="AM124" s="26"/>
      <c r="AN124" s="10"/>
      <c r="AO124" s="10"/>
      <c r="AP124" s="10"/>
      <c r="AQ124" s="27" t="s">
        <v>31</v>
      </c>
      <c r="AR124" s="180">
        <f>SUM(AJ124*AD124)</f>
        <v>1299600</v>
      </c>
      <c r="AS124" s="180"/>
      <c r="AT124" s="180"/>
      <c r="AU124" s="180"/>
      <c r="AV124" s="10"/>
      <c r="AW124" s="12"/>
    </row>
    <row r="125" spans="2:49">
      <c r="B125" s="23" t="s">
        <v>8</v>
      </c>
      <c r="C125" s="104" t="s">
        <v>72</v>
      </c>
      <c r="D125" s="105"/>
      <c r="E125" s="105"/>
      <c r="F125" s="105"/>
      <c r="G125" s="105"/>
      <c r="H125" s="105"/>
      <c r="I125" s="105"/>
      <c r="J125" s="105"/>
      <c r="K125" s="105"/>
      <c r="L125" s="105"/>
      <c r="M125" s="105"/>
      <c r="V125" s="168">
        <v>0</v>
      </c>
      <c r="W125" s="168"/>
      <c r="X125" s="160" t="s">
        <v>37</v>
      </c>
      <c r="Y125" s="160"/>
      <c r="Z125" s="160"/>
      <c r="AA125" s="160"/>
      <c r="AC125" s="13"/>
      <c r="AD125" s="168"/>
      <c r="AE125" s="168"/>
      <c r="AF125" s="104"/>
      <c r="AG125" s="24"/>
      <c r="AH125" s="25" t="s">
        <v>29</v>
      </c>
      <c r="AI125" s="24"/>
      <c r="AJ125" s="180">
        <v>350000</v>
      </c>
      <c r="AK125" s="180"/>
      <c r="AL125" s="180"/>
      <c r="AM125" s="24"/>
      <c r="AN125" s="24"/>
      <c r="AO125" s="24"/>
      <c r="AP125" s="24"/>
      <c r="AQ125" s="27" t="s">
        <v>31</v>
      </c>
      <c r="AR125" s="180">
        <f>SUM(AJ125*V125)</f>
        <v>0</v>
      </c>
      <c r="AS125" s="180"/>
      <c r="AT125" s="180"/>
      <c r="AU125" s="180"/>
      <c r="AV125" s="10"/>
      <c r="AW125" s="12"/>
    </row>
    <row r="126" spans="2:49">
      <c r="B126" s="8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2"/>
    </row>
    <row r="127" spans="2:49" ht="15.75">
      <c r="B127" s="181" t="s">
        <v>32</v>
      </c>
      <c r="C127" s="182"/>
      <c r="D127" s="182"/>
      <c r="E127" s="182"/>
      <c r="F127" s="182"/>
      <c r="G127" s="182"/>
      <c r="H127" s="182"/>
      <c r="I127" s="182"/>
      <c r="J127" s="182"/>
      <c r="K127" s="182"/>
      <c r="L127" s="182"/>
      <c r="M127" s="182"/>
      <c r="N127" s="182"/>
      <c r="O127" s="182"/>
      <c r="P127" s="182"/>
      <c r="Q127" s="182"/>
      <c r="R127" s="182"/>
      <c r="S127" s="182"/>
      <c r="T127" s="182"/>
      <c r="U127" s="182"/>
      <c r="V127" s="182"/>
      <c r="W127" s="182"/>
      <c r="X127" s="182"/>
      <c r="Y127" s="182"/>
      <c r="Z127" s="182"/>
      <c r="AA127" s="182"/>
      <c r="AB127" s="182"/>
      <c r="AC127" s="182"/>
      <c r="AD127" s="182"/>
      <c r="AE127" s="182"/>
      <c r="AF127" s="182"/>
      <c r="AG127" s="182"/>
      <c r="AH127" s="182"/>
      <c r="AI127" s="182"/>
      <c r="AJ127" s="182"/>
      <c r="AK127" s="182"/>
      <c r="AL127" s="182"/>
      <c r="AM127" s="182"/>
      <c r="AN127" s="182"/>
      <c r="AO127" s="182"/>
      <c r="AP127" s="45"/>
      <c r="AQ127" s="45" t="s">
        <v>31</v>
      </c>
      <c r="AR127" s="46"/>
      <c r="AS127" s="183">
        <f>SUM(AR124:AU125)</f>
        <v>1299600</v>
      </c>
      <c r="AT127" s="183"/>
      <c r="AU127" s="183"/>
      <c r="AV127" s="183"/>
      <c r="AW127" s="184"/>
    </row>
    <row r="128" spans="2:49">
      <c r="B128" s="185" t="s">
        <v>33</v>
      </c>
      <c r="C128" s="186"/>
      <c r="D128" s="187" t="s">
        <v>19</v>
      </c>
      <c r="E128" s="188"/>
      <c r="F128" s="188"/>
      <c r="G128" s="188"/>
      <c r="H128" s="188"/>
      <c r="I128" s="188"/>
      <c r="J128" s="188"/>
      <c r="K128" s="188"/>
      <c r="L128" s="188"/>
      <c r="M128" s="188"/>
      <c r="N128" s="188"/>
      <c r="O128" s="188"/>
      <c r="P128" s="188"/>
      <c r="Q128" s="189"/>
      <c r="R128" s="170" t="s">
        <v>20</v>
      </c>
      <c r="S128" s="170"/>
      <c r="T128" s="170"/>
      <c r="U128" s="170"/>
      <c r="V128" s="170"/>
      <c r="W128" s="170"/>
      <c r="X128" s="170"/>
      <c r="Y128" s="170"/>
      <c r="Z128" s="170"/>
      <c r="AA128" s="170"/>
      <c r="AB128" s="170"/>
      <c r="AC128" s="170"/>
      <c r="AD128" s="170"/>
      <c r="AE128" s="170"/>
      <c r="AF128" s="170"/>
      <c r="AG128" s="170"/>
      <c r="AH128" s="170" t="s">
        <v>21</v>
      </c>
      <c r="AI128" s="170"/>
      <c r="AJ128" s="170"/>
      <c r="AK128" s="170"/>
      <c r="AL128" s="170"/>
      <c r="AM128" s="170"/>
      <c r="AN128" s="170"/>
      <c r="AO128" s="170"/>
      <c r="AP128" s="170"/>
      <c r="AQ128" s="170"/>
      <c r="AR128" s="170"/>
      <c r="AS128" s="170"/>
      <c r="AT128" s="170"/>
      <c r="AU128" s="170"/>
      <c r="AV128" s="170"/>
      <c r="AW128" s="170"/>
    </row>
    <row r="129" spans="2:49">
      <c r="B129" s="15" t="s">
        <v>43</v>
      </c>
      <c r="C129" s="30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7"/>
      <c r="R129" s="4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7"/>
      <c r="AH129" s="4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7"/>
    </row>
    <row r="130" spans="2:49">
      <c r="B130" s="8"/>
      <c r="C130" s="9" t="s">
        <v>39</v>
      </c>
      <c r="D130" s="195" t="s">
        <v>60</v>
      </c>
      <c r="E130" s="195"/>
      <c r="F130" s="195"/>
      <c r="G130" s="195"/>
      <c r="H130" s="195"/>
      <c r="I130" s="195"/>
      <c r="J130" s="195"/>
      <c r="K130" s="195"/>
      <c r="L130" s="195"/>
      <c r="M130" s="195"/>
      <c r="N130" s="195"/>
      <c r="O130" s="195"/>
      <c r="P130" s="195"/>
      <c r="Q130" s="196"/>
      <c r="R130" s="8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2"/>
      <c r="AH130" s="8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2"/>
    </row>
    <row r="131" spans="2:49">
      <c r="B131" s="8"/>
      <c r="C131" s="10"/>
      <c r="D131" s="160" t="s">
        <v>35</v>
      </c>
      <c r="E131" s="160"/>
      <c r="F131" s="11" t="s">
        <v>14</v>
      </c>
      <c r="G131" s="160" t="s">
        <v>36</v>
      </c>
      <c r="H131" s="160"/>
      <c r="I131" s="160"/>
      <c r="J131" s="160"/>
      <c r="K131" s="160"/>
      <c r="L131" s="160"/>
      <c r="M131" s="160"/>
      <c r="N131" s="160"/>
      <c r="O131" s="160"/>
      <c r="P131" s="160"/>
      <c r="Q131" s="198"/>
      <c r="R131" s="8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2"/>
      <c r="AH131" s="8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2"/>
    </row>
    <row r="132" spans="2:49">
      <c r="B132" s="8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2"/>
      <c r="R132" s="8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2"/>
      <c r="AH132" s="8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2"/>
    </row>
    <row r="133" spans="2:49">
      <c r="B133" s="8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2"/>
      <c r="R133" s="8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2"/>
      <c r="AH133" s="8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2"/>
    </row>
    <row r="134" spans="2:49">
      <c r="B134" s="8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2"/>
      <c r="R134" s="8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2"/>
      <c r="AH134" s="8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2"/>
    </row>
    <row r="135" spans="2:49">
      <c r="B135" s="8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2"/>
      <c r="R135" s="8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2"/>
      <c r="AH135" s="8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2"/>
    </row>
    <row r="136" spans="2:49">
      <c r="B136" s="8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2"/>
      <c r="R136" s="8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2"/>
      <c r="AH136" s="8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2"/>
    </row>
    <row r="137" spans="2:49">
      <c r="B137" s="8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2"/>
      <c r="R137" s="8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2"/>
      <c r="AH137" s="8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2"/>
    </row>
    <row r="138" spans="2:49">
      <c r="B138" s="8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2"/>
      <c r="R138" s="8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2"/>
      <c r="AH138" s="8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2"/>
    </row>
    <row r="139" spans="2:49">
      <c r="B139" s="8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2"/>
      <c r="R139" s="8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2"/>
      <c r="AH139" s="8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2"/>
    </row>
    <row r="140" spans="2:49">
      <c r="B140" s="8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2"/>
      <c r="R140" s="8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2"/>
      <c r="AH140" s="8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2"/>
    </row>
    <row r="141" spans="2:49">
      <c r="B141" s="8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2"/>
      <c r="R141" s="8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2"/>
      <c r="AH141" s="8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2"/>
    </row>
    <row r="142" spans="2:49">
      <c r="B142" s="8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2"/>
      <c r="R142" s="8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2"/>
      <c r="AH142" s="8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2"/>
    </row>
    <row r="143" spans="2:49">
      <c r="B143" s="8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2"/>
      <c r="R143" s="8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2"/>
      <c r="AH143" s="8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2"/>
    </row>
    <row r="144" spans="2:49">
      <c r="B144" s="14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9"/>
      <c r="R144" s="14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9"/>
      <c r="AH144" s="14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9"/>
    </row>
    <row r="159" spans="2:49">
      <c r="B159" s="15" t="s">
        <v>27</v>
      </c>
      <c r="C159" s="5"/>
      <c r="D159" s="5"/>
      <c r="E159" s="5"/>
      <c r="F159" s="5"/>
      <c r="G159" s="5"/>
      <c r="H159" s="5"/>
      <c r="I159" s="6"/>
      <c r="J159" s="6"/>
      <c r="K159" s="6"/>
      <c r="L159" s="6"/>
      <c r="M159" s="6"/>
      <c r="N159" s="6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7"/>
    </row>
    <row r="160" spans="2:49">
      <c r="B160" s="22" t="s">
        <v>28</v>
      </c>
      <c r="C160" s="10"/>
      <c r="D160" s="10"/>
      <c r="E160" s="10"/>
      <c r="F160" s="10"/>
      <c r="G160" s="10"/>
      <c r="H160" s="10"/>
      <c r="I160" s="11"/>
      <c r="J160" s="11"/>
      <c r="K160" s="11"/>
      <c r="L160" s="11"/>
      <c r="M160" s="11"/>
      <c r="V160" s="11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9" t="s">
        <v>30</v>
      </c>
      <c r="AR160" s="10"/>
      <c r="AS160" s="10"/>
      <c r="AT160" s="10"/>
      <c r="AU160" s="10"/>
      <c r="AV160" s="10"/>
      <c r="AW160" s="12"/>
    </row>
    <row r="161" spans="2:49" ht="17.25">
      <c r="B161" s="23" t="s">
        <v>1</v>
      </c>
      <c r="C161" s="10" t="s">
        <v>70</v>
      </c>
      <c r="D161" s="10"/>
      <c r="E161" s="10"/>
      <c r="F161" s="10"/>
      <c r="G161" s="10"/>
      <c r="H161" s="104"/>
      <c r="I161" s="20"/>
      <c r="J161" s="11"/>
      <c r="K161" s="11"/>
      <c r="L161" s="11"/>
      <c r="M161" s="11"/>
      <c r="V161" s="168">
        <v>6</v>
      </c>
      <c r="W161" s="168"/>
      <c r="X161" s="11" t="s">
        <v>15</v>
      </c>
      <c r="Y161" s="11" t="s">
        <v>16</v>
      </c>
      <c r="Z161" s="168">
        <v>2.85</v>
      </c>
      <c r="AA161" s="168"/>
      <c r="AB161" s="11" t="s">
        <v>15</v>
      </c>
      <c r="AC161" s="13" t="s">
        <v>17</v>
      </c>
      <c r="AD161" s="168">
        <f>SUM(Z161*V161)</f>
        <v>17.100000000000001</v>
      </c>
      <c r="AE161" s="168"/>
      <c r="AF161" s="104" t="s">
        <v>18</v>
      </c>
      <c r="AG161" s="10"/>
      <c r="AH161" s="25" t="s">
        <v>29</v>
      </c>
      <c r="AI161" s="10"/>
      <c r="AJ161" s="180">
        <v>57000</v>
      </c>
      <c r="AK161" s="180"/>
      <c r="AL161" s="180"/>
      <c r="AM161" s="26"/>
      <c r="AN161" s="10"/>
      <c r="AO161" s="10"/>
      <c r="AP161" s="10"/>
      <c r="AQ161" s="27" t="s">
        <v>31</v>
      </c>
      <c r="AR161" s="180">
        <f>SUM(AJ161*AD161)</f>
        <v>974700.00000000012</v>
      </c>
      <c r="AS161" s="180"/>
      <c r="AT161" s="180"/>
      <c r="AU161" s="180"/>
      <c r="AV161" s="10"/>
      <c r="AW161" s="12"/>
    </row>
    <row r="162" spans="2:49">
      <c r="B162" s="23" t="s">
        <v>8</v>
      </c>
      <c r="C162" s="10" t="s">
        <v>71</v>
      </c>
      <c r="D162" s="10"/>
      <c r="E162" s="10"/>
      <c r="F162" s="10"/>
      <c r="G162" s="10"/>
      <c r="H162" s="104"/>
      <c r="I162" s="20"/>
      <c r="J162" s="11"/>
      <c r="K162" s="11"/>
      <c r="L162" s="11"/>
      <c r="M162" s="11"/>
      <c r="V162" s="168">
        <v>1</v>
      </c>
      <c r="W162" s="168"/>
      <c r="X162" s="160" t="s">
        <v>37</v>
      </c>
      <c r="Y162" s="160"/>
      <c r="Z162" s="160"/>
      <c r="AA162" s="160"/>
      <c r="AC162" s="13"/>
      <c r="AD162" s="168"/>
      <c r="AE162" s="168"/>
      <c r="AF162" s="104"/>
      <c r="AG162" s="24"/>
      <c r="AH162" s="25" t="s">
        <v>29</v>
      </c>
      <c r="AI162" s="24"/>
      <c r="AJ162" s="180">
        <v>350000</v>
      </c>
      <c r="AK162" s="180"/>
      <c r="AL162" s="180"/>
      <c r="AM162" s="24"/>
      <c r="AN162" s="24"/>
      <c r="AO162" s="24"/>
      <c r="AP162" s="24"/>
      <c r="AQ162" s="27" t="s">
        <v>31</v>
      </c>
      <c r="AR162" s="180">
        <f t="shared" ref="AR162:AR164" si="0">SUM(AJ162*V162)</f>
        <v>350000</v>
      </c>
      <c r="AS162" s="180"/>
      <c r="AT162" s="180"/>
      <c r="AU162" s="180"/>
      <c r="AV162" s="10"/>
      <c r="AW162" s="12"/>
    </row>
    <row r="163" spans="2:49">
      <c r="B163" s="23" t="s">
        <v>25</v>
      </c>
      <c r="C163" s="104" t="s">
        <v>73</v>
      </c>
      <c r="D163" s="105"/>
      <c r="E163" s="105"/>
      <c r="F163" s="105"/>
      <c r="G163" s="105"/>
      <c r="H163" s="105"/>
      <c r="I163" s="105"/>
      <c r="J163" s="105"/>
      <c r="K163" s="105"/>
      <c r="L163" s="105"/>
      <c r="M163" s="105"/>
      <c r="V163" s="168">
        <v>2</v>
      </c>
      <c r="W163" s="168"/>
      <c r="X163" s="160" t="s">
        <v>37</v>
      </c>
      <c r="Y163" s="160"/>
      <c r="Z163" s="160"/>
      <c r="AA163" s="160"/>
      <c r="AC163" s="13"/>
      <c r="AD163" s="168"/>
      <c r="AE163" s="168"/>
      <c r="AF163" s="104"/>
      <c r="AG163" s="24"/>
      <c r="AH163" s="25" t="s">
        <v>29</v>
      </c>
      <c r="AI163" s="24"/>
      <c r="AJ163" s="180">
        <v>350000</v>
      </c>
      <c r="AK163" s="180"/>
      <c r="AL163" s="180"/>
      <c r="AM163" s="24"/>
      <c r="AN163" s="24"/>
      <c r="AO163" s="24"/>
      <c r="AP163" s="24"/>
      <c r="AQ163" s="27" t="s">
        <v>31</v>
      </c>
      <c r="AR163" s="180">
        <f t="shared" si="0"/>
        <v>700000</v>
      </c>
      <c r="AS163" s="180"/>
      <c r="AT163" s="180"/>
      <c r="AU163" s="180"/>
      <c r="AV163" s="10"/>
      <c r="AW163" s="12"/>
    </row>
    <row r="164" spans="2:49">
      <c r="B164" s="23" t="s">
        <v>41</v>
      </c>
      <c r="C164" s="104" t="s">
        <v>72</v>
      </c>
      <c r="D164" s="105"/>
      <c r="E164" s="105"/>
      <c r="F164" s="105"/>
      <c r="G164" s="105"/>
      <c r="H164" s="105"/>
      <c r="I164" s="105"/>
      <c r="J164" s="105"/>
      <c r="K164" s="105"/>
      <c r="L164" s="105"/>
      <c r="M164" s="105"/>
      <c r="V164" s="168">
        <v>1</v>
      </c>
      <c r="W164" s="168"/>
      <c r="X164" s="160" t="s">
        <v>37</v>
      </c>
      <c r="Y164" s="160"/>
      <c r="Z164" s="160"/>
      <c r="AA164" s="160"/>
      <c r="AC164" s="13"/>
      <c r="AD164" s="168"/>
      <c r="AE164" s="168"/>
      <c r="AF164" s="104"/>
      <c r="AG164" s="24"/>
      <c r="AH164" s="25" t="s">
        <v>29</v>
      </c>
      <c r="AI164" s="24"/>
      <c r="AJ164" s="180">
        <v>350000</v>
      </c>
      <c r="AK164" s="180"/>
      <c r="AL164" s="180"/>
      <c r="AM164" s="24"/>
      <c r="AN164" s="24"/>
      <c r="AO164" s="24"/>
      <c r="AP164" s="24"/>
      <c r="AQ164" s="27" t="s">
        <v>31</v>
      </c>
      <c r="AR164" s="180">
        <f t="shared" si="0"/>
        <v>350000</v>
      </c>
      <c r="AS164" s="180"/>
      <c r="AT164" s="180"/>
      <c r="AU164" s="180"/>
      <c r="AV164" s="10"/>
      <c r="AW164" s="12"/>
    </row>
    <row r="165" spans="2:49">
      <c r="B165" s="8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2"/>
    </row>
    <row r="166" spans="2:49" ht="15.75">
      <c r="B166" s="181" t="s">
        <v>32</v>
      </c>
      <c r="C166" s="182"/>
      <c r="D166" s="182"/>
      <c r="E166" s="182"/>
      <c r="F166" s="182"/>
      <c r="G166" s="182"/>
      <c r="H166" s="182"/>
      <c r="I166" s="182"/>
      <c r="J166" s="182"/>
      <c r="K166" s="182"/>
      <c r="L166" s="182"/>
      <c r="M166" s="182"/>
      <c r="N166" s="182"/>
      <c r="O166" s="182"/>
      <c r="P166" s="182"/>
      <c r="Q166" s="182"/>
      <c r="R166" s="182"/>
      <c r="S166" s="182"/>
      <c r="T166" s="182"/>
      <c r="U166" s="182"/>
      <c r="V166" s="182"/>
      <c r="W166" s="182"/>
      <c r="X166" s="182"/>
      <c r="Y166" s="182"/>
      <c r="Z166" s="182"/>
      <c r="AA166" s="182"/>
      <c r="AB166" s="182"/>
      <c r="AC166" s="182"/>
      <c r="AD166" s="182"/>
      <c r="AE166" s="182"/>
      <c r="AF166" s="182"/>
      <c r="AG166" s="182"/>
      <c r="AH166" s="182"/>
      <c r="AI166" s="182"/>
      <c r="AJ166" s="182"/>
      <c r="AK166" s="182"/>
      <c r="AL166" s="182"/>
      <c r="AM166" s="182"/>
      <c r="AN166" s="182"/>
      <c r="AO166" s="182"/>
      <c r="AP166" s="45"/>
      <c r="AQ166" s="45" t="s">
        <v>31</v>
      </c>
      <c r="AR166" s="46"/>
      <c r="AS166" s="183">
        <f>SUM(AR161:AU164)</f>
        <v>2374700</v>
      </c>
      <c r="AT166" s="183"/>
      <c r="AU166" s="183"/>
      <c r="AV166" s="183"/>
      <c r="AW166" s="184"/>
    </row>
    <row r="167" spans="2:49">
      <c r="B167" s="185" t="s">
        <v>33</v>
      </c>
      <c r="C167" s="186"/>
      <c r="D167" s="187" t="s">
        <v>19</v>
      </c>
      <c r="E167" s="188"/>
      <c r="F167" s="188"/>
      <c r="G167" s="188"/>
      <c r="H167" s="188"/>
      <c r="I167" s="188"/>
      <c r="J167" s="188"/>
      <c r="K167" s="188"/>
      <c r="L167" s="188"/>
      <c r="M167" s="188"/>
      <c r="N167" s="188"/>
      <c r="O167" s="188"/>
      <c r="P167" s="188"/>
      <c r="Q167" s="189"/>
      <c r="R167" s="170" t="s">
        <v>20</v>
      </c>
      <c r="S167" s="170"/>
      <c r="T167" s="170"/>
      <c r="U167" s="170"/>
      <c r="V167" s="170"/>
      <c r="W167" s="170"/>
      <c r="X167" s="170"/>
      <c r="Y167" s="170"/>
      <c r="Z167" s="170"/>
      <c r="AA167" s="170"/>
      <c r="AB167" s="170"/>
      <c r="AC167" s="170"/>
      <c r="AD167" s="170"/>
      <c r="AE167" s="170"/>
      <c r="AF167" s="170"/>
      <c r="AG167" s="170"/>
      <c r="AH167" s="170" t="s">
        <v>21</v>
      </c>
      <c r="AI167" s="170"/>
      <c r="AJ167" s="170"/>
      <c r="AK167" s="170"/>
      <c r="AL167" s="170"/>
      <c r="AM167" s="170"/>
      <c r="AN167" s="170"/>
      <c r="AO167" s="170"/>
      <c r="AP167" s="170"/>
      <c r="AQ167" s="170"/>
      <c r="AR167" s="170"/>
      <c r="AS167" s="170"/>
      <c r="AT167" s="170"/>
      <c r="AU167" s="170"/>
      <c r="AV167" s="170"/>
      <c r="AW167" s="170"/>
    </row>
    <row r="168" spans="2:49">
      <c r="B168" s="15" t="s">
        <v>43</v>
      </c>
      <c r="C168" s="30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7"/>
      <c r="R168" s="4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7"/>
      <c r="AH168" s="4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7"/>
    </row>
    <row r="169" spans="2:49">
      <c r="B169" s="8"/>
      <c r="C169" s="9" t="s">
        <v>40</v>
      </c>
      <c r="D169" s="195" t="s">
        <v>61</v>
      </c>
      <c r="E169" s="195"/>
      <c r="F169" s="195"/>
      <c r="G169" s="195"/>
      <c r="H169" s="195"/>
      <c r="I169" s="195"/>
      <c r="J169" s="195"/>
      <c r="K169" s="195"/>
      <c r="L169" s="195"/>
      <c r="M169" s="195"/>
      <c r="N169" s="195"/>
      <c r="O169" s="195"/>
      <c r="P169" s="195"/>
      <c r="Q169" s="196"/>
      <c r="R169" s="8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2"/>
      <c r="AH169" s="8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2"/>
    </row>
    <row r="170" spans="2:49">
      <c r="B170" s="8"/>
      <c r="C170" s="10"/>
      <c r="D170" s="160" t="s">
        <v>35</v>
      </c>
      <c r="E170" s="160"/>
      <c r="F170" s="11" t="s">
        <v>14</v>
      </c>
      <c r="G170" s="161" t="s">
        <v>62</v>
      </c>
      <c r="H170" s="161"/>
      <c r="I170" s="161"/>
      <c r="J170" s="161"/>
      <c r="K170" s="161"/>
      <c r="L170" s="161"/>
      <c r="M170" s="161"/>
      <c r="N170" s="161"/>
      <c r="O170" s="161"/>
      <c r="P170" s="161"/>
      <c r="Q170" s="197"/>
      <c r="R170" s="8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2"/>
      <c r="AH170" s="8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2"/>
    </row>
    <row r="171" spans="2:49">
      <c r="B171" s="8"/>
      <c r="C171" s="10"/>
      <c r="D171" s="10"/>
      <c r="E171" s="10"/>
      <c r="F171" s="10"/>
      <c r="G171" s="161"/>
      <c r="H171" s="161"/>
      <c r="I171" s="161"/>
      <c r="J171" s="161"/>
      <c r="K171" s="161"/>
      <c r="L171" s="161"/>
      <c r="M171" s="161"/>
      <c r="N171" s="161"/>
      <c r="O171" s="161"/>
      <c r="P171" s="161"/>
      <c r="Q171" s="197"/>
      <c r="R171" s="8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2"/>
      <c r="AH171" s="8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2"/>
    </row>
    <row r="172" spans="2:49">
      <c r="B172" s="8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2"/>
      <c r="R172" s="8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2"/>
      <c r="AH172" s="8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2"/>
    </row>
    <row r="173" spans="2:49">
      <c r="B173" s="8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2"/>
      <c r="R173" s="8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2"/>
      <c r="AH173" s="8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2"/>
    </row>
    <row r="174" spans="2:49">
      <c r="B174" s="8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2"/>
      <c r="R174" s="8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2"/>
      <c r="AH174" s="8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2"/>
    </row>
    <row r="175" spans="2:49">
      <c r="B175" s="8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2"/>
      <c r="R175" s="8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2"/>
      <c r="AH175" s="8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2"/>
    </row>
    <row r="176" spans="2:49">
      <c r="B176" s="8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2"/>
      <c r="R176" s="8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2"/>
      <c r="AH176" s="8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2"/>
    </row>
    <row r="177" spans="2:49">
      <c r="B177" s="8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2"/>
      <c r="R177" s="8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2"/>
      <c r="AH177" s="8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2"/>
    </row>
    <row r="178" spans="2:49">
      <c r="B178" s="8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2"/>
      <c r="R178" s="8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2"/>
      <c r="AH178" s="8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2"/>
    </row>
    <row r="179" spans="2:49">
      <c r="B179" s="8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2"/>
      <c r="R179" s="8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2"/>
      <c r="AH179" s="8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2"/>
    </row>
    <row r="180" spans="2:49">
      <c r="B180" s="8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2"/>
      <c r="R180" s="8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2"/>
      <c r="AH180" s="8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2"/>
    </row>
    <row r="181" spans="2:49">
      <c r="B181" s="8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2"/>
      <c r="R181" s="8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2"/>
      <c r="AH181" s="8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2"/>
    </row>
    <row r="182" spans="2:49">
      <c r="B182" s="8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2"/>
      <c r="R182" s="8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2"/>
      <c r="AH182" s="8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2"/>
    </row>
    <row r="183" spans="2:49">
      <c r="B183" s="14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9"/>
      <c r="R183" s="14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9"/>
      <c r="AH183" s="14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9"/>
    </row>
    <row r="194" spans="2:49">
      <c r="AB194" s="26"/>
      <c r="AC194" s="26"/>
      <c r="AD194" s="26"/>
    </row>
    <row r="196" spans="2:49">
      <c r="B196" s="15" t="s">
        <v>27</v>
      </c>
      <c r="C196" s="5"/>
      <c r="D196" s="5"/>
      <c r="E196" s="5"/>
      <c r="F196" s="5"/>
      <c r="G196" s="5"/>
      <c r="H196" s="5"/>
      <c r="I196" s="6"/>
      <c r="J196" s="6"/>
      <c r="K196" s="6"/>
      <c r="L196" s="6"/>
      <c r="M196" s="6"/>
      <c r="N196" s="6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7"/>
    </row>
    <row r="197" spans="2:49">
      <c r="B197" s="22" t="s">
        <v>28</v>
      </c>
      <c r="C197" s="10"/>
      <c r="D197" s="10"/>
      <c r="E197" s="10"/>
      <c r="F197" s="10"/>
      <c r="G197" s="10"/>
      <c r="H197" s="10"/>
      <c r="I197" s="11"/>
      <c r="J197" s="11"/>
      <c r="K197" s="11"/>
      <c r="L197" s="11"/>
      <c r="M197" s="11"/>
      <c r="N197" s="11"/>
      <c r="O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P197" s="10"/>
      <c r="AQ197" s="9" t="s">
        <v>30</v>
      </c>
      <c r="AR197" s="10"/>
      <c r="AS197" s="10"/>
      <c r="AT197" s="10"/>
      <c r="AU197" s="10"/>
      <c r="AV197" s="10"/>
      <c r="AW197" s="12"/>
    </row>
    <row r="198" spans="2:49" ht="17.25">
      <c r="B198" s="23" t="s">
        <v>1</v>
      </c>
      <c r="C198" s="104" t="s">
        <v>45</v>
      </c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V198" s="168">
        <v>6.5</v>
      </c>
      <c r="W198" s="168"/>
      <c r="X198" s="11" t="s">
        <v>15</v>
      </c>
      <c r="Y198" s="11" t="s">
        <v>16</v>
      </c>
      <c r="Z198" s="168">
        <v>8.5</v>
      </c>
      <c r="AA198" s="168"/>
      <c r="AB198" s="11" t="s">
        <v>15</v>
      </c>
      <c r="AC198" s="13" t="s">
        <v>17</v>
      </c>
      <c r="AD198" s="168">
        <f>SUM(Z198*V198)</f>
        <v>55.25</v>
      </c>
      <c r="AE198" s="168"/>
      <c r="AF198" s="104" t="s">
        <v>18</v>
      </c>
      <c r="AG198" s="10"/>
      <c r="AH198" s="25" t="s">
        <v>29</v>
      </c>
      <c r="AI198" s="10"/>
      <c r="AJ198" s="180">
        <v>61000</v>
      </c>
      <c r="AK198" s="180"/>
      <c r="AL198" s="180"/>
      <c r="AM198" s="26"/>
      <c r="AN198" s="10"/>
      <c r="AO198" s="10"/>
      <c r="AP198" s="10"/>
      <c r="AQ198" s="27" t="s">
        <v>31</v>
      </c>
      <c r="AR198" s="180">
        <f>SUM(AJ198*AD198)</f>
        <v>3370250</v>
      </c>
      <c r="AS198" s="180"/>
      <c r="AT198" s="180"/>
      <c r="AU198" s="180"/>
      <c r="AV198" s="33"/>
      <c r="AW198" s="35"/>
    </row>
    <row r="199" spans="2:49">
      <c r="B199" s="8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W199" s="31"/>
      <c r="X199" s="31"/>
      <c r="AC199" s="179"/>
      <c r="AD199" s="179"/>
      <c r="AE199" s="179"/>
      <c r="AF199" s="179"/>
      <c r="AG199" s="179"/>
      <c r="AH199" s="36"/>
      <c r="AI199" s="34"/>
      <c r="AJ199" s="38"/>
      <c r="AK199" s="38"/>
      <c r="AL199" s="38"/>
      <c r="AM199" s="38"/>
      <c r="AN199" s="38"/>
      <c r="AO199" s="33"/>
      <c r="AP199" s="33"/>
      <c r="AQ199" s="33"/>
      <c r="AR199" s="33"/>
      <c r="AS199" s="33"/>
      <c r="AT199" s="33"/>
      <c r="AU199" s="33"/>
      <c r="AV199" s="33"/>
      <c r="AW199" s="35"/>
    </row>
    <row r="200" spans="2:49">
      <c r="B200" s="8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5"/>
    </row>
    <row r="201" spans="2:49" ht="15.75">
      <c r="B201" s="181" t="s">
        <v>32</v>
      </c>
      <c r="C201" s="182"/>
      <c r="D201" s="182"/>
      <c r="E201" s="182"/>
      <c r="F201" s="182"/>
      <c r="G201" s="182"/>
      <c r="H201" s="182"/>
      <c r="I201" s="182"/>
      <c r="J201" s="182"/>
      <c r="K201" s="182"/>
      <c r="L201" s="182"/>
      <c r="M201" s="182"/>
      <c r="N201" s="182"/>
      <c r="O201" s="182"/>
      <c r="P201" s="182"/>
      <c r="Q201" s="182"/>
      <c r="R201" s="182"/>
      <c r="S201" s="182"/>
      <c r="T201" s="182"/>
      <c r="U201" s="182"/>
      <c r="V201" s="182"/>
      <c r="W201" s="182"/>
      <c r="X201" s="182"/>
      <c r="Y201" s="182"/>
      <c r="Z201" s="182"/>
      <c r="AA201" s="182"/>
      <c r="AB201" s="182"/>
      <c r="AC201" s="182"/>
      <c r="AD201" s="182"/>
      <c r="AE201" s="182"/>
      <c r="AF201" s="182"/>
      <c r="AG201" s="182"/>
      <c r="AH201" s="182"/>
      <c r="AI201" s="182"/>
      <c r="AJ201" s="182"/>
      <c r="AK201" s="182"/>
      <c r="AL201" s="182"/>
      <c r="AM201" s="182"/>
      <c r="AN201" s="182"/>
      <c r="AO201" s="182"/>
      <c r="AP201" s="45"/>
      <c r="AQ201" s="45" t="s">
        <v>31</v>
      </c>
      <c r="AR201" s="46"/>
      <c r="AS201" s="183">
        <f>SUM(AR198)</f>
        <v>3370250</v>
      </c>
      <c r="AT201" s="183"/>
      <c r="AU201" s="183"/>
      <c r="AV201" s="183"/>
      <c r="AW201" s="184"/>
    </row>
    <row r="202" spans="2:49">
      <c r="B202" s="185" t="s">
        <v>33</v>
      </c>
      <c r="C202" s="186"/>
      <c r="D202" s="187" t="s">
        <v>19</v>
      </c>
      <c r="E202" s="188"/>
      <c r="F202" s="188"/>
      <c r="G202" s="188"/>
      <c r="H202" s="188"/>
      <c r="I202" s="188"/>
      <c r="J202" s="188"/>
      <c r="K202" s="188"/>
      <c r="L202" s="188"/>
      <c r="M202" s="188"/>
      <c r="N202" s="188"/>
      <c r="O202" s="188"/>
      <c r="P202" s="188"/>
      <c r="Q202" s="189"/>
      <c r="R202" s="170" t="s">
        <v>20</v>
      </c>
      <c r="S202" s="170"/>
      <c r="T202" s="170"/>
      <c r="U202" s="170"/>
      <c r="V202" s="170"/>
      <c r="W202" s="170"/>
      <c r="X202" s="170"/>
      <c r="Y202" s="170"/>
      <c r="Z202" s="170"/>
      <c r="AA202" s="170"/>
      <c r="AB202" s="170"/>
      <c r="AC202" s="170"/>
      <c r="AD202" s="170"/>
      <c r="AE202" s="170"/>
      <c r="AF202" s="170"/>
      <c r="AG202" s="170"/>
      <c r="AH202" s="170" t="s">
        <v>21</v>
      </c>
      <c r="AI202" s="170"/>
      <c r="AJ202" s="170"/>
      <c r="AK202" s="170"/>
      <c r="AL202" s="170"/>
      <c r="AM202" s="170"/>
      <c r="AN202" s="170"/>
      <c r="AO202" s="170"/>
      <c r="AP202" s="170"/>
      <c r="AQ202" s="170"/>
      <c r="AR202" s="170"/>
      <c r="AS202" s="170"/>
      <c r="AT202" s="170"/>
      <c r="AU202" s="170"/>
      <c r="AV202" s="170"/>
      <c r="AW202" s="170"/>
    </row>
    <row r="203" spans="2:49">
      <c r="B203" s="15" t="s">
        <v>42</v>
      </c>
      <c r="C203" s="30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7"/>
      <c r="R203" s="4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7"/>
      <c r="AH203" s="4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7"/>
    </row>
    <row r="204" spans="2:49">
      <c r="B204" s="8"/>
      <c r="C204" s="10"/>
      <c r="D204" s="160" t="s">
        <v>35</v>
      </c>
      <c r="E204" s="160"/>
      <c r="F204" s="11" t="s">
        <v>14</v>
      </c>
      <c r="G204" s="190" t="s">
        <v>44</v>
      </c>
      <c r="H204" s="190"/>
      <c r="I204" s="190"/>
      <c r="J204" s="190"/>
      <c r="K204" s="190"/>
      <c r="L204" s="190"/>
      <c r="M204" s="190"/>
      <c r="N204" s="190"/>
      <c r="O204" s="190"/>
      <c r="P204" s="190"/>
      <c r="Q204" s="191"/>
      <c r="R204" s="8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2"/>
      <c r="AH204" s="8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2"/>
    </row>
    <row r="205" spans="2:49">
      <c r="B205" s="8"/>
      <c r="C205" s="10"/>
      <c r="D205" s="10"/>
      <c r="E205" s="10"/>
      <c r="F205" s="10"/>
      <c r="G205" s="190"/>
      <c r="H205" s="190"/>
      <c r="I205" s="190"/>
      <c r="J205" s="190"/>
      <c r="K205" s="190"/>
      <c r="L205" s="190"/>
      <c r="M205" s="190"/>
      <c r="N205" s="190"/>
      <c r="O205" s="190"/>
      <c r="P205" s="190"/>
      <c r="Q205" s="191"/>
      <c r="R205" s="8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2"/>
      <c r="AH205" s="8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2"/>
    </row>
    <row r="206" spans="2:49">
      <c r="B206" s="8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2"/>
      <c r="R206" s="8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2"/>
      <c r="AH206" s="8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2"/>
    </row>
    <row r="207" spans="2:49">
      <c r="B207" s="8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2"/>
      <c r="R207" s="8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2"/>
      <c r="AH207" s="8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2"/>
    </row>
    <row r="208" spans="2:49">
      <c r="B208" s="8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2"/>
      <c r="R208" s="8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2"/>
      <c r="AH208" s="8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2"/>
    </row>
    <row r="209" spans="2:49">
      <c r="B209" s="8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2"/>
      <c r="R209" s="8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2"/>
      <c r="AH209" s="8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2"/>
    </row>
    <row r="210" spans="2:49">
      <c r="B210" s="8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2"/>
      <c r="R210" s="8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2"/>
      <c r="AH210" s="8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2"/>
    </row>
    <row r="211" spans="2:49">
      <c r="B211" s="8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2"/>
      <c r="R211" s="8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2"/>
      <c r="AH211" s="8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2"/>
    </row>
    <row r="212" spans="2:49">
      <c r="B212" s="8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2"/>
      <c r="R212" s="8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2"/>
      <c r="AH212" s="8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2"/>
    </row>
    <row r="213" spans="2:49">
      <c r="B213" s="8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2"/>
      <c r="R213" s="8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2"/>
      <c r="AH213" s="8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2"/>
    </row>
    <row r="214" spans="2:49">
      <c r="B214" s="8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2"/>
      <c r="R214" s="8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2"/>
      <c r="AH214" s="8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2"/>
    </row>
    <row r="215" spans="2:49">
      <c r="B215" s="8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2"/>
      <c r="R215" s="8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2"/>
      <c r="AH215" s="8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2"/>
    </row>
    <row r="216" spans="2:49">
      <c r="B216" s="8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2"/>
      <c r="R216" s="8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2"/>
      <c r="AH216" s="8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2"/>
    </row>
    <row r="217" spans="2:49">
      <c r="B217" s="14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9"/>
      <c r="R217" s="14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9"/>
      <c r="AH217" s="14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9"/>
    </row>
    <row r="231" spans="2:49">
      <c r="B231" s="15" t="s">
        <v>27</v>
      </c>
      <c r="C231" s="5"/>
      <c r="D231" s="5"/>
      <c r="E231" s="5"/>
      <c r="F231" s="5"/>
      <c r="G231" s="5"/>
      <c r="H231" s="5"/>
      <c r="I231" s="6"/>
      <c r="J231" s="6"/>
      <c r="K231" s="6"/>
      <c r="L231" s="6"/>
      <c r="M231" s="6"/>
      <c r="N231" s="6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7"/>
    </row>
    <row r="232" spans="2:49">
      <c r="B232" s="22" t="s">
        <v>28</v>
      </c>
      <c r="C232" s="10"/>
      <c r="D232" s="10"/>
      <c r="E232" s="10"/>
      <c r="F232" s="10"/>
      <c r="G232" s="10"/>
      <c r="H232" s="10"/>
      <c r="I232" s="11"/>
      <c r="J232" s="11"/>
      <c r="K232" s="11"/>
      <c r="L232" s="11"/>
      <c r="M232" s="11"/>
      <c r="N232" s="11"/>
      <c r="O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9" t="s">
        <v>30</v>
      </c>
      <c r="AR232" s="10"/>
      <c r="AS232" s="10"/>
      <c r="AT232" s="10"/>
      <c r="AU232" s="10"/>
      <c r="AV232" s="10"/>
      <c r="AW232" s="12"/>
    </row>
    <row r="233" spans="2:49" ht="17.25">
      <c r="B233" s="23" t="s">
        <v>1</v>
      </c>
      <c r="C233" s="44" t="s">
        <v>74</v>
      </c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Z233" s="192">
        <v>6</v>
      </c>
      <c r="AA233" s="192"/>
      <c r="AB233" s="31" t="s">
        <v>15</v>
      </c>
      <c r="AC233" s="32" t="s">
        <v>16</v>
      </c>
      <c r="AD233" s="192">
        <v>8</v>
      </c>
      <c r="AE233" s="192"/>
      <c r="AF233" s="37" t="s">
        <v>17</v>
      </c>
      <c r="AG233" s="193">
        <f>SUM(Z233*AD233)</f>
        <v>48</v>
      </c>
      <c r="AH233" s="193"/>
      <c r="AI233" s="1" t="s">
        <v>18</v>
      </c>
      <c r="AJ233" s="194" t="s">
        <v>29</v>
      </c>
      <c r="AK233" s="194"/>
      <c r="AL233" s="179">
        <v>21000</v>
      </c>
      <c r="AM233" s="179"/>
      <c r="AN233" s="179"/>
      <c r="AO233" s="47"/>
      <c r="AP233" s="33"/>
      <c r="AQ233" s="34" t="s">
        <v>31</v>
      </c>
      <c r="AR233" s="180">
        <f>SUM(AL233*AG233)</f>
        <v>1008000</v>
      </c>
      <c r="AS233" s="180"/>
      <c r="AT233" s="180"/>
      <c r="AU233" s="180"/>
      <c r="AV233" s="33"/>
      <c r="AW233" s="35"/>
    </row>
    <row r="234" spans="2:49">
      <c r="B234" s="8"/>
      <c r="C234" s="43"/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W234" s="31"/>
      <c r="X234" s="31"/>
      <c r="AC234" s="179"/>
      <c r="AD234" s="179"/>
      <c r="AE234" s="179"/>
      <c r="AF234" s="179"/>
      <c r="AG234" s="179"/>
      <c r="AH234" s="36"/>
      <c r="AI234" s="34"/>
      <c r="AJ234" s="38"/>
      <c r="AK234" s="38"/>
      <c r="AL234" s="38"/>
      <c r="AM234" s="38"/>
      <c r="AN234" s="38"/>
      <c r="AO234" s="33"/>
      <c r="AP234" s="33"/>
      <c r="AQ234" s="33"/>
      <c r="AR234" s="33"/>
      <c r="AS234" s="33"/>
      <c r="AT234" s="33"/>
      <c r="AU234" s="33"/>
      <c r="AV234" s="33"/>
      <c r="AW234" s="35"/>
    </row>
    <row r="235" spans="2:49">
      <c r="B235" s="8"/>
      <c r="I235" s="1"/>
      <c r="J235" s="1"/>
      <c r="K235" s="1"/>
      <c r="L235" s="1"/>
      <c r="M235" s="1"/>
      <c r="N235" s="1"/>
      <c r="P235" s="10"/>
      <c r="Q235" s="10"/>
      <c r="R235" s="10"/>
      <c r="S235" s="10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5"/>
    </row>
    <row r="236" spans="2:49" ht="15.75">
      <c r="B236" s="181" t="s">
        <v>32</v>
      </c>
      <c r="C236" s="182"/>
      <c r="D236" s="182"/>
      <c r="E236" s="182"/>
      <c r="F236" s="182"/>
      <c r="G236" s="182"/>
      <c r="H236" s="182"/>
      <c r="I236" s="182"/>
      <c r="J236" s="182"/>
      <c r="K236" s="182"/>
      <c r="L236" s="182"/>
      <c r="M236" s="182"/>
      <c r="N236" s="182"/>
      <c r="O236" s="182"/>
      <c r="P236" s="182"/>
      <c r="Q236" s="182"/>
      <c r="R236" s="182"/>
      <c r="S236" s="182"/>
      <c r="T236" s="182"/>
      <c r="U236" s="182"/>
      <c r="V236" s="182"/>
      <c r="W236" s="182"/>
      <c r="X236" s="182"/>
      <c r="Y236" s="182"/>
      <c r="Z236" s="182"/>
      <c r="AA236" s="182"/>
      <c r="AB236" s="182"/>
      <c r="AC236" s="182"/>
      <c r="AD236" s="182"/>
      <c r="AE236" s="182"/>
      <c r="AF236" s="182"/>
      <c r="AG236" s="182"/>
      <c r="AH236" s="182"/>
      <c r="AI236" s="182"/>
      <c r="AJ236" s="182"/>
      <c r="AK236" s="182"/>
      <c r="AL236" s="182"/>
      <c r="AM236" s="182"/>
      <c r="AN236" s="182"/>
      <c r="AO236" s="182"/>
      <c r="AP236" s="45"/>
      <c r="AQ236" s="45" t="s">
        <v>31</v>
      </c>
      <c r="AR236" s="46"/>
      <c r="AS236" s="183">
        <f>SUM(AR233)</f>
        <v>1008000</v>
      </c>
      <c r="AT236" s="183"/>
      <c r="AU236" s="183"/>
      <c r="AV236" s="183"/>
      <c r="AW236" s="184"/>
    </row>
    <row r="237" spans="2:49">
      <c r="B237" s="185" t="s">
        <v>33</v>
      </c>
      <c r="C237" s="186"/>
      <c r="D237" s="187" t="s">
        <v>19</v>
      </c>
      <c r="E237" s="188"/>
      <c r="F237" s="188"/>
      <c r="G237" s="188"/>
      <c r="H237" s="188"/>
      <c r="I237" s="188"/>
      <c r="J237" s="188"/>
      <c r="K237" s="188"/>
      <c r="L237" s="188"/>
      <c r="M237" s="188"/>
      <c r="N237" s="188"/>
      <c r="O237" s="188"/>
      <c r="P237" s="188"/>
      <c r="Q237" s="189"/>
      <c r="R237" s="170" t="s">
        <v>20</v>
      </c>
      <c r="S237" s="170"/>
      <c r="T237" s="170"/>
      <c r="U237" s="170"/>
      <c r="V237" s="170"/>
      <c r="W237" s="170"/>
      <c r="X237" s="170"/>
      <c r="Y237" s="170"/>
      <c r="Z237" s="170"/>
      <c r="AA237" s="170"/>
      <c r="AB237" s="170"/>
      <c r="AC237" s="170"/>
      <c r="AD237" s="170"/>
      <c r="AE237" s="170"/>
      <c r="AF237" s="170"/>
      <c r="AG237" s="170"/>
      <c r="AH237" s="170" t="s">
        <v>21</v>
      </c>
      <c r="AI237" s="170"/>
      <c r="AJ237" s="170"/>
      <c r="AK237" s="170"/>
      <c r="AL237" s="170"/>
      <c r="AM237" s="170"/>
      <c r="AN237" s="170"/>
      <c r="AO237" s="170"/>
      <c r="AP237" s="170"/>
      <c r="AQ237" s="170"/>
      <c r="AR237" s="170"/>
      <c r="AS237" s="170"/>
      <c r="AT237" s="170"/>
      <c r="AU237" s="170"/>
      <c r="AV237" s="170"/>
      <c r="AW237" s="170"/>
    </row>
    <row r="238" spans="2:49">
      <c r="B238" s="15" t="s">
        <v>46</v>
      </c>
      <c r="C238" s="30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7"/>
      <c r="R238" s="4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7"/>
      <c r="AH238" s="4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7"/>
    </row>
    <row r="239" spans="2:49">
      <c r="B239" s="8"/>
      <c r="C239" s="10"/>
      <c r="D239" s="160" t="s">
        <v>35</v>
      </c>
      <c r="E239" s="160"/>
      <c r="F239" s="11" t="s">
        <v>14</v>
      </c>
      <c r="G239" s="171" t="s">
        <v>47</v>
      </c>
      <c r="H239" s="171"/>
      <c r="I239" s="171"/>
      <c r="J239" s="171"/>
      <c r="K239" s="171"/>
      <c r="L239" s="171"/>
      <c r="M239" s="171"/>
      <c r="N239" s="171"/>
      <c r="O239" s="171"/>
      <c r="P239" s="171"/>
      <c r="Q239" s="172"/>
      <c r="R239" s="8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2"/>
      <c r="AH239" s="8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2"/>
    </row>
    <row r="240" spans="2:49">
      <c r="B240" s="8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2"/>
      <c r="R240" s="8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2"/>
      <c r="AH240" s="8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2"/>
    </row>
    <row r="241" spans="2:49">
      <c r="B241" s="8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2"/>
      <c r="R241" s="8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2"/>
      <c r="AH241" s="8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2"/>
    </row>
    <row r="242" spans="2:49">
      <c r="B242" s="8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2"/>
      <c r="R242" s="8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2"/>
      <c r="AH242" s="8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2"/>
    </row>
    <row r="243" spans="2:49">
      <c r="B243" s="8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2"/>
      <c r="R243" s="8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2"/>
      <c r="AH243" s="8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2"/>
    </row>
    <row r="244" spans="2:49">
      <c r="B244" s="8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2"/>
      <c r="R244" s="8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2"/>
      <c r="AH244" s="8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2"/>
    </row>
    <row r="245" spans="2:49">
      <c r="B245" s="8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2"/>
      <c r="R245" s="8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2"/>
      <c r="AH245" s="8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2"/>
    </row>
    <row r="246" spans="2:49">
      <c r="B246" s="8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2"/>
      <c r="R246" s="8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2"/>
      <c r="AH246" s="8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2"/>
    </row>
    <row r="247" spans="2:49">
      <c r="B247" s="8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2"/>
      <c r="R247" s="8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2"/>
      <c r="AH247" s="8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2"/>
    </row>
    <row r="248" spans="2:49">
      <c r="B248" s="8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2"/>
      <c r="R248" s="8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2"/>
      <c r="AH248" s="8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2"/>
    </row>
    <row r="249" spans="2:49">
      <c r="B249" s="8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2"/>
      <c r="R249" s="8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2"/>
      <c r="AH249" s="8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2"/>
    </row>
    <row r="250" spans="2:49">
      <c r="B250" s="8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2"/>
      <c r="R250" s="8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2"/>
      <c r="AH250" s="8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2"/>
    </row>
    <row r="251" spans="2:49">
      <c r="B251" s="14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9"/>
      <c r="R251" s="14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9"/>
      <c r="AH251" s="14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28"/>
      <c r="AW251" s="29"/>
    </row>
    <row r="253" spans="2:49" ht="21">
      <c r="B253" s="173" t="s">
        <v>56</v>
      </c>
      <c r="C253" s="174"/>
      <c r="D253" s="174" t="s">
        <v>57</v>
      </c>
      <c r="E253" s="174"/>
      <c r="F253" s="174"/>
      <c r="G253" s="174"/>
      <c r="H253" s="174"/>
      <c r="I253" s="174"/>
      <c r="J253" s="174"/>
      <c r="K253" s="174"/>
      <c r="L253" s="174"/>
      <c r="M253" s="174"/>
      <c r="N253" s="174"/>
      <c r="O253" s="174"/>
      <c r="P253" s="174"/>
      <c r="Q253" s="174"/>
      <c r="R253" s="174"/>
      <c r="S253" s="174"/>
      <c r="T253" s="174"/>
      <c r="U253" s="174"/>
      <c r="V253" s="174"/>
      <c r="W253" s="174"/>
      <c r="X253" s="174"/>
      <c r="Y253" s="174"/>
      <c r="Z253" s="174"/>
      <c r="AA253" s="174"/>
      <c r="AB253" s="174"/>
      <c r="AC253" s="174"/>
      <c r="AD253" s="174"/>
      <c r="AE253" s="174"/>
      <c r="AF253" s="174"/>
      <c r="AG253" s="174"/>
      <c r="AH253" s="174" t="s">
        <v>31</v>
      </c>
      <c r="AI253" s="174"/>
      <c r="AJ253" s="177">
        <f>SUM(AS54,AS89,AS127,AS166,AS201,AS236)</f>
        <v>11026850</v>
      </c>
      <c r="AK253" s="177"/>
      <c r="AL253" s="177"/>
      <c r="AM253" s="177"/>
      <c r="AN253" s="177"/>
      <c r="AO253" s="177"/>
      <c r="AP253" s="177"/>
      <c r="AQ253" s="177"/>
      <c r="AR253" s="177"/>
      <c r="AS253" s="177"/>
      <c r="AT253" s="39"/>
      <c r="AU253" s="39"/>
      <c r="AV253" s="39"/>
      <c r="AW253" s="40"/>
    </row>
    <row r="254" spans="2:49" ht="21">
      <c r="B254" s="175"/>
      <c r="C254" s="176"/>
      <c r="D254" s="176"/>
      <c r="E254" s="176"/>
      <c r="F254" s="176"/>
      <c r="G254" s="176"/>
      <c r="H254" s="176"/>
      <c r="I254" s="176"/>
      <c r="J254" s="176"/>
      <c r="K254" s="176"/>
      <c r="L254" s="176"/>
      <c r="M254" s="176"/>
      <c r="N254" s="176"/>
      <c r="O254" s="176"/>
      <c r="P254" s="176"/>
      <c r="Q254" s="176"/>
      <c r="R254" s="176"/>
      <c r="S254" s="176"/>
      <c r="T254" s="176"/>
      <c r="U254" s="176"/>
      <c r="V254" s="176"/>
      <c r="W254" s="176"/>
      <c r="X254" s="176"/>
      <c r="Y254" s="176"/>
      <c r="Z254" s="176"/>
      <c r="AA254" s="176"/>
      <c r="AB254" s="176"/>
      <c r="AC254" s="176"/>
      <c r="AD254" s="176"/>
      <c r="AE254" s="176"/>
      <c r="AF254" s="176"/>
      <c r="AG254" s="176"/>
      <c r="AH254" s="176"/>
      <c r="AI254" s="176"/>
      <c r="AJ254" s="178"/>
      <c r="AK254" s="178"/>
      <c r="AL254" s="178"/>
      <c r="AM254" s="178"/>
      <c r="AN254" s="178"/>
      <c r="AO254" s="178"/>
      <c r="AP254" s="178"/>
      <c r="AQ254" s="178"/>
      <c r="AR254" s="178"/>
      <c r="AS254" s="178"/>
      <c r="AT254" s="41"/>
      <c r="AU254" s="41"/>
      <c r="AV254" s="41"/>
      <c r="AW254" s="42"/>
    </row>
    <row r="255" spans="2:49">
      <c r="AO255" s="3"/>
    </row>
    <row r="256" spans="2:49" s="51" customFormat="1" ht="14.25">
      <c r="I256" s="52"/>
      <c r="J256" s="52"/>
      <c r="K256" s="52"/>
      <c r="L256" s="52"/>
      <c r="M256" s="52"/>
      <c r="N256" s="52"/>
      <c r="AO256" s="52" t="s">
        <v>210</v>
      </c>
    </row>
    <row r="257" spans="4:41" s="51" customFormat="1" ht="14.25">
      <c r="F257" s="52" t="s">
        <v>54</v>
      </c>
      <c r="I257" s="52"/>
      <c r="J257" s="52"/>
      <c r="K257" s="52"/>
      <c r="L257" s="52"/>
      <c r="M257" s="52"/>
      <c r="N257" s="52"/>
      <c r="X257" s="52" t="s">
        <v>51</v>
      </c>
      <c r="AO257" s="52" t="s">
        <v>48</v>
      </c>
    </row>
    <row r="258" spans="4:41" s="51" customFormat="1" ht="14.25">
      <c r="F258" s="52" t="s">
        <v>55</v>
      </c>
      <c r="I258" s="52"/>
      <c r="J258" s="52"/>
      <c r="K258" s="52"/>
      <c r="L258" s="52"/>
      <c r="M258" s="52"/>
      <c r="N258" s="52"/>
      <c r="X258" s="52" t="s">
        <v>52</v>
      </c>
      <c r="AO258" s="52" t="s">
        <v>49</v>
      </c>
    </row>
    <row r="259" spans="4:41" s="51" customFormat="1" ht="14.25">
      <c r="F259" s="52"/>
      <c r="I259" s="52"/>
      <c r="J259" s="52"/>
      <c r="K259" s="52"/>
      <c r="L259" s="52"/>
      <c r="M259" s="52"/>
      <c r="N259" s="52"/>
      <c r="X259" s="52" t="s">
        <v>53</v>
      </c>
      <c r="AO259" s="52" t="s">
        <v>50</v>
      </c>
    </row>
    <row r="260" spans="4:41" s="51" customFormat="1" ht="14.25">
      <c r="F260" s="52"/>
      <c r="I260" s="52"/>
      <c r="J260" s="52"/>
      <c r="K260" s="52"/>
      <c r="L260" s="52"/>
      <c r="M260" s="52"/>
      <c r="N260" s="52"/>
      <c r="X260" s="52"/>
      <c r="AO260" s="52"/>
    </row>
    <row r="261" spans="4:41" s="51" customFormat="1" ht="14.25">
      <c r="F261" s="52"/>
      <c r="I261" s="52"/>
      <c r="J261" s="52"/>
      <c r="K261" s="52"/>
      <c r="L261" s="52"/>
      <c r="M261" s="52"/>
      <c r="N261" s="52"/>
      <c r="X261" s="52"/>
      <c r="AO261" s="52"/>
    </row>
    <row r="262" spans="4:41" s="51" customFormat="1" ht="14.25">
      <c r="F262" s="52"/>
      <c r="I262" s="52"/>
      <c r="J262" s="52"/>
      <c r="K262" s="52"/>
      <c r="L262" s="52"/>
      <c r="M262" s="52"/>
      <c r="N262" s="52"/>
      <c r="X262" s="52"/>
      <c r="AO262" s="52"/>
    </row>
    <row r="263" spans="4:41" s="63" customFormat="1">
      <c r="F263" s="132" t="s">
        <v>232</v>
      </c>
      <c r="I263" s="131"/>
      <c r="J263" s="131"/>
      <c r="K263" s="131"/>
      <c r="L263" s="131"/>
      <c r="M263" s="131"/>
      <c r="N263" s="131"/>
      <c r="X263" s="132" t="s">
        <v>97</v>
      </c>
      <c r="AO263" s="132" t="s">
        <v>209</v>
      </c>
    </row>
    <row r="264" spans="4:41" s="51" customFormat="1" ht="14.25">
      <c r="D264" s="133"/>
      <c r="F264" s="133" t="s">
        <v>228</v>
      </c>
      <c r="G264" s="133"/>
      <c r="H264" s="133"/>
      <c r="I264" s="133"/>
      <c r="J264" s="133"/>
      <c r="K264" s="134"/>
      <c r="L264" s="134"/>
      <c r="M264" s="134"/>
      <c r="N264" s="134"/>
      <c r="AO264" s="52"/>
    </row>
  </sheetData>
  <mergeCells count="156">
    <mergeCell ref="B7:J7"/>
    <mergeCell ref="L7:AT7"/>
    <mergeCell ref="B8:J8"/>
    <mergeCell ref="L8:AT8"/>
    <mergeCell ref="B9:J9"/>
    <mergeCell ref="L9:AT9"/>
    <mergeCell ref="A2:AW2"/>
    <mergeCell ref="B4:J4"/>
    <mergeCell ref="L4:AT4"/>
    <mergeCell ref="B5:J5"/>
    <mergeCell ref="L5:AT5"/>
    <mergeCell ref="B6:J6"/>
    <mergeCell ref="L6:AT6"/>
    <mergeCell ref="C15:G15"/>
    <mergeCell ref="I15:J15"/>
    <mergeCell ref="M15:N15"/>
    <mergeCell ref="Q15:R15"/>
    <mergeCell ref="AJ15:AO15"/>
    <mergeCell ref="AJ16:AO16"/>
    <mergeCell ref="B11:AW11"/>
    <mergeCell ref="C14:G14"/>
    <mergeCell ref="I14:J14"/>
    <mergeCell ref="M14:N14"/>
    <mergeCell ref="Q14:R14"/>
    <mergeCell ref="AJ14:AO14"/>
    <mergeCell ref="AP42:AT42"/>
    <mergeCell ref="V50:W50"/>
    <mergeCell ref="Z50:AA50"/>
    <mergeCell ref="AD50:AE50"/>
    <mergeCell ref="AJ50:AL50"/>
    <mergeCell ref="AR50:AU50"/>
    <mergeCell ref="B18:Q18"/>
    <mergeCell ref="R18:AG18"/>
    <mergeCell ref="AH18:AW18"/>
    <mergeCell ref="B19:Q30"/>
    <mergeCell ref="R19:AG30"/>
    <mergeCell ref="AH19:AW30"/>
    <mergeCell ref="B54:AO54"/>
    <mergeCell ref="AS54:AW54"/>
    <mergeCell ref="B55:C55"/>
    <mergeCell ref="D55:Q55"/>
    <mergeCell ref="R55:AG55"/>
    <mergeCell ref="AH55:AW55"/>
    <mergeCell ref="V51:W51"/>
    <mergeCell ref="X51:AA51"/>
    <mergeCell ref="AD51:AE51"/>
    <mergeCell ref="AJ51:AL51"/>
    <mergeCell ref="AR51:AU51"/>
    <mergeCell ref="V52:W52"/>
    <mergeCell ref="X52:AA52"/>
    <mergeCell ref="AD52:AE52"/>
    <mergeCell ref="AJ52:AL52"/>
    <mergeCell ref="AR52:AU52"/>
    <mergeCell ref="AJ86:AL86"/>
    <mergeCell ref="AR86:AU86"/>
    <mergeCell ref="V87:W87"/>
    <mergeCell ref="X87:AA87"/>
    <mergeCell ref="AD87:AE87"/>
    <mergeCell ref="AJ87:AL87"/>
    <mergeCell ref="AR87:AU87"/>
    <mergeCell ref="D57:Q57"/>
    <mergeCell ref="D58:E58"/>
    <mergeCell ref="G58:Q58"/>
    <mergeCell ref="V86:W86"/>
    <mergeCell ref="Z86:AA86"/>
    <mergeCell ref="AD86:AE86"/>
    <mergeCell ref="D92:Q92"/>
    <mergeCell ref="D93:E93"/>
    <mergeCell ref="G93:Q93"/>
    <mergeCell ref="V124:W124"/>
    <mergeCell ref="Z124:AA124"/>
    <mergeCell ref="AD124:AE124"/>
    <mergeCell ref="B89:AO89"/>
    <mergeCell ref="AS89:AW89"/>
    <mergeCell ref="B90:C90"/>
    <mergeCell ref="D90:Q90"/>
    <mergeCell ref="R90:AG90"/>
    <mergeCell ref="AH90:AW90"/>
    <mergeCell ref="B127:AO127"/>
    <mergeCell ref="AS127:AW127"/>
    <mergeCell ref="B128:C128"/>
    <mergeCell ref="D128:Q128"/>
    <mergeCell ref="R128:AG128"/>
    <mergeCell ref="AH128:AW128"/>
    <mergeCell ref="AJ124:AL124"/>
    <mergeCell ref="AR124:AU124"/>
    <mergeCell ref="V125:W125"/>
    <mergeCell ref="X125:AA125"/>
    <mergeCell ref="AD125:AE125"/>
    <mergeCell ref="AJ125:AL125"/>
    <mergeCell ref="AR125:AU125"/>
    <mergeCell ref="AJ161:AL161"/>
    <mergeCell ref="AR161:AU161"/>
    <mergeCell ref="V162:W162"/>
    <mergeCell ref="X162:AA162"/>
    <mergeCell ref="AD162:AE162"/>
    <mergeCell ref="AJ162:AL162"/>
    <mergeCell ref="AR162:AU162"/>
    <mergeCell ref="D130:Q130"/>
    <mergeCell ref="D131:E131"/>
    <mergeCell ref="G131:Q131"/>
    <mergeCell ref="V161:W161"/>
    <mergeCell ref="Z161:AA161"/>
    <mergeCell ref="AD161:AE161"/>
    <mergeCell ref="V163:W163"/>
    <mergeCell ref="X163:AA163"/>
    <mergeCell ref="AD163:AE163"/>
    <mergeCell ref="AJ163:AL163"/>
    <mergeCell ref="AR163:AU163"/>
    <mergeCell ref="V164:W164"/>
    <mergeCell ref="X164:AA164"/>
    <mergeCell ref="AD164:AE164"/>
    <mergeCell ref="AJ164:AL164"/>
    <mergeCell ref="AR164:AU164"/>
    <mergeCell ref="D169:Q169"/>
    <mergeCell ref="D170:E170"/>
    <mergeCell ref="G170:Q171"/>
    <mergeCell ref="V198:W198"/>
    <mergeCell ref="Z198:AA198"/>
    <mergeCell ref="AD198:AE198"/>
    <mergeCell ref="B166:AO166"/>
    <mergeCell ref="AS166:AW166"/>
    <mergeCell ref="B167:C167"/>
    <mergeCell ref="D167:Q167"/>
    <mergeCell ref="R167:AG167"/>
    <mergeCell ref="AH167:AW167"/>
    <mergeCell ref="D204:E204"/>
    <mergeCell ref="G204:Q205"/>
    <mergeCell ref="Z233:AA233"/>
    <mergeCell ref="AD233:AE233"/>
    <mergeCell ref="AG233:AH233"/>
    <mergeCell ref="AJ233:AK233"/>
    <mergeCell ref="AJ198:AL198"/>
    <mergeCell ref="AR198:AU198"/>
    <mergeCell ref="AC199:AG199"/>
    <mergeCell ref="B201:AO201"/>
    <mergeCell ref="AS201:AW201"/>
    <mergeCell ref="B202:C202"/>
    <mergeCell ref="D202:Q202"/>
    <mergeCell ref="R202:AG202"/>
    <mergeCell ref="AH202:AW202"/>
    <mergeCell ref="D239:E239"/>
    <mergeCell ref="G239:Q239"/>
    <mergeCell ref="B253:C254"/>
    <mergeCell ref="D253:AG254"/>
    <mergeCell ref="AH253:AI254"/>
    <mergeCell ref="AJ253:AS254"/>
    <mergeCell ref="AL233:AN233"/>
    <mergeCell ref="AR233:AU233"/>
    <mergeCell ref="AC234:AG234"/>
    <mergeCell ref="B236:AO236"/>
    <mergeCell ref="AS236:AW236"/>
    <mergeCell ref="B237:C237"/>
    <mergeCell ref="D237:Q237"/>
    <mergeCell ref="R237:AG237"/>
    <mergeCell ref="AH237:AW237"/>
  </mergeCells>
  <pageMargins left="0.92" right="0.39370078740157483" top="0.74803149606299213" bottom="0.49" header="0.31496062992125984" footer="0.31496062992125984"/>
  <pageSetup paperSize="9" scale="85" orientation="landscape" horizontalDpi="4294967293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W153"/>
  <sheetViews>
    <sheetView topLeftCell="A13" zoomScale="78" zoomScaleNormal="78" workbookViewId="0">
      <selection activeCell="A32" sqref="A32:XFD40"/>
    </sheetView>
  </sheetViews>
  <sheetFormatPr defaultRowHeight="15"/>
  <cols>
    <col min="1" max="7" width="3" style="1" customWidth="1"/>
    <col min="8" max="8" width="1.5703125" style="1" customWidth="1"/>
    <col min="9" max="14" width="3" style="3" customWidth="1"/>
    <col min="15" max="81" width="3" style="1" customWidth="1"/>
    <col min="82" max="139" width="2.42578125" style="1" customWidth="1"/>
    <col min="140" max="16384" width="9.140625" style="1"/>
  </cols>
  <sheetData>
    <row r="1" spans="1:49">
      <c r="AR1" s="21" t="s">
        <v>24</v>
      </c>
    </row>
    <row r="2" spans="1:49" ht="21">
      <c r="A2" s="165" t="s">
        <v>0</v>
      </c>
      <c r="B2" s="165"/>
      <c r="C2" s="165"/>
      <c r="D2" s="165"/>
      <c r="E2" s="165"/>
      <c r="F2" s="165"/>
      <c r="G2" s="165"/>
      <c r="H2" s="165"/>
      <c r="I2" s="165"/>
      <c r="J2" s="165"/>
      <c r="K2" s="165"/>
      <c r="L2" s="165"/>
      <c r="M2" s="165"/>
      <c r="N2" s="165"/>
      <c r="O2" s="165"/>
      <c r="P2" s="165"/>
      <c r="Q2" s="165"/>
      <c r="R2" s="165"/>
      <c r="S2" s="165"/>
      <c r="T2" s="165"/>
      <c r="U2" s="165"/>
      <c r="V2" s="165"/>
      <c r="W2" s="165"/>
      <c r="X2" s="165"/>
      <c r="Y2" s="165"/>
      <c r="Z2" s="165"/>
      <c r="AA2" s="165"/>
      <c r="AB2" s="165"/>
      <c r="AC2" s="165"/>
      <c r="AD2" s="165"/>
      <c r="AE2" s="165"/>
      <c r="AF2" s="165"/>
      <c r="AG2" s="165"/>
      <c r="AH2" s="165"/>
      <c r="AI2" s="165"/>
      <c r="AJ2" s="165"/>
      <c r="AK2" s="165"/>
      <c r="AL2" s="165"/>
      <c r="AM2" s="165"/>
      <c r="AN2" s="165"/>
      <c r="AO2" s="165"/>
      <c r="AP2" s="165"/>
      <c r="AQ2" s="165"/>
      <c r="AR2" s="165"/>
      <c r="AS2" s="165"/>
      <c r="AT2" s="165"/>
      <c r="AU2" s="165"/>
      <c r="AV2" s="165"/>
      <c r="AW2" s="165"/>
    </row>
    <row r="4" spans="1:49">
      <c r="A4" s="2" t="s">
        <v>1</v>
      </c>
      <c r="B4" s="166" t="s">
        <v>2</v>
      </c>
      <c r="C4" s="166"/>
      <c r="D4" s="166"/>
      <c r="E4" s="166"/>
      <c r="F4" s="166"/>
      <c r="G4" s="166"/>
      <c r="H4" s="166"/>
      <c r="I4" s="166"/>
      <c r="J4" s="166"/>
      <c r="K4" s="3" t="s">
        <v>14</v>
      </c>
      <c r="L4" s="166">
        <v>109</v>
      </c>
      <c r="M4" s="166"/>
      <c r="N4" s="166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  <c r="AA4" s="166"/>
      <c r="AB4" s="166"/>
      <c r="AC4" s="166"/>
      <c r="AD4" s="166"/>
      <c r="AE4" s="166"/>
      <c r="AF4" s="166"/>
      <c r="AG4" s="166"/>
      <c r="AH4" s="166"/>
      <c r="AI4" s="166"/>
      <c r="AJ4" s="166"/>
      <c r="AK4" s="166"/>
      <c r="AL4" s="166"/>
      <c r="AM4" s="166"/>
      <c r="AN4" s="166"/>
      <c r="AO4" s="166"/>
      <c r="AP4" s="166"/>
      <c r="AQ4" s="166"/>
      <c r="AR4" s="166"/>
      <c r="AS4" s="166"/>
      <c r="AT4" s="166"/>
    </row>
    <row r="5" spans="1:49">
      <c r="B5" s="166" t="s">
        <v>3</v>
      </c>
      <c r="C5" s="166"/>
      <c r="D5" s="166"/>
      <c r="E5" s="166"/>
      <c r="F5" s="166"/>
      <c r="G5" s="166"/>
      <c r="H5" s="166"/>
      <c r="I5" s="166"/>
      <c r="J5" s="166"/>
      <c r="K5" s="3" t="s">
        <v>14</v>
      </c>
      <c r="L5" s="167" t="s">
        <v>123</v>
      </c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167"/>
      <c r="AA5" s="167"/>
      <c r="AB5" s="167"/>
      <c r="AC5" s="167"/>
      <c r="AD5" s="167"/>
      <c r="AE5" s="167"/>
      <c r="AF5" s="167"/>
      <c r="AG5" s="167"/>
      <c r="AH5" s="167"/>
      <c r="AI5" s="167"/>
      <c r="AJ5" s="167"/>
      <c r="AK5" s="167"/>
      <c r="AL5" s="167"/>
      <c r="AM5" s="167"/>
      <c r="AN5" s="167"/>
      <c r="AO5" s="167"/>
      <c r="AP5" s="167"/>
      <c r="AQ5" s="167"/>
      <c r="AR5" s="167"/>
      <c r="AS5" s="167"/>
      <c r="AT5" s="167"/>
    </row>
    <row r="6" spans="1:49">
      <c r="B6" s="166" t="s">
        <v>4</v>
      </c>
      <c r="C6" s="166"/>
      <c r="D6" s="166"/>
      <c r="E6" s="166"/>
      <c r="F6" s="166"/>
      <c r="G6" s="166"/>
      <c r="H6" s="166"/>
      <c r="I6" s="166"/>
      <c r="J6" s="166"/>
      <c r="K6" s="3" t="s">
        <v>14</v>
      </c>
      <c r="L6" s="166" t="str">
        <f>'[1]Tembesi Lolos'!$N$153</f>
        <v>Wiraswasta</v>
      </c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</row>
    <row r="7" spans="1:49">
      <c r="B7" s="166" t="s">
        <v>5</v>
      </c>
      <c r="C7" s="166"/>
      <c r="D7" s="166"/>
      <c r="E7" s="166"/>
      <c r="F7" s="166"/>
      <c r="G7" s="166"/>
      <c r="H7" s="166"/>
      <c r="I7" s="166"/>
      <c r="J7" s="166"/>
      <c r="K7" s="3" t="s">
        <v>14</v>
      </c>
      <c r="L7" s="166" t="s">
        <v>124</v>
      </c>
      <c r="M7" s="166"/>
      <c r="N7" s="166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</row>
    <row r="8" spans="1:49">
      <c r="B8" s="166" t="s">
        <v>6</v>
      </c>
      <c r="C8" s="166"/>
      <c r="D8" s="166"/>
      <c r="E8" s="166"/>
      <c r="F8" s="166"/>
      <c r="G8" s="166"/>
      <c r="H8" s="166"/>
      <c r="I8" s="166"/>
      <c r="J8" s="166"/>
      <c r="K8" s="3" t="s">
        <v>14</v>
      </c>
      <c r="L8" s="166" t="s">
        <v>105</v>
      </c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</row>
    <row r="9" spans="1:49">
      <c r="B9" s="166" t="s">
        <v>7</v>
      </c>
      <c r="C9" s="166"/>
      <c r="D9" s="166"/>
      <c r="E9" s="166"/>
      <c r="F9" s="166"/>
      <c r="G9" s="166"/>
      <c r="H9" s="166"/>
      <c r="I9" s="166"/>
      <c r="J9" s="166"/>
      <c r="K9" s="3" t="s">
        <v>14</v>
      </c>
      <c r="L9" s="166" t="s">
        <v>23</v>
      </c>
      <c r="M9" s="166"/>
      <c r="N9" s="166"/>
      <c r="O9" s="166"/>
      <c r="P9" s="166"/>
      <c r="Q9" s="166"/>
      <c r="R9" s="166"/>
      <c r="S9" s="166"/>
      <c r="T9" s="166"/>
      <c r="U9" s="166"/>
      <c r="V9" s="166"/>
      <c r="W9" s="166"/>
      <c r="X9" s="166"/>
      <c r="Y9" s="166"/>
      <c r="Z9" s="166"/>
      <c r="AA9" s="166"/>
      <c r="AB9" s="166"/>
      <c r="AC9" s="166"/>
      <c r="AD9" s="166"/>
      <c r="AE9" s="166"/>
      <c r="AF9" s="166"/>
      <c r="AG9" s="166"/>
      <c r="AH9" s="166"/>
      <c r="AI9" s="166"/>
      <c r="AJ9" s="166"/>
      <c r="AK9" s="166"/>
      <c r="AL9" s="166"/>
      <c r="AM9" s="166"/>
      <c r="AN9" s="166"/>
      <c r="AO9" s="166"/>
      <c r="AP9" s="166"/>
      <c r="AQ9" s="166"/>
      <c r="AR9" s="166"/>
      <c r="AS9" s="166"/>
      <c r="AT9" s="166"/>
    </row>
    <row r="11" spans="1:49" ht="15" customHeight="1">
      <c r="A11" s="2" t="s">
        <v>8</v>
      </c>
      <c r="B11" s="169" t="s">
        <v>9</v>
      </c>
      <c r="C11" s="169"/>
      <c r="D11" s="169"/>
      <c r="E11" s="169"/>
      <c r="F11" s="169"/>
      <c r="G11" s="169"/>
      <c r="H11" s="169"/>
      <c r="I11" s="169"/>
      <c r="J11" s="169"/>
      <c r="K11" s="169"/>
      <c r="L11" s="169"/>
      <c r="M11" s="169"/>
      <c r="N11" s="169"/>
      <c r="O11" s="169"/>
      <c r="P11" s="169"/>
      <c r="Q11" s="169"/>
      <c r="R11" s="169"/>
      <c r="S11" s="169"/>
      <c r="T11" s="169"/>
      <c r="U11" s="169"/>
      <c r="V11" s="169"/>
      <c r="W11" s="169"/>
      <c r="X11" s="169"/>
      <c r="Y11" s="169"/>
      <c r="Z11" s="169"/>
      <c r="AA11" s="169"/>
      <c r="AB11" s="169"/>
      <c r="AC11" s="169"/>
      <c r="AD11" s="169"/>
      <c r="AE11" s="169"/>
      <c r="AF11" s="169"/>
      <c r="AG11" s="169"/>
      <c r="AH11" s="169"/>
      <c r="AI11" s="169"/>
      <c r="AJ11" s="169"/>
      <c r="AK11" s="169"/>
      <c r="AL11" s="169"/>
      <c r="AM11" s="169"/>
      <c r="AN11" s="169"/>
      <c r="AO11" s="169"/>
      <c r="AP11" s="169"/>
      <c r="AQ11" s="169"/>
      <c r="AR11" s="169"/>
      <c r="AS11" s="169"/>
      <c r="AT11" s="169"/>
      <c r="AU11" s="169"/>
      <c r="AV11" s="169"/>
      <c r="AW11" s="169"/>
    </row>
    <row r="13" spans="1:49">
      <c r="B13" s="15" t="s">
        <v>10</v>
      </c>
      <c r="C13" s="5"/>
      <c r="D13" s="5"/>
      <c r="E13" s="5"/>
      <c r="F13" s="5"/>
      <c r="G13" s="5"/>
      <c r="H13" s="5"/>
      <c r="I13" s="6"/>
      <c r="J13" s="6"/>
      <c r="K13" s="6"/>
      <c r="L13" s="6"/>
      <c r="M13" s="6"/>
      <c r="N13" s="6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7"/>
    </row>
    <row r="14" spans="1:49" ht="17.25">
      <c r="B14" s="16" t="s">
        <v>11</v>
      </c>
      <c r="C14" s="160" t="s">
        <v>13</v>
      </c>
      <c r="D14" s="160"/>
      <c r="E14" s="160"/>
      <c r="F14" s="160"/>
      <c r="G14" s="160"/>
      <c r="H14" s="104" t="s">
        <v>14</v>
      </c>
      <c r="I14" s="168">
        <v>6</v>
      </c>
      <c r="J14" s="168"/>
      <c r="K14" s="106" t="s">
        <v>15</v>
      </c>
      <c r="L14" s="106" t="s">
        <v>16</v>
      </c>
      <c r="M14" s="168">
        <v>10</v>
      </c>
      <c r="N14" s="168"/>
      <c r="O14" s="11" t="s">
        <v>15</v>
      </c>
      <c r="P14" s="13" t="s">
        <v>17</v>
      </c>
      <c r="Q14" s="168">
        <f>SUM(M14*I14)</f>
        <v>60</v>
      </c>
      <c r="R14" s="168"/>
      <c r="S14" s="104" t="s">
        <v>18</v>
      </c>
      <c r="T14" s="104"/>
      <c r="U14" s="18" t="s">
        <v>11</v>
      </c>
      <c r="V14" s="10" t="s">
        <v>65</v>
      </c>
      <c r="W14" s="10"/>
      <c r="X14" s="10"/>
      <c r="Y14" s="10"/>
      <c r="Z14" s="10"/>
      <c r="AA14" s="10" t="s">
        <v>14</v>
      </c>
      <c r="AB14" s="10" t="s">
        <v>111</v>
      </c>
      <c r="AC14" s="10"/>
      <c r="AD14" s="10"/>
      <c r="AE14" s="10"/>
      <c r="AF14" s="10"/>
      <c r="AI14" s="19" t="s">
        <v>11</v>
      </c>
      <c r="AJ14" s="161" t="s">
        <v>67</v>
      </c>
      <c r="AK14" s="161"/>
      <c r="AL14" s="161"/>
      <c r="AM14" s="161"/>
      <c r="AN14" s="161"/>
      <c r="AO14" s="161"/>
      <c r="AP14" s="44" t="s">
        <v>14</v>
      </c>
      <c r="AQ14" s="44" t="s">
        <v>64</v>
      </c>
      <c r="AR14" s="44"/>
      <c r="AS14" s="44"/>
      <c r="AT14" s="44"/>
      <c r="AU14" s="44"/>
      <c r="AW14" s="12"/>
    </row>
    <row r="15" spans="1:49" ht="17.25">
      <c r="B15" s="16" t="s">
        <v>11</v>
      </c>
      <c r="C15" s="160" t="s">
        <v>12</v>
      </c>
      <c r="D15" s="160"/>
      <c r="E15" s="160"/>
      <c r="F15" s="160"/>
      <c r="G15" s="160"/>
      <c r="H15" s="104" t="s">
        <v>14</v>
      </c>
      <c r="I15" s="168">
        <v>6</v>
      </c>
      <c r="J15" s="168"/>
      <c r="K15" s="106" t="s">
        <v>15</v>
      </c>
      <c r="L15" s="106" t="s">
        <v>16</v>
      </c>
      <c r="M15" s="168">
        <v>8</v>
      </c>
      <c r="N15" s="168"/>
      <c r="O15" s="11" t="s">
        <v>15</v>
      </c>
      <c r="P15" s="13" t="s">
        <v>17</v>
      </c>
      <c r="Q15" s="168">
        <f>SUM(M15*I15)</f>
        <v>48</v>
      </c>
      <c r="R15" s="168"/>
      <c r="S15" s="104" t="s">
        <v>18</v>
      </c>
      <c r="T15" s="104"/>
      <c r="U15" s="18" t="s">
        <v>11</v>
      </c>
      <c r="V15" s="10" t="s">
        <v>63</v>
      </c>
      <c r="W15" s="10"/>
      <c r="X15" s="10"/>
      <c r="Y15" s="10"/>
      <c r="Z15" s="10"/>
      <c r="AA15" s="10" t="s">
        <v>14</v>
      </c>
      <c r="AB15" s="10" t="s">
        <v>111</v>
      </c>
      <c r="AC15" s="10"/>
      <c r="AD15" s="10"/>
      <c r="AE15" s="10"/>
      <c r="AF15" s="10"/>
      <c r="AH15" s="10"/>
      <c r="AI15" s="18" t="s">
        <v>11</v>
      </c>
      <c r="AJ15" s="160" t="s">
        <v>68</v>
      </c>
      <c r="AK15" s="160"/>
      <c r="AL15" s="160"/>
      <c r="AM15" s="160"/>
      <c r="AN15" s="160"/>
      <c r="AO15" s="160"/>
      <c r="AP15" s="10" t="s">
        <v>14</v>
      </c>
      <c r="AQ15" s="10" t="s">
        <v>64</v>
      </c>
      <c r="AR15" s="10"/>
      <c r="AS15" s="10"/>
      <c r="AT15" s="10"/>
      <c r="AU15" s="10"/>
      <c r="AW15" s="12"/>
    </row>
    <row r="16" spans="1:49">
      <c r="B16" s="17"/>
      <c r="C16" s="44"/>
      <c r="D16" s="44"/>
      <c r="E16" s="44"/>
      <c r="F16" s="44"/>
      <c r="G16" s="44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105"/>
      <c r="U16" s="18" t="s">
        <v>11</v>
      </c>
      <c r="V16" s="104" t="s">
        <v>66</v>
      </c>
      <c r="W16" s="104"/>
      <c r="X16" s="104"/>
      <c r="Y16" s="104"/>
      <c r="Z16" s="104"/>
      <c r="AA16" s="10" t="s">
        <v>14</v>
      </c>
      <c r="AB16" s="104" t="s">
        <v>111</v>
      </c>
      <c r="AC16" s="104"/>
      <c r="AD16" s="104"/>
      <c r="AE16" s="104"/>
      <c r="AF16" s="104"/>
      <c r="AH16" s="24"/>
      <c r="AI16" s="18" t="s">
        <v>11</v>
      </c>
      <c r="AJ16" s="160" t="s">
        <v>69</v>
      </c>
      <c r="AK16" s="160"/>
      <c r="AL16" s="160"/>
      <c r="AM16" s="160"/>
      <c r="AN16" s="160"/>
      <c r="AO16" s="160"/>
      <c r="AP16" s="10" t="s">
        <v>14</v>
      </c>
      <c r="AQ16" s="10" t="s">
        <v>64</v>
      </c>
      <c r="AR16" s="10"/>
      <c r="AS16" s="10"/>
      <c r="AT16" s="10"/>
      <c r="AU16" s="10"/>
      <c r="AV16" s="10"/>
      <c r="AW16" s="12"/>
    </row>
    <row r="17" spans="2:49">
      <c r="B17" s="8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2"/>
    </row>
    <row r="18" spans="2:49">
      <c r="B18" s="170" t="s">
        <v>19</v>
      </c>
      <c r="C18" s="170"/>
      <c r="D18" s="170"/>
      <c r="E18" s="170"/>
      <c r="F18" s="170"/>
      <c r="G18" s="170"/>
      <c r="H18" s="170"/>
      <c r="I18" s="170"/>
      <c r="J18" s="170"/>
      <c r="K18" s="170"/>
      <c r="L18" s="170"/>
      <c r="M18" s="170"/>
      <c r="N18" s="170"/>
      <c r="O18" s="170"/>
      <c r="P18" s="170"/>
      <c r="Q18" s="170"/>
      <c r="R18" s="170" t="s">
        <v>20</v>
      </c>
      <c r="S18" s="170"/>
      <c r="T18" s="170"/>
      <c r="U18" s="170"/>
      <c r="V18" s="170"/>
      <c r="W18" s="170"/>
      <c r="X18" s="170"/>
      <c r="Y18" s="170"/>
      <c r="Z18" s="170"/>
      <c r="AA18" s="170"/>
      <c r="AB18" s="170"/>
      <c r="AC18" s="170"/>
      <c r="AD18" s="170"/>
      <c r="AE18" s="170"/>
      <c r="AF18" s="170"/>
      <c r="AG18" s="170"/>
      <c r="AH18" s="170" t="s">
        <v>21</v>
      </c>
      <c r="AI18" s="170"/>
      <c r="AJ18" s="170"/>
      <c r="AK18" s="170"/>
      <c r="AL18" s="170"/>
      <c r="AM18" s="170"/>
      <c r="AN18" s="170"/>
      <c r="AO18" s="170"/>
      <c r="AP18" s="170"/>
      <c r="AQ18" s="170"/>
      <c r="AR18" s="170"/>
      <c r="AS18" s="170"/>
      <c r="AT18" s="170"/>
      <c r="AU18" s="170"/>
      <c r="AV18" s="170"/>
      <c r="AW18" s="170"/>
    </row>
    <row r="19" spans="2:49">
      <c r="B19" s="162"/>
      <c r="C19" s="162"/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  <c r="AA19" s="162"/>
      <c r="AB19" s="162"/>
      <c r="AC19" s="162"/>
      <c r="AD19" s="162"/>
      <c r="AE19" s="162"/>
      <c r="AF19" s="162"/>
      <c r="AG19" s="162"/>
      <c r="AH19" s="162"/>
      <c r="AI19" s="162"/>
      <c r="AJ19" s="162"/>
      <c r="AK19" s="162"/>
      <c r="AL19" s="162"/>
      <c r="AM19" s="162"/>
      <c r="AN19" s="162"/>
      <c r="AO19" s="162"/>
      <c r="AP19" s="162"/>
      <c r="AQ19" s="162"/>
      <c r="AR19" s="162"/>
      <c r="AS19" s="162"/>
      <c r="AT19" s="162"/>
      <c r="AU19" s="162"/>
      <c r="AV19" s="162"/>
      <c r="AW19" s="162"/>
    </row>
    <row r="20" spans="2:49">
      <c r="B20" s="163"/>
      <c r="C20" s="163"/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  <c r="AC20" s="163"/>
      <c r="AD20" s="163"/>
      <c r="AE20" s="163"/>
      <c r="AF20" s="163"/>
      <c r="AG20" s="163"/>
      <c r="AH20" s="163"/>
      <c r="AI20" s="163"/>
      <c r="AJ20" s="163"/>
      <c r="AK20" s="163"/>
      <c r="AL20" s="163"/>
      <c r="AM20" s="163"/>
      <c r="AN20" s="163"/>
      <c r="AO20" s="163"/>
      <c r="AP20" s="163"/>
      <c r="AQ20" s="163"/>
      <c r="AR20" s="163"/>
      <c r="AS20" s="163"/>
      <c r="AT20" s="163"/>
      <c r="AU20" s="163"/>
      <c r="AV20" s="163"/>
      <c r="AW20" s="163"/>
    </row>
    <row r="21" spans="2:49">
      <c r="B21" s="163"/>
      <c r="C21" s="163"/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  <c r="AC21" s="163"/>
      <c r="AD21" s="163"/>
      <c r="AE21" s="163"/>
      <c r="AF21" s="163"/>
      <c r="AG21" s="163"/>
      <c r="AH21" s="163"/>
      <c r="AI21" s="163"/>
      <c r="AJ21" s="163"/>
      <c r="AK21" s="163"/>
      <c r="AL21" s="163"/>
      <c r="AM21" s="163"/>
      <c r="AN21" s="163"/>
      <c r="AO21" s="163"/>
      <c r="AP21" s="163"/>
      <c r="AQ21" s="163"/>
      <c r="AR21" s="163"/>
      <c r="AS21" s="163"/>
      <c r="AT21" s="163"/>
      <c r="AU21" s="163"/>
      <c r="AV21" s="163"/>
      <c r="AW21" s="163"/>
    </row>
    <row r="22" spans="2:49">
      <c r="B22" s="163"/>
      <c r="C22" s="163"/>
      <c r="D22" s="163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  <c r="AC22" s="163"/>
      <c r="AD22" s="163"/>
      <c r="AE22" s="163"/>
      <c r="AF22" s="163"/>
      <c r="AG22" s="163"/>
      <c r="AH22" s="163"/>
      <c r="AI22" s="163"/>
      <c r="AJ22" s="163"/>
      <c r="AK22" s="163"/>
      <c r="AL22" s="163"/>
      <c r="AM22" s="163"/>
      <c r="AN22" s="163"/>
      <c r="AO22" s="163"/>
      <c r="AP22" s="163"/>
      <c r="AQ22" s="163"/>
      <c r="AR22" s="163"/>
      <c r="AS22" s="163"/>
      <c r="AT22" s="163"/>
      <c r="AU22" s="163"/>
      <c r="AV22" s="163"/>
      <c r="AW22" s="163"/>
    </row>
    <row r="23" spans="2:49">
      <c r="B23" s="163"/>
      <c r="C23" s="163"/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  <c r="AC23" s="163"/>
      <c r="AD23" s="163"/>
      <c r="AE23" s="163"/>
      <c r="AF23" s="163"/>
      <c r="AG23" s="163"/>
      <c r="AH23" s="163"/>
      <c r="AI23" s="163"/>
      <c r="AJ23" s="163"/>
      <c r="AK23" s="163"/>
      <c r="AL23" s="163"/>
      <c r="AM23" s="163"/>
      <c r="AN23" s="163"/>
      <c r="AO23" s="163"/>
      <c r="AP23" s="163"/>
      <c r="AQ23" s="163"/>
      <c r="AR23" s="163"/>
      <c r="AS23" s="163"/>
      <c r="AT23" s="163"/>
      <c r="AU23" s="163"/>
      <c r="AV23" s="163"/>
      <c r="AW23" s="163"/>
    </row>
    <row r="24" spans="2:49">
      <c r="B24" s="163"/>
      <c r="C24" s="163"/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  <c r="AC24" s="163"/>
      <c r="AD24" s="163"/>
      <c r="AE24" s="163"/>
      <c r="AF24" s="163"/>
      <c r="AG24" s="163"/>
      <c r="AH24" s="163"/>
      <c r="AI24" s="163"/>
      <c r="AJ24" s="163"/>
      <c r="AK24" s="163"/>
      <c r="AL24" s="163"/>
      <c r="AM24" s="163"/>
      <c r="AN24" s="163"/>
      <c r="AO24" s="163"/>
      <c r="AP24" s="163"/>
      <c r="AQ24" s="163"/>
      <c r="AR24" s="163"/>
      <c r="AS24" s="163"/>
      <c r="AT24" s="163"/>
      <c r="AU24" s="163"/>
      <c r="AV24" s="163"/>
      <c r="AW24" s="163"/>
    </row>
    <row r="25" spans="2:49">
      <c r="B25" s="163"/>
      <c r="C25" s="163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K25" s="163"/>
      <c r="AL25" s="163"/>
      <c r="AM25" s="163"/>
      <c r="AN25" s="163"/>
      <c r="AO25" s="163"/>
      <c r="AP25" s="163"/>
      <c r="AQ25" s="163"/>
      <c r="AR25" s="163"/>
      <c r="AS25" s="163"/>
      <c r="AT25" s="163"/>
      <c r="AU25" s="163"/>
      <c r="AV25" s="163"/>
      <c r="AW25" s="163"/>
    </row>
    <row r="26" spans="2:49">
      <c r="B26" s="163"/>
      <c r="C26" s="163"/>
      <c r="D26" s="163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  <c r="AB26" s="163"/>
      <c r="AC26" s="163"/>
      <c r="AD26" s="163"/>
      <c r="AE26" s="163"/>
      <c r="AF26" s="163"/>
      <c r="AG26" s="163"/>
      <c r="AH26" s="163"/>
      <c r="AI26" s="163"/>
      <c r="AJ26" s="163"/>
      <c r="AK26" s="163"/>
      <c r="AL26" s="163"/>
      <c r="AM26" s="163"/>
      <c r="AN26" s="163"/>
      <c r="AO26" s="163"/>
      <c r="AP26" s="163"/>
      <c r="AQ26" s="163"/>
      <c r="AR26" s="163"/>
      <c r="AS26" s="163"/>
      <c r="AT26" s="163"/>
      <c r="AU26" s="163"/>
      <c r="AV26" s="163"/>
      <c r="AW26" s="163"/>
    </row>
    <row r="27" spans="2:49">
      <c r="B27" s="163"/>
      <c r="C27" s="163"/>
      <c r="D27" s="163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/>
      <c r="AC27" s="163"/>
      <c r="AD27" s="163"/>
      <c r="AE27" s="163"/>
      <c r="AF27" s="163"/>
      <c r="AG27" s="163"/>
      <c r="AH27" s="163"/>
      <c r="AI27" s="163"/>
      <c r="AJ27" s="163"/>
      <c r="AK27" s="163"/>
      <c r="AL27" s="163"/>
      <c r="AM27" s="163"/>
      <c r="AN27" s="163"/>
      <c r="AO27" s="163"/>
      <c r="AP27" s="163"/>
      <c r="AQ27" s="163"/>
      <c r="AR27" s="163"/>
      <c r="AS27" s="163"/>
      <c r="AT27" s="163"/>
      <c r="AU27" s="163"/>
      <c r="AV27" s="163"/>
      <c r="AW27" s="163"/>
    </row>
    <row r="28" spans="2:49">
      <c r="B28" s="163"/>
      <c r="C28" s="163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  <c r="AB28" s="163"/>
      <c r="AC28" s="163"/>
      <c r="AD28" s="163"/>
      <c r="AE28" s="163"/>
      <c r="AF28" s="163"/>
      <c r="AG28" s="163"/>
      <c r="AH28" s="163"/>
      <c r="AI28" s="163"/>
      <c r="AJ28" s="163"/>
      <c r="AK28" s="163"/>
      <c r="AL28" s="163"/>
      <c r="AM28" s="163"/>
      <c r="AN28" s="163"/>
      <c r="AO28" s="163"/>
      <c r="AP28" s="163"/>
      <c r="AQ28" s="163"/>
      <c r="AR28" s="163"/>
      <c r="AS28" s="163"/>
      <c r="AT28" s="163"/>
      <c r="AU28" s="163"/>
      <c r="AV28" s="163"/>
      <c r="AW28" s="163"/>
    </row>
    <row r="29" spans="2:49">
      <c r="B29" s="163"/>
      <c r="C29" s="163"/>
      <c r="D29" s="163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63"/>
      <c r="AL29" s="163"/>
      <c r="AM29" s="163"/>
      <c r="AN29" s="163"/>
      <c r="AO29" s="163"/>
      <c r="AP29" s="163"/>
      <c r="AQ29" s="163"/>
      <c r="AR29" s="163"/>
      <c r="AS29" s="163"/>
      <c r="AT29" s="163"/>
      <c r="AU29" s="163"/>
      <c r="AV29" s="163"/>
      <c r="AW29" s="163"/>
    </row>
    <row r="30" spans="2:49">
      <c r="B30" s="164"/>
      <c r="C30" s="164"/>
      <c r="D30" s="164"/>
      <c r="E30" s="164"/>
      <c r="F30" s="164"/>
      <c r="G30" s="164"/>
      <c r="H30" s="164"/>
      <c r="I30" s="164"/>
      <c r="J30" s="164"/>
      <c r="K30" s="164"/>
      <c r="L30" s="164"/>
      <c r="M30" s="164"/>
      <c r="N30" s="164"/>
      <c r="O30" s="164"/>
      <c r="P30" s="164"/>
      <c r="Q30" s="164"/>
      <c r="R30" s="164"/>
      <c r="S30" s="164"/>
      <c r="T30" s="164"/>
      <c r="U30" s="164"/>
      <c r="V30" s="164"/>
      <c r="W30" s="164"/>
      <c r="X30" s="164"/>
      <c r="Y30" s="164"/>
      <c r="Z30" s="164"/>
      <c r="AA30" s="164"/>
      <c r="AB30" s="164"/>
      <c r="AC30" s="164"/>
      <c r="AD30" s="164"/>
      <c r="AE30" s="164"/>
      <c r="AF30" s="164"/>
      <c r="AG30" s="164"/>
      <c r="AH30" s="164"/>
      <c r="AI30" s="164"/>
      <c r="AJ30" s="164"/>
      <c r="AK30" s="164"/>
      <c r="AL30" s="164"/>
      <c r="AM30" s="164"/>
      <c r="AN30" s="164"/>
      <c r="AO30" s="164"/>
      <c r="AP30" s="164"/>
      <c r="AQ30" s="164"/>
      <c r="AR30" s="164"/>
      <c r="AS30" s="164"/>
      <c r="AT30" s="164"/>
      <c r="AU30" s="164"/>
      <c r="AV30" s="164"/>
      <c r="AW30" s="164"/>
    </row>
    <row r="32" spans="2:49" s="102" customFormat="1">
      <c r="I32" s="101"/>
      <c r="J32" s="101"/>
      <c r="K32" s="101"/>
      <c r="L32" s="101"/>
      <c r="M32" s="101"/>
      <c r="N32" s="101"/>
      <c r="AR32" s="101" t="s">
        <v>239</v>
      </c>
    </row>
    <row r="33" spans="1:49" s="102" customFormat="1">
      <c r="F33" s="101" t="s">
        <v>54</v>
      </c>
      <c r="I33" s="101"/>
      <c r="J33" s="101"/>
      <c r="K33" s="101"/>
      <c r="L33" s="101"/>
      <c r="M33" s="101"/>
      <c r="N33" s="101"/>
      <c r="T33" s="101" t="s">
        <v>237</v>
      </c>
      <c r="AF33" s="101" t="s">
        <v>51</v>
      </c>
      <c r="AR33" s="101" t="s">
        <v>48</v>
      </c>
    </row>
    <row r="34" spans="1:49" s="102" customFormat="1">
      <c r="F34" s="101" t="s">
        <v>55</v>
      </c>
      <c r="I34" s="101"/>
      <c r="J34" s="101"/>
      <c r="K34" s="101"/>
      <c r="L34" s="101"/>
      <c r="M34" s="101"/>
      <c r="N34" s="101"/>
      <c r="T34" s="101" t="s">
        <v>238</v>
      </c>
      <c r="AF34" s="101" t="s">
        <v>52</v>
      </c>
      <c r="AR34" s="101" t="s">
        <v>49</v>
      </c>
    </row>
    <row r="35" spans="1:49" s="102" customFormat="1">
      <c r="F35" s="101"/>
      <c r="I35" s="101"/>
      <c r="J35" s="101"/>
      <c r="K35" s="101"/>
      <c r="L35" s="101"/>
      <c r="M35" s="101"/>
      <c r="N35" s="101"/>
      <c r="AF35" s="101" t="s">
        <v>53</v>
      </c>
      <c r="AR35" s="101" t="s">
        <v>50</v>
      </c>
    </row>
    <row r="36" spans="1:49" s="102" customFormat="1">
      <c r="F36" s="101"/>
      <c r="I36" s="101"/>
      <c r="J36" s="101"/>
      <c r="K36" s="101"/>
      <c r="L36" s="101"/>
      <c r="M36" s="101"/>
      <c r="N36" s="101"/>
      <c r="AF36" s="101"/>
      <c r="AR36" s="101"/>
    </row>
    <row r="37" spans="1:49" s="102" customFormat="1">
      <c r="F37" s="101"/>
      <c r="I37" s="101"/>
      <c r="J37" s="101"/>
      <c r="K37" s="101"/>
      <c r="L37" s="101"/>
      <c r="M37" s="101"/>
      <c r="N37" s="101"/>
      <c r="AF37" s="101"/>
      <c r="AR37" s="101"/>
    </row>
    <row r="38" spans="1:49" s="102" customFormat="1">
      <c r="F38" s="101"/>
      <c r="I38" s="101"/>
      <c r="J38" s="101"/>
      <c r="K38" s="101"/>
      <c r="L38" s="101"/>
      <c r="M38" s="101"/>
      <c r="N38" s="101"/>
      <c r="AF38" s="101"/>
      <c r="AR38" s="101"/>
    </row>
    <row r="39" spans="1:49" s="140" customFormat="1" ht="16.5" thickBot="1">
      <c r="F39" s="141" t="s">
        <v>232</v>
      </c>
      <c r="I39" s="142"/>
      <c r="J39" s="142"/>
      <c r="K39" s="142"/>
      <c r="L39" s="142"/>
      <c r="M39" s="142"/>
      <c r="N39" s="142"/>
      <c r="Q39" s="145"/>
      <c r="R39" s="145"/>
      <c r="S39" s="145"/>
      <c r="T39" s="146"/>
      <c r="U39" s="145"/>
      <c r="V39" s="145"/>
      <c r="W39" s="145"/>
      <c r="X39" s="145"/>
      <c r="AF39" s="141" t="s">
        <v>97</v>
      </c>
      <c r="AR39" s="141" t="s">
        <v>209</v>
      </c>
    </row>
    <row r="40" spans="1:49" s="102" customFormat="1">
      <c r="D40" s="143"/>
      <c r="F40" s="143" t="s">
        <v>228</v>
      </c>
      <c r="G40" s="143"/>
      <c r="H40" s="143"/>
      <c r="I40" s="143"/>
      <c r="J40" s="143"/>
      <c r="K40" s="144"/>
      <c r="L40" s="144"/>
      <c r="M40" s="144"/>
      <c r="N40" s="144"/>
      <c r="T40" s="147"/>
      <c r="AO40" s="101"/>
    </row>
    <row r="42" spans="1:49">
      <c r="AN42" s="10"/>
      <c r="AO42" s="10"/>
      <c r="AP42" s="160"/>
      <c r="AQ42" s="160"/>
      <c r="AR42" s="160"/>
      <c r="AS42" s="160"/>
      <c r="AT42" s="160"/>
    </row>
    <row r="46" spans="1:49">
      <c r="A46" s="2" t="s">
        <v>25</v>
      </c>
      <c r="B46" s="1" t="s">
        <v>26</v>
      </c>
    </row>
    <row r="48" spans="1:49">
      <c r="B48" s="15" t="s">
        <v>27</v>
      </c>
      <c r="C48" s="5"/>
      <c r="D48" s="5"/>
      <c r="E48" s="5"/>
      <c r="F48" s="5"/>
      <c r="G48" s="5"/>
      <c r="H48" s="5"/>
      <c r="I48" s="6"/>
      <c r="J48" s="6"/>
      <c r="K48" s="6"/>
      <c r="L48" s="6"/>
      <c r="M48" s="6"/>
      <c r="N48" s="6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7"/>
    </row>
    <row r="49" spans="2:49">
      <c r="B49" s="22" t="s">
        <v>28</v>
      </c>
      <c r="C49" s="10"/>
      <c r="D49" s="10"/>
      <c r="E49" s="10"/>
      <c r="F49" s="10"/>
      <c r="G49" s="10"/>
      <c r="H49" s="10"/>
      <c r="I49" s="11"/>
      <c r="J49" s="11"/>
      <c r="K49" s="11"/>
      <c r="L49" s="11"/>
      <c r="M49" s="11"/>
      <c r="V49" s="11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9" t="s">
        <v>30</v>
      </c>
      <c r="AR49" s="10"/>
      <c r="AS49" s="10"/>
      <c r="AT49" s="10"/>
      <c r="AU49" s="10"/>
      <c r="AV49" s="10"/>
      <c r="AW49" s="12"/>
    </row>
    <row r="50" spans="2:49" ht="17.25">
      <c r="B50" s="23" t="s">
        <v>1</v>
      </c>
      <c r="C50" s="10" t="s">
        <v>70</v>
      </c>
      <c r="D50" s="10"/>
      <c r="E50" s="10"/>
      <c r="F50" s="10"/>
      <c r="G50" s="10"/>
      <c r="H50" s="104"/>
      <c r="I50" s="20"/>
      <c r="J50" s="11"/>
      <c r="K50" s="11"/>
      <c r="L50" s="11"/>
      <c r="M50" s="11"/>
      <c r="V50" s="168">
        <v>6</v>
      </c>
      <c r="W50" s="168"/>
      <c r="X50" s="11" t="s">
        <v>15</v>
      </c>
      <c r="Y50" s="11" t="s">
        <v>16</v>
      </c>
      <c r="Z50" s="168">
        <v>2.85</v>
      </c>
      <c r="AA50" s="168"/>
      <c r="AB50" s="11" t="s">
        <v>15</v>
      </c>
      <c r="AC50" s="13" t="s">
        <v>17</v>
      </c>
      <c r="AD50" s="168">
        <f>SUM(Z50*V50)</f>
        <v>17.100000000000001</v>
      </c>
      <c r="AE50" s="168"/>
      <c r="AF50" s="104" t="s">
        <v>18</v>
      </c>
      <c r="AG50" s="10"/>
      <c r="AH50" s="25" t="s">
        <v>29</v>
      </c>
      <c r="AI50" s="10"/>
      <c r="AJ50" s="180">
        <v>57000</v>
      </c>
      <c r="AK50" s="180"/>
      <c r="AL50" s="180"/>
      <c r="AM50" s="26"/>
      <c r="AN50" s="10"/>
      <c r="AO50" s="10"/>
      <c r="AP50" s="10"/>
      <c r="AQ50" s="27" t="s">
        <v>31</v>
      </c>
      <c r="AR50" s="180">
        <f>SUM(AJ50*AD50)</f>
        <v>974700.00000000012</v>
      </c>
      <c r="AS50" s="180"/>
      <c r="AT50" s="180"/>
      <c r="AU50" s="180"/>
      <c r="AV50" s="10"/>
      <c r="AW50" s="12"/>
    </row>
    <row r="51" spans="2:49">
      <c r="B51" s="23" t="s">
        <v>8</v>
      </c>
      <c r="C51" s="10" t="s">
        <v>71</v>
      </c>
      <c r="D51" s="10"/>
      <c r="E51" s="10"/>
      <c r="F51" s="10"/>
      <c r="G51" s="10"/>
      <c r="H51" s="104"/>
      <c r="I51" s="20"/>
      <c r="J51" s="11"/>
      <c r="K51" s="11"/>
      <c r="L51" s="11"/>
      <c r="M51" s="11"/>
      <c r="V51" s="168">
        <v>1</v>
      </c>
      <c r="W51" s="168"/>
      <c r="X51" s="160" t="s">
        <v>37</v>
      </c>
      <c r="Y51" s="160"/>
      <c r="Z51" s="160"/>
      <c r="AA51" s="160"/>
      <c r="AC51" s="13"/>
      <c r="AD51" s="168"/>
      <c r="AE51" s="168"/>
      <c r="AF51" s="104"/>
      <c r="AG51" s="24"/>
      <c r="AH51" s="25" t="s">
        <v>29</v>
      </c>
      <c r="AI51" s="24"/>
      <c r="AJ51" s="180">
        <v>350000</v>
      </c>
      <c r="AK51" s="180"/>
      <c r="AL51" s="180"/>
      <c r="AM51" s="24"/>
      <c r="AN51" s="24"/>
      <c r="AO51" s="24"/>
      <c r="AP51" s="24"/>
      <c r="AQ51" s="27" t="s">
        <v>31</v>
      </c>
      <c r="AR51" s="180">
        <f t="shared" ref="AR51:AR53" si="0">SUM(AJ51*V51)</f>
        <v>350000</v>
      </c>
      <c r="AS51" s="180"/>
      <c r="AT51" s="180"/>
      <c r="AU51" s="180"/>
      <c r="AV51" s="10"/>
      <c r="AW51" s="12"/>
    </row>
    <row r="52" spans="2:49">
      <c r="B52" s="23" t="s">
        <v>25</v>
      </c>
      <c r="C52" s="104" t="s">
        <v>73</v>
      </c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V52" s="168">
        <v>2</v>
      </c>
      <c r="W52" s="168"/>
      <c r="X52" s="160" t="s">
        <v>37</v>
      </c>
      <c r="Y52" s="160"/>
      <c r="Z52" s="160"/>
      <c r="AA52" s="160"/>
      <c r="AC52" s="13"/>
      <c r="AD52" s="168"/>
      <c r="AE52" s="168"/>
      <c r="AF52" s="104"/>
      <c r="AG52" s="24"/>
      <c r="AH52" s="25" t="s">
        <v>29</v>
      </c>
      <c r="AI52" s="24"/>
      <c r="AJ52" s="180">
        <v>350000</v>
      </c>
      <c r="AK52" s="180"/>
      <c r="AL52" s="180"/>
      <c r="AM52" s="24"/>
      <c r="AN52" s="24"/>
      <c r="AO52" s="24"/>
      <c r="AP52" s="24"/>
      <c r="AQ52" s="27" t="s">
        <v>31</v>
      </c>
      <c r="AR52" s="180">
        <f t="shared" si="0"/>
        <v>700000</v>
      </c>
      <c r="AS52" s="180"/>
      <c r="AT52" s="180"/>
      <c r="AU52" s="180"/>
      <c r="AV52" s="10"/>
      <c r="AW52" s="12"/>
    </row>
    <row r="53" spans="2:49">
      <c r="B53" s="23" t="s">
        <v>41</v>
      </c>
      <c r="C53" s="104" t="s">
        <v>72</v>
      </c>
      <c r="D53" s="105"/>
      <c r="E53" s="105"/>
      <c r="F53" s="105"/>
      <c r="G53" s="105"/>
      <c r="H53" s="105"/>
      <c r="I53" s="105"/>
      <c r="J53" s="105"/>
      <c r="K53" s="105"/>
      <c r="L53" s="105"/>
      <c r="M53" s="105"/>
      <c r="V53" s="168">
        <v>1</v>
      </c>
      <c r="W53" s="168"/>
      <c r="X53" s="160" t="s">
        <v>37</v>
      </c>
      <c r="Y53" s="160"/>
      <c r="Z53" s="160"/>
      <c r="AA53" s="160"/>
      <c r="AC53" s="13"/>
      <c r="AD53" s="168"/>
      <c r="AE53" s="168"/>
      <c r="AF53" s="104"/>
      <c r="AG53" s="24"/>
      <c r="AH53" s="25" t="s">
        <v>29</v>
      </c>
      <c r="AI53" s="24"/>
      <c r="AJ53" s="180">
        <v>350000</v>
      </c>
      <c r="AK53" s="180"/>
      <c r="AL53" s="180"/>
      <c r="AM53" s="24"/>
      <c r="AN53" s="24"/>
      <c r="AO53" s="24"/>
      <c r="AP53" s="24"/>
      <c r="AQ53" s="27" t="s">
        <v>31</v>
      </c>
      <c r="AR53" s="180">
        <f t="shared" si="0"/>
        <v>350000</v>
      </c>
      <c r="AS53" s="180"/>
      <c r="AT53" s="180"/>
      <c r="AU53" s="180"/>
      <c r="AV53" s="10"/>
      <c r="AW53" s="12"/>
    </row>
    <row r="54" spans="2:49">
      <c r="B54" s="8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2"/>
    </row>
    <row r="55" spans="2:49" ht="15.75">
      <c r="B55" s="181" t="s">
        <v>32</v>
      </c>
      <c r="C55" s="182"/>
      <c r="D55" s="182"/>
      <c r="E55" s="182"/>
      <c r="F55" s="182"/>
      <c r="G55" s="182"/>
      <c r="H55" s="182"/>
      <c r="I55" s="182"/>
      <c r="J55" s="182"/>
      <c r="K55" s="182"/>
      <c r="L55" s="182"/>
      <c r="M55" s="182"/>
      <c r="N55" s="182"/>
      <c r="O55" s="182"/>
      <c r="P55" s="182"/>
      <c r="Q55" s="182"/>
      <c r="R55" s="182"/>
      <c r="S55" s="182"/>
      <c r="T55" s="182"/>
      <c r="U55" s="182"/>
      <c r="V55" s="182"/>
      <c r="W55" s="182"/>
      <c r="X55" s="182"/>
      <c r="Y55" s="182"/>
      <c r="Z55" s="182"/>
      <c r="AA55" s="182"/>
      <c r="AB55" s="182"/>
      <c r="AC55" s="182"/>
      <c r="AD55" s="182"/>
      <c r="AE55" s="182"/>
      <c r="AF55" s="182"/>
      <c r="AG55" s="182"/>
      <c r="AH55" s="182"/>
      <c r="AI55" s="182"/>
      <c r="AJ55" s="182"/>
      <c r="AK55" s="182"/>
      <c r="AL55" s="182"/>
      <c r="AM55" s="182"/>
      <c r="AN55" s="182"/>
      <c r="AO55" s="182"/>
      <c r="AP55" s="45"/>
      <c r="AQ55" s="45" t="s">
        <v>31</v>
      </c>
      <c r="AR55" s="46"/>
      <c r="AS55" s="183">
        <f>SUM(AR50:AU53)</f>
        <v>2374700</v>
      </c>
      <c r="AT55" s="183"/>
      <c r="AU55" s="183"/>
      <c r="AV55" s="183"/>
      <c r="AW55" s="184"/>
    </row>
    <row r="56" spans="2:49">
      <c r="B56" s="185" t="s">
        <v>33</v>
      </c>
      <c r="C56" s="186"/>
      <c r="D56" s="187" t="s">
        <v>19</v>
      </c>
      <c r="E56" s="188"/>
      <c r="F56" s="188"/>
      <c r="G56" s="188"/>
      <c r="H56" s="188"/>
      <c r="I56" s="188"/>
      <c r="J56" s="188"/>
      <c r="K56" s="188"/>
      <c r="L56" s="188"/>
      <c r="M56" s="188"/>
      <c r="N56" s="188"/>
      <c r="O56" s="188"/>
      <c r="P56" s="188"/>
      <c r="Q56" s="189"/>
      <c r="R56" s="170" t="s">
        <v>20</v>
      </c>
      <c r="S56" s="170"/>
      <c r="T56" s="170"/>
      <c r="U56" s="170"/>
      <c r="V56" s="170"/>
      <c r="W56" s="170"/>
      <c r="X56" s="170"/>
      <c r="Y56" s="170"/>
      <c r="Z56" s="170"/>
      <c r="AA56" s="170"/>
      <c r="AB56" s="170"/>
      <c r="AC56" s="170"/>
      <c r="AD56" s="170"/>
      <c r="AE56" s="170"/>
      <c r="AF56" s="170"/>
      <c r="AG56" s="170"/>
      <c r="AH56" s="170" t="s">
        <v>21</v>
      </c>
      <c r="AI56" s="170"/>
      <c r="AJ56" s="170"/>
      <c r="AK56" s="170"/>
      <c r="AL56" s="170"/>
      <c r="AM56" s="170"/>
      <c r="AN56" s="170"/>
      <c r="AO56" s="170"/>
      <c r="AP56" s="170"/>
      <c r="AQ56" s="170"/>
      <c r="AR56" s="170"/>
      <c r="AS56" s="170"/>
      <c r="AT56" s="170"/>
      <c r="AU56" s="170"/>
      <c r="AV56" s="170"/>
      <c r="AW56" s="170"/>
    </row>
    <row r="57" spans="2:49">
      <c r="B57" s="15" t="s">
        <v>43</v>
      </c>
      <c r="C57" s="30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7"/>
      <c r="R57" s="4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7"/>
      <c r="AH57" s="4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7"/>
    </row>
    <row r="58" spans="2:49">
      <c r="B58" s="8"/>
      <c r="C58" s="9" t="s">
        <v>40</v>
      </c>
      <c r="D58" s="195" t="s">
        <v>61</v>
      </c>
      <c r="E58" s="195"/>
      <c r="F58" s="195"/>
      <c r="G58" s="195"/>
      <c r="H58" s="195"/>
      <c r="I58" s="195"/>
      <c r="J58" s="195"/>
      <c r="K58" s="195"/>
      <c r="L58" s="195"/>
      <c r="M58" s="195"/>
      <c r="N58" s="195"/>
      <c r="O58" s="195"/>
      <c r="P58" s="195"/>
      <c r="Q58" s="196"/>
      <c r="R58" s="8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2"/>
      <c r="AH58" s="8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2"/>
    </row>
    <row r="59" spans="2:49">
      <c r="B59" s="8"/>
      <c r="C59" s="10"/>
      <c r="D59" s="160" t="s">
        <v>35</v>
      </c>
      <c r="E59" s="160"/>
      <c r="F59" s="11" t="s">
        <v>14</v>
      </c>
      <c r="G59" s="161" t="s">
        <v>62</v>
      </c>
      <c r="H59" s="161"/>
      <c r="I59" s="161"/>
      <c r="J59" s="161"/>
      <c r="K59" s="161"/>
      <c r="L59" s="161"/>
      <c r="M59" s="161"/>
      <c r="N59" s="161"/>
      <c r="O59" s="161"/>
      <c r="P59" s="161"/>
      <c r="Q59" s="197"/>
      <c r="R59" s="8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2"/>
      <c r="AH59" s="8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2"/>
    </row>
    <row r="60" spans="2:49">
      <c r="B60" s="8"/>
      <c r="C60" s="10"/>
      <c r="D60" s="10"/>
      <c r="E60" s="10"/>
      <c r="F60" s="10"/>
      <c r="G60" s="161"/>
      <c r="H60" s="161"/>
      <c r="I60" s="161"/>
      <c r="J60" s="161"/>
      <c r="K60" s="161"/>
      <c r="L60" s="161"/>
      <c r="M60" s="161"/>
      <c r="N60" s="161"/>
      <c r="O60" s="161"/>
      <c r="P60" s="161"/>
      <c r="Q60" s="197"/>
      <c r="R60" s="8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2"/>
      <c r="AH60" s="8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2"/>
    </row>
    <row r="61" spans="2:49">
      <c r="B61" s="8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2"/>
      <c r="R61" s="8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2"/>
      <c r="AH61" s="8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2"/>
    </row>
    <row r="62" spans="2:49">
      <c r="B62" s="8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2"/>
      <c r="R62" s="8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2"/>
      <c r="AH62" s="8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2"/>
    </row>
    <row r="63" spans="2:49">
      <c r="B63" s="8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2"/>
      <c r="R63" s="8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2"/>
      <c r="AH63" s="8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2"/>
    </row>
    <row r="64" spans="2:49">
      <c r="B64" s="8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2"/>
      <c r="R64" s="8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2"/>
      <c r="AH64" s="8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2"/>
    </row>
    <row r="65" spans="2:49">
      <c r="B65" s="8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2"/>
      <c r="R65" s="8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2"/>
      <c r="AH65" s="8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2"/>
    </row>
    <row r="66" spans="2:49">
      <c r="B66" s="8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2"/>
      <c r="R66" s="8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2"/>
      <c r="AH66" s="8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2"/>
    </row>
    <row r="67" spans="2:49">
      <c r="B67" s="8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2"/>
      <c r="R67" s="8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2"/>
      <c r="AH67" s="8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2"/>
    </row>
    <row r="68" spans="2:49">
      <c r="B68" s="8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2"/>
      <c r="R68" s="8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2"/>
      <c r="AH68" s="8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2"/>
    </row>
    <row r="69" spans="2:49">
      <c r="B69" s="8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2"/>
      <c r="R69" s="8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2"/>
      <c r="AH69" s="8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2"/>
    </row>
    <row r="70" spans="2:49">
      <c r="B70" s="8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2"/>
      <c r="R70" s="8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2"/>
      <c r="AH70" s="8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2"/>
    </row>
    <row r="71" spans="2:49">
      <c r="B71" s="8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2"/>
      <c r="R71" s="8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2"/>
      <c r="AH71" s="8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2"/>
    </row>
    <row r="72" spans="2:49">
      <c r="B72" s="14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9"/>
      <c r="R72" s="14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9"/>
      <c r="AH72" s="14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9"/>
    </row>
    <row r="83" spans="2:49">
      <c r="AB83" s="26"/>
      <c r="AC83" s="26"/>
      <c r="AD83" s="26"/>
    </row>
    <row r="85" spans="2:49">
      <c r="B85" s="15" t="s">
        <v>27</v>
      </c>
      <c r="C85" s="5"/>
      <c r="D85" s="5"/>
      <c r="E85" s="5"/>
      <c r="F85" s="5"/>
      <c r="G85" s="5"/>
      <c r="H85" s="5"/>
      <c r="I85" s="6"/>
      <c r="J85" s="6"/>
      <c r="K85" s="6"/>
      <c r="L85" s="6"/>
      <c r="M85" s="6"/>
      <c r="N85" s="6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7"/>
    </row>
    <row r="86" spans="2:49">
      <c r="B86" s="22" t="s">
        <v>28</v>
      </c>
      <c r="C86" s="10"/>
      <c r="D86" s="10"/>
      <c r="E86" s="10"/>
      <c r="F86" s="10"/>
      <c r="G86" s="10"/>
      <c r="H86" s="10"/>
      <c r="I86" s="11"/>
      <c r="J86" s="11"/>
      <c r="K86" s="11"/>
      <c r="L86" s="11"/>
      <c r="M86" s="11"/>
      <c r="N86" s="11"/>
      <c r="O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P86" s="10"/>
      <c r="AQ86" s="9" t="s">
        <v>30</v>
      </c>
      <c r="AR86" s="10"/>
      <c r="AS86" s="10"/>
      <c r="AT86" s="10"/>
      <c r="AU86" s="10"/>
      <c r="AV86" s="10"/>
      <c r="AW86" s="12"/>
    </row>
    <row r="87" spans="2:49" ht="17.25">
      <c r="B87" s="23" t="s">
        <v>1</v>
      </c>
      <c r="C87" s="104" t="s">
        <v>45</v>
      </c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V87" s="168">
        <v>6.5</v>
      </c>
      <c r="W87" s="168"/>
      <c r="X87" s="11" t="s">
        <v>15</v>
      </c>
      <c r="Y87" s="11" t="s">
        <v>16</v>
      </c>
      <c r="Z87" s="168">
        <v>8.5</v>
      </c>
      <c r="AA87" s="168"/>
      <c r="AB87" s="11" t="s">
        <v>15</v>
      </c>
      <c r="AC87" s="13" t="s">
        <v>17</v>
      </c>
      <c r="AD87" s="168">
        <f>SUM(Z87*V87)</f>
        <v>55.25</v>
      </c>
      <c r="AE87" s="168"/>
      <c r="AF87" s="104" t="s">
        <v>18</v>
      </c>
      <c r="AG87" s="10"/>
      <c r="AH87" s="25" t="s">
        <v>29</v>
      </c>
      <c r="AI87" s="10"/>
      <c r="AJ87" s="180">
        <v>61000</v>
      </c>
      <c r="AK87" s="180"/>
      <c r="AL87" s="180"/>
      <c r="AM87" s="26"/>
      <c r="AN87" s="10"/>
      <c r="AO87" s="10"/>
      <c r="AP87" s="10"/>
      <c r="AQ87" s="27" t="s">
        <v>31</v>
      </c>
      <c r="AR87" s="180">
        <f>SUM(AJ87*AD87)</f>
        <v>3370250</v>
      </c>
      <c r="AS87" s="180"/>
      <c r="AT87" s="180"/>
      <c r="AU87" s="180"/>
      <c r="AV87" s="33"/>
      <c r="AW87" s="35"/>
    </row>
    <row r="88" spans="2:49">
      <c r="B88" s="8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W88" s="31"/>
      <c r="X88" s="31"/>
      <c r="AC88" s="179"/>
      <c r="AD88" s="179"/>
      <c r="AE88" s="179"/>
      <c r="AF88" s="179"/>
      <c r="AG88" s="179"/>
      <c r="AH88" s="36"/>
      <c r="AI88" s="34"/>
      <c r="AJ88" s="38"/>
      <c r="AK88" s="38"/>
      <c r="AL88" s="38"/>
      <c r="AM88" s="38"/>
      <c r="AN88" s="38"/>
      <c r="AO88" s="33"/>
      <c r="AP88" s="33"/>
      <c r="AQ88" s="33"/>
      <c r="AR88" s="33"/>
      <c r="AS88" s="33"/>
      <c r="AT88" s="33"/>
      <c r="AU88" s="33"/>
      <c r="AV88" s="33"/>
      <c r="AW88" s="35"/>
    </row>
    <row r="89" spans="2:49">
      <c r="B89" s="8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5"/>
    </row>
    <row r="90" spans="2:49" ht="15.75">
      <c r="B90" s="181" t="s">
        <v>32</v>
      </c>
      <c r="C90" s="182"/>
      <c r="D90" s="182"/>
      <c r="E90" s="182"/>
      <c r="F90" s="182"/>
      <c r="G90" s="182"/>
      <c r="H90" s="182"/>
      <c r="I90" s="182"/>
      <c r="J90" s="182"/>
      <c r="K90" s="182"/>
      <c r="L90" s="182"/>
      <c r="M90" s="182"/>
      <c r="N90" s="182"/>
      <c r="O90" s="182"/>
      <c r="P90" s="182"/>
      <c r="Q90" s="182"/>
      <c r="R90" s="182"/>
      <c r="S90" s="182"/>
      <c r="T90" s="182"/>
      <c r="U90" s="182"/>
      <c r="V90" s="182"/>
      <c r="W90" s="182"/>
      <c r="X90" s="182"/>
      <c r="Y90" s="182"/>
      <c r="Z90" s="182"/>
      <c r="AA90" s="182"/>
      <c r="AB90" s="182"/>
      <c r="AC90" s="182"/>
      <c r="AD90" s="182"/>
      <c r="AE90" s="182"/>
      <c r="AF90" s="182"/>
      <c r="AG90" s="182"/>
      <c r="AH90" s="182"/>
      <c r="AI90" s="182"/>
      <c r="AJ90" s="182"/>
      <c r="AK90" s="182"/>
      <c r="AL90" s="182"/>
      <c r="AM90" s="182"/>
      <c r="AN90" s="182"/>
      <c r="AO90" s="182"/>
      <c r="AP90" s="45"/>
      <c r="AQ90" s="45" t="s">
        <v>31</v>
      </c>
      <c r="AR90" s="46"/>
      <c r="AS90" s="183">
        <f>SUM(AR87)</f>
        <v>3370250</v>
      </c>
      <c r="AT90" s="183"/>
      <c r="AU90" s="183"/>
      <c r="AV90" s="183"/>
      <c r="AW90" s="184"/>
    </row>
    <row r="91" spans="2:49">
      <c r="B91" s="185" t="s">
        <v>33</v>
      </c>
      <c r="C91" s="186"/>
      <c r="D91" s="187" t="s">
        <v>19</v>
      </c>
      <c r="E91" s="188"/>
      <c r="F91" s="188"/>
      <c r="G91" s="188"/>
      <c r="H91" s="188"/>
      <c r="I91" s="188"/>
      <c r="J91" s="188"/>
      <c r="K91" s="188"/>
      <c r="L91" s="188"/>
      <c r="M91" s="188"/>
      <c r="N91" s="188"/>
      <c r="O91" s="188"/>
      <c r="P91" s="188"/>
      <c r="Q91" s="189"/>
      <c r="R91" s="170" t="s">
        <v>20</v>
      </c>
      <c r="S91" s="170"/>
      <c r="T91" s="170"/>
      <c r="U91" s="170"/>
      <c r="V91" s="170"/>
      <c r="W91" s="170"/>
      <c r="X91" s="170"/>
      <c r="Y91" s="170"/>
      <c r="Z91" s="170"/>
      <c r="AA91" s="170"/>
      <c r="AB91" s="170"/>
      <c r="AC91" s="170"/>
      <c r="AD91" s="170"/>
      <c r="AE91" s="170"/>
      <c r="AF91" s="170"/>
      <c r="AG91" s="170"/>
      <c r="AH91" s="170" t="s">
        <v>21</v>
      </c>
      <c r="AI91" s="170"/>
      <c r="AJ91" s="170"/>
      <c r="AK91" s="170"/>
      <c r="AL91" s="170"/>
      <c r="AM91" s="170"/>
      <c r="AN91" s="170"/>
      <c r="AO91" s="170"/>
      <c r="AP91" s="170"/>
      <c r="AQ91" s="170"/>
      <c r="AR91" s="170"/>
      <c r="AS91" s="170"/>
      <c r="AT91" s="170"/>
      <c r="AU91" s="170"/>
      <c r="AV91" s="170"/>
      <c r="AW91" s="170"/>
    </row>
    <row r="92" spans="2:49">
      <c r="B92" s="15" t="s">
        <v>42</v>
      </c>
      <c r="C92" s="30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7"/>
      <c r="R92" s="4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7"/>
      <c r="AH92" s="4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7"/>
    </row>
    <row r="93" spans="2:49">
      <c r="B93" s="8"/>
      <c r="C93" s="10"/>
      <c r="D93" s="160" t="s">
        <v>35</v>
      </c>
      <c r="E93" s="160"/>
      <c r="F93" s="11" t="s">
        <v>14</v>
      </c>
      <c r="G93" s="190" t="s">
        <v>44</v>
      </c>
      <c r="H93" s="190"/>
      <c r="I93" s="190"/>
      <c r="J93" s="190"/>
      <c r="K93" s="190"/>
      <c r="L93" s="190"/>
      <c r="M93" s="190"/>
      <c r="N93" s="190"/>
      <c r="O93" s="190"/>
      <c r="P93" s="190"/>
      <c r="Q93" s="191"/>
      <c r="R93" s="8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2"/>
      <c r="AH93" s="8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2"/>
    </row>
    <row r="94" spans="2:49">
      <c r="B94" s="8"/>
      <c r="C94" s="10"/>
      <c r="D94" s="10"/>
      <c r="E94" s="10"/>
      <c r="F94" s="10"/>
      <c r="G94" s="190"/>
      <c r="H94" s="190"/>
      <c r="I94" s="190"/>
      <c r="J94" s="190"/>
      <c r="K94" s="190"/>
      <c r="L94" s="190"/>
      <c r="M94" s="190"/>
      <c r="N94" s="190"/>
      <c r="O94" s="190"/>
      <c r="P94" s="190"/>
      <c r="Q94" s="191"/>
      <c r="R94" s="8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2"/>
      <c r="AH94" s="8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2"/>
    </row>
    <row r="95" spans="2:49">
      <c r="B95" s="8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2"/>
      <c r="R95" s="8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2"/>
      <c r="AH95" s="8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2"/>
    </row>
    <row r="96" spans="2:49">
      <c r="B96" s="8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2"/>
      <c r="R96" s="8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2"/>
      <c r="AH96" s="8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2"/>
    </row>
    <row r="97" spans="2:49">
      <c r="B97" s="8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2"/>
      <c r="R97" s="8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2"/>
      <c r="AH97" s="8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2"/>
    </row>
    <row r="98" spans="2:49">
      <c r="B98" s="8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2"/>
      <c r="R98" s="8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2"/>
      <c r="AH98" s="8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2"/>
    </row>
    <row r="99" spans="2:49">
      <c r="B99" s="8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2"/>
      <c r="R99" s="8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2"/>
      <c r="AH99" s="8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2"/>
    </row>
    <row r="100" spans="2:49">
      <c r="B100" s="8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2"/>
      <c r="R100" s="8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2"/>
      <c r="AH100" s="8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2"/>
    </row>
    <row r="101" spans="2:49">
      <c r="B101" s="8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2"/>
      <c r="R101" s="8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2"/>
      <c r="AH101" s="8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2"/>
    </row>
    <row r="102" spans="2:49">
      <c r="B102" s="8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2"/>
      <c r="R102" s="8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2"/>
      <c r="AH102" s="8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2"/>
    </row>
    <row r="103" spans="2:49">
      <c r="B103" s="8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2"/>
      <c r="R103" s="8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2"/>
      <c r="AH103" s="8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2"/>
    </row>
    <row r="104" spans="2:49">
      <c r="B104" s="8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2"/>
      <c r="R104" s="8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2"/>
      <c r="AH104" s="8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2"/>
    </row>
    <row r="105" spans="2:49">
      <c r="B105" s="8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2"/>
      <c r="R105" s="8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2"/>
      <c r="AH105" s="8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2"/>
    </row>
    <row r="106" spans="2:49">
      <c r="B106" s="14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9"/>
      <c r="R106" s="14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9"/>
      <c r="AH106" s="14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9"/>
    </row>
    <row r="120" spans="2:49">
      <c r="B120" s="15" t="s">
        <v>27</v>
      </c>
      <c r="C120" s="5"/>
      <c r="D120" s="5"/>
      <c r="E120" s="5"/>
      <c r="F120" s="5"/>
      <c r="G120" s="5"/>
      <c r="H120" s="5"/>
      <c r="I120" s="6"/>
      <c r="J120" s="6"/>
      <c r="K120" s="6"/>
      <c r="L120" s="6"/>
      <c r="M120" s="6"/>
      <c r="N120" s="6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7"/>
    </row>
    <row r="121" spans="2:49">
      <c r="B121" s="22" t="s">
        <v>28</v>
      </c>
      <c r="C121" s="10"/>
      <c r="D121" s="10"/>
      <c r="E121" s="10"/>
      <c r="F121" s="10"/>
      <c r="G121" s="10"/>
      <c r="H121" s="10"/>
      <c r="I121" s="11"/>
      <c r="J121" s="11"/>
      <c r="K121" s="11"/>
      <c r="L121" s="11"/>
      <c r="M121" s="11"/>
      <c r="N121" s="11"/>
      <c r="O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9" t="s">
        <v>30</v>
      </c>
      <c r="AR121" s="10"/>
      <c r="AS121" s="10"/>
      <c r="AT121" s="10"/>
      <c r="AU121" s="10"/>
      <c r="AV121" s="10"/>
      <c r="AW121" s="12"/>
    </row>
    <row r="122" spans="2:49" ht="17.25">
      <c r="B122" s="23" t="s">
        <v>1</v>
      </c>
      <c r="C122" s="44" t="s">
        <v>74</v>
      </c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Z122" s="192">
        <v>6</v>
      </c>
      <c r="AA122" s="192"/>
      <c r="AB122" s="31" t="s">
        <v>15</v>
      </c>
      <c r="AC122" s="32" t="s">
        <v>16</v>
      </c>
      <c r="AD122" s="192">
        <v>8</v>
      </c>
      <c r="AE122" s="192"/>
      <c r="AF122" s="37" t="s">
        <v>17</v>
      </c>
      <c r="AG122" s="193">
        <f>SUM(Z122*AD122)</f>
        <v>48</v>
      </c>
      <c r="AH122" s="193"/>
      <c r="AI122" s="1" t="s">
        <v>18</v>
      </c>
      <c r="AJ122" s="194" t="s">
        <v>29</v>
      </c>
      <c r="AK122" s="194"/>
      <c r="AL122" s="179">
        <v>21000</v>
      </c>
      <c r="AM122" s="179"/>
      <c r="AN122" s="179"/>
      <c r="AO122" s="47"/>
      <c r="AP122" s="33"/>
      <c r="AQ122" s="34" t="s">
        <v>31</v>
      </c>
      <c r="AR122" s="180">
        <f>SUM(AL122*AG122)</f>
        <v>1008000</v>
      </c>
      <c r="AS122" s="180"/>
      <c r="AT122" s="180"/>
      <c r="AU122" s="180"/>
      <c r="AV122" s="33"/>
      <c r="AW122" s="35"/>
    </row>
    <row r="123" spans="2:49">
      <c r="B123" s="8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W123" s="31"/>
      <c r="X123" s="31"/>
      <c r="AC123" s="179"/>
      <c r="AD123" s="179"/>
      <c r="AE123" s="179"/>
      <c r="AF123" s="179"/>
      <c r="AG123" s="179"/>
      <c r="AH123" s="36"/>
      <c r="AI123" s="34"/>
      <c r="AJ123" s="38"/>
      <c r="AK123" s="38"/>
      <c r="AL123" s="38"/>
      <c r="AM123" s="38"/>
      <c r="AN123" s="38"/>
      <c r="AO123" s="33"/>
      <c r="AP123" s="33"/>
      <c r="AQ123" s="33"/>
      <c r="AR123" s="33"/>
      <c r="AS123" s="33"/>
      <c r="AT123" s="33"/>
      <c r="AU123" s="33"/>
      <c r="AV123" s="33"/>
      <c r="AW123" s="35"/>
    </row>
    <row r="124" spans="2:49">
      <c r="B124" s="8"/>
      <c r="I124" s="1"/>
      <c r="J124" s="1"/>
      <c r="K124" s="1"/>
      <c r="L124" s="1"/>
      <c r="M124" s="1"/>
      <c r="N124" s="1"/>
      <c r="P124" s="10"/>
      <c r="Q124" s="10"/>
      <c r="R124" s="10"/>
      <c r="S124" s="10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5"/>
    </row>
    <row r="125" spans="2:49" ht="15.75">
      <c r="B125" s="181" t="s">
        <v>32</v>
      </c>
      <c r="C125" s="182"/>
      <c r="D125" s="182"/>
      <c r="E125" s="182"/>
      <c r="F125" s="182"/>
      <c r="G125" s="182"/>
      <c r="H125" s="182"/>
      <c r="I125" s="182"/>
      <c r="J125" s="182"/>
      <c r="K125" s="182"/>
      <c r="L125" s="182"/>
      <c r="M125" s="182"/>
      <c r="N125" s="182"/>
      <c r="O125" s="182"/>
      <c r="P125" s="182"/>
      <c r="Q125" s="182"/>
      <c r="R125" s="182"/>
      <c r="S125" s="182"/>
      <c r="T125" s="182"/>
      <c r="U125" s="182"/>
      <c r="V125" s="182"/>
      <c r="W125" s="182"/>
      <c r="X125" s="182"/>
      <c r="Y125" s="182"/>
      <c r="Z125" s="182"/>
      <c r="AA125" s="182"/>
      <c r="AB125" s="182"/>
      <c r="AC125" s="182"/>
      <c r="AD125" s="182"/>
      <c r="AE125" s="182"/>
      <c r="AF125" s="182"/>
      <c r="AG125" s="182"/>
      <c r="AH125" s="182"/>
      <c r="AI125" s="182"/>
      <c r="AJ125" s="182"/>
      <c r="AK125" s="182"/>
      <c r="AL125" s="182"/>
      <c r="AM125" s="182"/>
      <c r="AN125" s="182"/>
      <c r="AO125" s="182"/>
      <c r="AP125" s="45"/>
      <c r="AQ125" s="45" t="s">
        <v>31</v>
      </c>
      <c r="AR125" s="46"/>
      <c r="AS125" s="183">
        <f>SUM(AR122)</f>
        <v>1008000</v>
      </c>
      <c r="AT125" s="183"/>
      <c r="AU125" s="183"/>
      <c r="AV125" s="183"/>
      <c r="AW125" s="184"/>
    </row>
    <row r="126" spans="2:49">
      <c r="B126" s="185" t="s">
        <v>33</v>
      </c>
      <c r="C126" s="186"/>
      <c r="D126" s="187" t="s">
        <v>19</v>
      </c>
      <c r="E126" s="188"/>
      <c r="F126" s="188"/>
      <c r="G126" s="188"/>
      <c r="H126" s="188"/>
      <c r="I126" s="188"/>
      <c r="J126" s="188"/>
      <c r="K126" s="188"/>
      <c r="L126" s="188"/>
      <c r="M126" s="188"/>
      <c r="N126" s="188"/>
      <c r="O126" s="188"/>
      <c r="P126" s="188"/>
      <c r="Q126" s="189"/>
      <c r="R126" s="170" t="s">
        <v>20</v>
      </c>
      <c r="S126" s="170"/>
      <c r="T126" s="170"/>
      <c r="U126" s="170"/>
      <c r="V126" s="170"/>
      <c r="W126" s="170"/>
      <c r="X126" s="170"/>
      <c r="Y126" s="170"/>
      <c r="Z126" s="170"/>
      <c r="AA126" s="170"/>
      <c r="AB126" s="170"/>
      <c r="AC126" s="170"/>
      <c r="AD126" s="170"/>
      <c r="AE126" s="170"/>
      <c r="AF126" s="170"/>
      <c r="AG126" s="170"/>
      <c r="AH126" s="170" t="s">
        <v>21</v>
      </c>
      <c r="AI126" s="170"/>
      <c r="AJ126" s="170"/>
      <c r="AK126" s="170"/>
      <c r="AL126" s="170"/>
      <c r="AM126" s="170"/>
      <c r="AN126" s="170"/>
      <c r="AO126" s="170"/>
      <c r="AP126" s="170"/>
      <c r="AQ126" s="170"/>
      <c r="AR126" s="170"/>
      <c r="AS126" s="170"/>
      <c r="AT126" s="170"/>
      <c r="AU126" s="170"/>
      <c r="AV126" s="170"/>
      <c r="AW126" s="170"/>
    </row>
    <row r="127" spans="2:49">
      <c r="B127" s="15" t="s">
        <v>46</v>
      </c>
      <c r="C127" s="30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7"/>
      <c r="R127" s="4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7"/>
      <c r="AH127" s="4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7"/>
    </row>
    <row r="128" spans="2:49">
      <c r="B128" s="8"/>
      <c r="C128" s="10"/>
      <c r="D128" s="160" t="s">
        <v>35</v>
      </c>
      <c r="E128" s="160"/>
      <c r="F128" s="11" t="s">
        <v>14</v>
      </c>
      <c r="G128" s="171" t="s">
        <v>47</v>
      </c>
      <c r="H128" s="171"/>
      <c r="I128" s="171"/>
      <c r="J128" s="171"/>
      <c r="K128" s="171"/>
      <c r="L128" s="171"/>
      <c r="M128" s="171"/>
      <c r="N128" s="171"/>
      <c r="O128" s="171"/>
      <c r="P128" s="171"/>
      <c r="Q128" s="172"/>
      <c r="R128" s="8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2"/>
      <c r="AH128" s="8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2"/>
    </row>
    <row r="129" spans="2:49">
      <c r="B129" s="8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2"/>
      <c r="R129" s="8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2"/>
      <c r="AH129" s="8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2"/>
    </row>
    <row r="130" spans="2:49">
      <c r="B130" s="8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2"/>
      <c r="R130" s="8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2"/>
      <c r="AH130" s="8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2"/>
    </row>
    <row r="131" spans="2:49">
      <c r="B131" s="8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2"/>
      <c r="R131" s="8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2"/>
      <c r="AH131" s="8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2"/>
    </row>
    <row r="132" spans="2:49">
      <c r="B132" s="8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2"/>
      <c r="R132" s="8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2"/>
      <c r="AH132" s="8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2"/>
    </row>
    <row r="133" spans="2:49">
      <c r="B133" s="8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2"/>
      <c r="R133" s="8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2"/>
      <c r="AH133" s="8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2"/>
    </row>
    <row r="134" spans="2:49">
      <c r="B134" s="8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2"/>
      <c r="R134" s="8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2"/>
      <c r="AH134" s="8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2"/>
    </row>
    <row r="135" spans="2:49">
      <c r="B135" s="8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2"/>
      <c r="R135" s="8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2"/>
      <c r="AH135" s="8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2"/>
    </row>
    <row r="136" spans="2:49">
      <c r="B136" s="8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2"/>
      <c r="R136" s="8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2"/>
      <c r="AH136" s="8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2"/>
    </row>
    <row r="137" spans="2:49">
      <c r="B137" s="8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2"/>
      <c r="R137" s="8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2"/>
      <c r="AH137" s="8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2"/>
    </row>
    <row r="138" spans="2:49">
      <c r="B138" s="8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2"/>
      <c r="R138" s="8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2"/>
      <c r="AH138" s="8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2"/>
    </row>
    <row r="139" spans="2:49">
      <c r="B139" s="8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2"/>
      <c r="R139" s="8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2"/>
      <c r="AH139" s="8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2"/>
    </row>
    <row r="140" spans="2:49">
      <c r="B140" s="14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9"/>
      <c r="R140" s="14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9"/>
      <c r="AH140" s="14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9"/>
    </row>
    <row r="142" spans="2:49" ht="21">
      <c r="B142" s="173" t="s">
        <v>56</v>
      </c>
      <c r="C142" s="174"/>
      <c r="D142" s="174" t="s">
        <v>57</v>
      </c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  <c r="Y142" s="174"/>
      <c r="Z142" s="174"/>
      <c r="AA142" s="174"/>
      <c r="AB142" s="174"/>
      <c r="AC142" s="174"/>
      <c r="AD142" s="174"/>
      <c r="AE142" s="174"/>
      <c r="AF142" s="174"/>
      <c r="AG142" s="174"/>
      <c r="AH142" s="174" t="s">
        <v>31</v>
      </c>
      <c r="AI142" s="174"/>
      <c r="AJ142" s="177">
        <f>SUM(AS55,AS90,AS125)</f>
        <v>6752950</v>
      </c>
      <c r="AK142" s="177"/>
      <c r="AL142" s="177"/>
      <c r="AM142" s="177"/>
      <c r="AN142" s="177"/>
      <c r="AO142" s="177"/>
      <c r="AP142" s="177"/>
      <c r="AQ142" s="177"/>
      <c r="AR142" s="177"/>
      <c r="AS142" s="177"/>
      <c r="AT142" s="39"/>
      <c r="AU142" s="39"/>
      <c r="AV142" s="39"/>
      <c r="AW142" s="40"/>
    </row>
    <row r="143" spans="2:49" ht="21">
      <c r="B143" s="175"/>
      <c r="C143" s="176"/>
      <c r="D143" s="176"/>
      <c r="E143" s="176"/>
      <c r="F143" s="176"/>
      <c r="G143" s="176"/>
      <c r="H143" s="176"/>
      <c r="I143" s="176"/>
      <c r="J143" s="176"/>
      <c r="K143" s="176"/>
      <c r="L143" s="176"/>
      <c r="M143" s="176"/>
      <c r="N143" s="176"/>
      <c r="O143" s="176"/>
      <c r="P143" s="176"/>
      <c r="Q143" s="176"/>
      <c r="R143" s="176"/>
      <c r="S143" s="176"/>
      <c r="T143" s="176"/>
      <c r="U143" s="176"/>
      <c r="V143" s="176"/>
      <c r="W143" s="176"/>
      <c r="X143" s="176"/>
      <c r="Y143" s="176"/>
      <c r="Z143" s="176"/>
      <c r="AA143" s="176"/>
      <c r="AB143" s="176"/>
      <c r="AC143" s="176"/>
      <c r="AD143" s="176"/>
      <c r="AE143" s="176"/>
      <c r="AF143" s="176"/>
      <c r="AG143" s="176"/>
      <c r="AH143" s="176"/>
      <c r="AI143" s="176"/>
      <c r="AJ143" s="178"/>
      <c r="AK143" s="178"/>
      <c r="AL143" s="178"/>
      <c r="AM143" s="178"/>
      <c r="AN143" s="178"/>
      <c r="AO143" s="178"/>
      <c r="AP143" s="178"/>
      <c r="AQ143" s="178"/>
      <c r="AR143" s="178"/>
      <c r="AS143" s="178"/>
      <c r="AT143" s="41"/>
      <c r="AU143" s="41"/>
      <c r="AV143" s="41"/>
      <c r="AW143" s="42"/>
    </row>
    <row r="144" spans="2:49">
      <c r="AO144" s="3"/>
    </row>
    <row r="145" spans="4:41" s="51" customFormat="1" ht="14.25">
      <c r="I145" s="52"/>
      <c r="J145" s="52"/>
      <c r="K145" s="52"/>
      <c r="L145" s="52"/>
      <c r="M145" s="52"/>
      <c r="N145" s="52"/>
      <c r="AO145" s="52" t="s">
        <v>210</v>
      </c>
    </row>
    <row r="146" spans="4:41" s="51" customFormat="1" ht="14.25">
      <c r="F146" s="52" t="s">
        <v>54</v>
      </c>
      <c r="I146" s="52"/>
      <c r="J146" s="52"/>
      <c r="K146" s="52"/>
      <c r="L146" s="52"/>
      <c r="M146" s="52"/>
      <c r="N146" s="52"/>
      <c r="X146" s="52" t="s">
        <v>51</v>
      </c>
      <c r="AO146" s="52" t="s">
        <v>48</v>
      </c>
    </row>
    <row r="147" spans="4:41" s="51" customFormat="1" ht="14.25">
      <c r="F147" s="52" t="s">
        <v>55</v>
      </c>
      <c r="I147" s="52"/>
      <c r="J147" s="52"/>
      <c r="K147" s="52"/>
      <c r="L147" s="52"/>
      <c r="M147" s="52"/>
      <c r="N147" s="52"/>
      <c r="X147" s="52" t="s">
        <v>52</v>
      </c>
      <c r="AO147" s="52" t="s">
        <v>49</v>
      </c>
    </row>
    <row r="148" spans="4:41" s="51" customFormat="1" ht="14.25">
      <c r="F148" s="52"/>
      <c r="I148" s="52"/>
      <c r="J148" s="52"/>
      <c r="K148" s="52"/>
      <c r="L148" s="52"/>
      <c r="M148" s="52"/>
      <c r="N148" s="52"/>
      <c r="X148" s="52" t="s">
        <v>53</v>
      </c>
      <c r="AO148" s="52" t="s">
        <v>50</v>
      </c>
    </row>
    <row r="149" spans="4:41" s="51" customFormat="1" ht="14.25">
      <c r="F149" s="52"/>
      <c r="I149" s="52"/>
      <c r="J149" s="52"/>
      <c r="K149" s="52"/>
      <c r="L149" s="52"/>
      <c r="M149" s="52"/>
      <c r="N149" s="52"/>
      <c r="X149" s="52"/>
      <c r="AO149" s="52"/>
    </row>
    <row r="150" spans="4:41" s="51" customFormat="1" ht="14.25">
      <c r="F150" s="52"/>
      <c r="I150" s="52"/>
      <c r="J150" s="52"/>
      <c r="K150" s="52"/>
      <c r="L150" s="52"/>
      <c r="M150" s="52"/>
      <c r="N150" s="52"/>
      <c r="X150" s="52"/>
      <c r="AO150" s="52"/>
    </row>
    <row r="151" spans="4:41" s="51" customFormat="1" ht="14.25">
      <c r="F151" s="52"/>
      <c r="I151" s="52"/>
      <c r="J151" s="52"/>
      <c r="K151" s="52"/>
      <c r="L151" s="52"/>
      <c r="M151" s="52"/>
      <c r="N151" s="52"/>
      <c r="X151" s="52"/>
      <c r="AO151" s="52"/>
    </row>
    <row r="152" spans="4:41" s="63" customFormat="1">
      <c r="F152" s="132" t="s">
        <v>232</v>
      </c>
      <c r="I152" s="131"/>
      <c r="J152" s="131"/>
      <c r="K152" s="131"/>
      <c r="L152" s="131"/>
      <c r="M152" s="131"/>
      <c r="N152" s="131"/>
      <c r="X152" s="132" t="s">
        <v>97</v>
      </c>
      <c r="AO152" s="132" t="s">
        <v>209</v>
      </c>
    </row>
    <row r="153" spans="4:41" s="51" customFormat="1" ht="14.25">
      <c r="D153" s="133"/>
      <c r="F153" s="133" t="s">
        <v>228</v>
      </c>
      <c r="G153" s="133"/>
      <c r="H153" s="133"/>
      <c r="I153" s="133"/>
      <c r="J153" s="133"/>
      <c r="K153" s="134"/>
      <c r="L153" s="134"/>
      <c r="M153" s="134"/>
      <c r="N153" s="134"/>
      <c r="AO153" s="52"/>
    </row>
  </sheetData>
  <mergeCells count="94">
    <mergeCell ref="B6:J6"/>
    <mergeCell ref="L6:AT6"/>
    <mergeCell ref="A2:AW2"/>
    <mergeCell ref="B4:J4"/>
    <mergeCell ref="L4:AT4"/>
    <mergeCell ref="B5:J5"/>
    <mergeCell ref="L5:AT5"/>
    <mergeCell ref="B7:J7"/>
    <mergeCell ref="L7:AT7"/>
    <mergeCell ref="B8:J8"/>
    <mergeCell ref="L8:AT8"/>
    <mergeCell ref="B9:J9"/>
    <mergeCell ref="L9:AT9"/>
    <mergeCell ref="AJ16:AO16"/>
    <mergeCell ref="B11:AW11"/>
    <mergeCell ref="C14:G14"/>
    <mergeCell ref="I14:J14"/>
    <mergeCell ref="M14:N14"/>
    <mergeCell ref="Q14:R14"/>
    <mergeCell ref="AJ14:AO14"/>
    <mergeCell ref="C15:G15"/>
    <mergeCell ref="I15:J15"/>
    <mergeCell ref="M15:N15"/>
    <mergeCell ref="Q15:R15"/>
    <mergeCell ref="AJ15:AO15"/>
    <mergeCell ref="AP42:AT42"/>
    <mergeCell ref="B18:Q18"/>
    <mergeCell ref="R18:AG18"/>
    <mergeCell ref="AH18:AW18"/>
    <mergeCell ref="B19:Q30"/>
    <mergeCell ref="R19:AG30"/>
    <mergeCell ref="AH19:AW30"/>
    <mergeCell ref="V51:W51"/>
    <mergeCell ref="X51:AA51"/>
    <mergeCell ref="AD51:AE51"/>
    <mergeCell ref="AJ51:AL51"/>
    <mergeCell ref="AR51:AU51"/>
    <mergeCell ref="V50:W50"/>
    <mergeCell ref="Z50:AA50"/>
    <mergeCell ref="AD50:AE50"/>
    <mergeCell ref="AJ50:AL50"/>
    <mergeCell ref="AR50:AU50"/>
    <mergeCell ref="V53:W53"/>
    <mergeCell ref="X53:AA53"/>
    <mergeCell ref="AD53:AE53"/>
    <mergeCell ref="AJ53:AL53"/>
    <mergeCell ref="AR53:AU53"/>
    <mergeCell ref="V52:W52"/>
    <mergeCell ref="X52:AA52"/>
    <mergeCell ref="AD52:AE52"/>
    <mergeCell ref="AJ52:AL52"/>
    <mergeCell ref="AR52:AU52"/>
    <mergeCell ref="B55:AO55"/>
    <mergeCell ref="AS55:AW55"/>
    <mergeCell ref="B56:C56"/>
    <mergeCell ref="D56:Q56"/>
    <mergeCell ref="R56:AG56"/>
    <mergeCell ref="AH56:AW56"/>
    <mergeCell ref="B91:C91"/>
    <mergeCell ref="D91:Q91"/>
    <mergeCell ref="R91:AG91"/>
    <mergeCell ref="AH91:AW91"/>
    <mergeCell ref="D58:Q58"/>
    <mergeCell ref="D59:E59"/>
    <mergeCell ref="G59:Q60"/>
    <mergeCell ref="V87:W87"/>
    <mergeCell ref="Z87:AA87"/>
    <mergeCell ref="AD87:AE87"/>
    <mergeCell ref="AJ87:AL87"/>
    <mergeCell ref="AR87:AU87"/>
    <mergeCell ref="AC88:AG88"/>
    <mergeCell ref="B90:AO90"/>
    <mergeCell ref="AS90:AW90"/>
    <mergeCell ref="D93:E93"/>
    <mergeCell ref="G93:Q94"/>
    <mergeCell ref="Z122:AA122"/>
    <mergeCell ref="AD122:AE122"/>
    <mergeCell ref="AG122:AH122"/>
    <mergeCell ref="AJ142:AS143"/>
    <mergeCell ref="AL122:AN122"/>
    <mergeCell ref="AR122:AU122"/>
    <mergeCell ref="AC123:AG123"/>
    <mergeCell ref="B125:AO125"/>
    <mergeCell ref="AS125:AW125"/>
    <mergeCell ref="B126:C126"/>
    <mergeCell ref="D126:Q126"/>
    <mergeCell ref="R126:AG126"/>
    <mergeCell ref="AH126:AW126"/>
    <mergeCell ref="AJ122:AK122"/>
    <mergeCell ref="D128:E128"/>
    <mergeCell ref="G128:Q128"/>
    <mergeCell ref="B142:C143"/>
    <mergeCell ref="D142:AG143"/>
    <mergeCell ref="AH142:AI143"/>
  </mergeCells>
  <pageMargins left="0.98" right="0.39370078740157483" top="0.85" bottom="0.26" header="0.31496062992125984" footer="0.31496062992125984"/>
  <pageSetup paperSize="9" scale="85" orientation="landscape" horizontalDpi="4294967293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W120"/>
  <sheetViews>
    <sheetView topLeftCell="B12" zoomScale="66" zoomScaleNormal="66" workbookViewId="0">
      <selection activeCell="B32" sqref="A32:XFD40"/>
    </sheetView>
  </sheetViews>
  <sheetFormatPr defaultRowHeight="15"/>
  <cols>
    <col min="1" max="7" width="3" style="1" customWidth="1"/>
    <col min="8" max="8" width="2.7109375" style="1" customWidth="1"/>
    <col min="9" max="13" width="3" style="3" customWidth="1"/>
    <col min="14" max="14" width="2.7109375" style="3" customWidth="1"/>
    <col min="15" max="26" width="3" style="1" customWidth="1"/>
    <col min="27" max="47" width="3.42578125" style="1" customWidth="1"/>
    <col min="48" max="48" width="2.5703125" style="1" customWidth="1"/>
    <col min="49" max="53" width="3.42578125" style="1" customWidth="1"/>
    <col min="54" max="81" width="3" style="1" customWidth="1"/>
    <col min="82" max="139" width="2.42578125" style="1" customWidth="1"/>
    <col min="140" max="16384" width="9.140625" style="1"/>
  </cols>
  <sheetData>
    <row r="1" spans="1:49">
      <c r="AR1" s="21" t="s">
        <v>24</v>
      </c>
    </row>
    <row r="2" spans="1:49" ht="21">
      <c r="A2" s="165" t="s">
        <v>0</v>
      </c>
      <c r="B2" s="165"/>
      <c r="C2" s="165"/>
      <c r="D2" s="165"/>
      <c r="E2" s="165"/>
      <c r="F2" s="165"/>
      <c r="G2" s="165"/>
      <c r="H2" s="165"/>
      <c r="I2" s="165"/>
      <c r="J2" s="165"/>
      <c r="K2" s="165"/>
      <c r="L2" s="165"/>
      <c r="M2" s="165"/>
      <c r="N2" s="165"/>
      <c r="O2" s="165"/>
      <c r="P2" s="165"/>
      <c r="Q2" s="165"/>
      <c r="R2" s="165"/>
      <c r="S2" s="165"/>
      <c r="T2" s="165"/>
      <c r="U2" s="165"/>
      <c r="V2" s="165"/>
      <c r="W2" s="165"/>
      <c r="X2" s="165"/>
      <c r="Y2" s="165"/>
      <c r="Z2" s="165"/>
      <c r="AA2" s="165"/>
      <c r="AB2" s="165"/>
      <c r="AC2" s="165"/>
      <c r="AD2" s="165"/>
      <c r="AE2" s="165"/>
      <c r="AF2" s="165"/>
      <c r="AG2" s="165"/>
      <c r="AH2" s="165"/>
      <c r="AI2" s="165"/>
      <c r="AJ2" s="165"/>
      <c r="AK2" s="165"/>
      <c r="AL2" s="165"/>
      <c r="AM2" s="165"/>
      <c r="AN2" s="165"/>
      <c r="AO2" s="165"/>
      <c r="AP2" s="165"/>
      <c r="AQ2" s="165"/>
      <c r="AR2" s="165"/>
      <c r="AS2" s="165"/>
      <c r="AT2" s="165"/>
      <c r="AU2" s="165"/>
      <c r="AV2" s="165"/>
      <c r="AW2" s="165"/>
    </row>
    <row r="4" spans="1:49">
      <c r="A4" s="2" t="s">
        <v>1</v>
      </c>
      <c r="B4" s="166" t="s">
        <v>2</v>
      </c>
      <c r="C4" s="166"/>
      <c r="D4" s="166"/>
      <c r="E4" s="166"/>
      <c r="F4" s="166"/>
      <c r="G4" s="166"/>
      <c r="H4" s="166"/>
      <c r="I4" s="166"/>
      <c r="J4" s="166"/>
      <c r="K4" s="3" t="s">
        <v>14</v>
      </c>
      <c r="L4" s="166">
        <v>238</v>
      </c>
      <c r="M4" s="166"/>
      <c r="N4" s="166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  <c r="AA4" s="166"/>
      <c r="AB4" s="166"/>
      <c r="AC4" s="166"/>
      <c r="AD4" s="166"/>
      <c r="AE4" s="166"/>
      <c r="AF4" s="166"/>
      <c r="AG4" s="166"/>
      <c r="AH4" s="166"/>
      <c r="AI4" s="166"/>
      <c r="AJ4" s="166"/>
      <c r="AK4" s="166"/>
      <c r="AL4" s="166"/>
      <c r="AM4" s="166"/>
      <c r="AN4" s="166"/>
      <c r="AO4" s="166"/>
      <c r="AP4" s="166"/>
      <c r="AQ4" s="166"/>
      <c r="AR4" s="166"/>
      <c r="AS4" s="166"/>
      <c r="AT4" s="166"/>
    </row>
    <row r="5" spans="1:49">
      <c r="B5" s="166" t="s">
        <v>3</v>
      </c>
      <c r="C5" s="166"/>
      <c r="D5" s="166"/>
      <c r="E5" s="166"/>
      <c r="F5" s="166"/>
      <c r="G5" s="166"/>
      <c r="H5" s="166"/>
      <c r="I5" s="166"/>
      <c r="J5" s="166"/>
      <c r="K5" s="3" t="s">
        <v>14</v>
      </c>
      <c r="L5" s="167" t="s">
        <v>125</v>
      </c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167"/>
      <c r="AA5" s="167"/>
      <c r="AB5" s="167"/>
      <c r="AC5" s="167"/>
      <c r="AD5" s="167"/>
      <c r="AE5" s="167"/>
      <c r="AF5" s="167"/>
      <c r="AG5" s="167"/>
      <c r="AH5" s="167"/>
      <c r="AI5" s="167"/>
      <c r="AJ5" s="167"/>
      <c r="AK5" s="167"/>
      <c r="AL5" s="167"/>
      <c r="AM5" s="167"/>
      <c r="AN5" s="167"/>
      <c r="AO5" s="167"/>
      <c r="AP5" s="167"/>
      <c r="AQ5" s="167"/>
      <c r="AR5" s="167"/>
      <c r="AS5" s="167"/>
      <c r="AT5" s="167"/>
    </row>
    <row r="6" spans="1:49">
      <c r="B6" s="166" t="s">
        <v>4</v>
      </c>
      <c r="C6" s="166"/>
      <c r="D6" s="166"/>
      <c r="E6" s="166"/>
      <c r="F6" s="166"/>
      <c r="G6" s="166"/>
      <c r="H6" s="166"/>
      <c r="I6" s="166"/>
      <c r="J6" s="166"/>
      <c r="K6" s="3" t="s">
        <v>14</v>
      </c>
      <c r="L6" s="166" t="str">
        <f>'[1]Tembesi Lolos'!$N$153</f>
        <v>Wiraswasta</v>
      </c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</row>
    <row r="7" spans="1:49">
      <c r="B7" s="166" t="s">
        <v>5</v>
      </c>
      <c r="C7" s="166"/>
      <c r="D7" s="166"/>
      <c r="E7" s="166"/>
      <c r="F7" s="166"/>
      <c r="G7" s="166"/>
      <c r="H7" s="166"/>
      <c r="I7" s="166"/>
      <c r="J7" s="166"/>
      <c r="K7" s="3" t="s">
        <v>14</v>
      </c>
      <c r="L7" s="166" t="s">
        <v>126</v>
      </c>
      <c r="M7" s="166"/>
      <c r="N7" s="166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</row>
    <row r="8" spans="1:49">
      <c r="B8" s="166" t="s">
        <v>6</v>
      </c>
      <c r="C8" s="166"/>
      <c r="D8" s="166"/>
      <c r="E8" s="166"/>
      <c r="F8" s="166"/>
      <c r="G8" s="166"/>
      <c r="H8" s="166"/>
      <c r="I8" s="166"/>
      <c r="J8" s="166"/>
      <c r="K8" s="3" t="s">
        <v>14</v>
      </c>
      <c r="L8" s="166" t="s">
        <v>105</v>
      </c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</row>
    <row r="9" spans="1:49">
      <c r="B9" s="166" t="s">
        <v>7</v>
      </c>
      <c r="C9" s="166"/>
      <c r="D9" s="166"/>
      <c r="E9" s="166"/>
      <c r="F9" s="166"/>
      <c r="G9" s="166"/>
      <c r="H9" s="166"/>
      <c r="I9" s="166"/>
      <c r="J9" s="166"/>
      <c r="K9" s="3" t="s">
        <v>14</v>
      </c>
      <c r="L9" s="166" t="s">
        <v>23</v>
      </c>
      <c r="M9" s="166"/>
      <c r="N9" s="166"/>
      <c r="O9" s="166"/>
      <c r="P9" s="166"/>
      <c r="Q9" s="166"/>
      <c r="R9" s="166"/>
      <c r="S9" s="166"/>
      <c r="T9" s="166"/>
      <c r="U9" s="166"/>
      <c r="V9" s="166"/>
      <c r="W9" s="166"/>
      <c r="X9" s="166"/>
      <c r="Y9" s="166"/>
      <c r="Z9" s="166"/>
      <c r="AA9" s="166"/>
      <c r="AB9" s="166"/>
      <c r="AC9" s="166"/>
      <c r="AD9" s="166"/>
      <c r="AE9" s="166"/>
      <c r="AF9" s="166"/>
      <c r="AG9" s="166"/>
      <c r="AH9" s="166"/>
      <c r="AI9" s="166"/>
      <c r="AJ9" s="166"/>
      <c r="AK9" s="166"/>
      <c r="AL9" s="166"/>
      <c r="AM9" s="166"/>
      <c r="AN9" s="166"/>
      <c r="AO9" s="166"/>
      <c r="AP9" s="166"/>
      <c r="AQ9" s="166"/>
      <c r="AR9" s="166"/>
      <c r="AS9" s="166"/>
      <c r="AT9" s="166"/>
    </row>
    <row r="11" spans="1:49">
      <c r="A11" s="2" t="s">
        <v>8</v>
      </c>
      <c r="B11" s="169" t="s">
        <v>9</v>
      </c>
      <c r="C11" s="169"/>
      <c r="D11" s="169"/>
      <c r="E11" s="169"/>
      <c r="F11" s="169"/>
      <c r="G11" s="169"/>
      <c r="H11" s="169"/>
      <c r="I11" s="169"/>
      <c r="J11" s="169"/>
      <c r="K11" s="169"/>
      <c r="L11" s="169"/>
      <c r="M11" s="169"/>
      <c r="N11" s="169"/>
      <c r="O11" s="169"/>
      <c r="P11" s="169"/>
      <c r="Q11" s="169"/>
      <c r="R11" s="169"/>
      <c r="S11" s="169"/>
      <c r="T11" s="169"/>
      <c r="U11" s="169"/>
      <c r="V11" s="169"/>
      <c r="W11" s="169"/>
      <c r="X11" s="169"/>
      <c r="Y11" s="169"/>
      <c r="Z11" s="169"/>
      <c r="AA11" s="169"/>
      <c r="AB11" s="169"/>
      <c r="AC11" s="169"/>
      <c r="AD11" s="169"/>
      <c r="AE11" s="169"/>
      <c r="AF11" s="169"/>
      <c r="AG11" s="169"/>
      <c r="AH11" s="169"/>
      <c r="AI11" s="169"/>
      <c r="AJ11" s="169"/>
      <c r="AK11" s="169"/>
      <c r="AL11" s="169"/>
      <c r="AM11" s="169"/>
      <c r="AN11" s="169"/>
      <c r="AO11" s="169"/>
      <c r="AP11" s="169"/>
      <c r="AQ11" s="169"/>
      <c r="AR11" s="169"/>
      <c r="AS11" s="169"/>
      <c r="AT11" s="169"/>
      <c r="AU11" s="169"/>
      <c r="AV11" s="169"/>
      <c r="AW11" s="169"/>
    </row>
    <row r="13" spans="1:49">
      <c r="B13" s="15" t="s">
        <v>10</v>
      </c>
      <c r="C13" s="5"/>
      <c r="D13" s="5"/>
      <c r="E13" s="5"/>
      <c r="F13" s="5"/>
      <c r="G13" s="5"/>
      <c r="H13" s="5"/>
      <c r="I13" s="6"/>
      <c r="J13" s="6"/>
      <c r="K13" s="6"/>
      <c r="L13" s="6"/>
      <c r="M13" s="6"/>
      <c r="N13" s="6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7"/>
    </row>
    <row r="14" spans="1:49" ht="17.25">
      <c r="B14" s="16" t="s">
        <v>11</v>
      </c>
      <c r="C14" s="160" t="s">
        <v>13</v>
      </c>
      <c r="D14" s="160"/>
      <c r="E14" s="160"/>
      <c r="F14" s="160"/>
      <c r="G14" s="160"/>
      <c r="H14" s="104" t="s">
        <v>14</v>
      </c>
      <c r="I14" s="168">
        <v>9</v>
      </c>
      <c r="J14" s="168"/>
      <c r="K14" s="106" t="s">
        <v>15</v>
      </c>
      <c r="L14" s="106" t="s">
        <v>16</v>
      </c>
      <c r="M14" s="168">
        <v>10</v>
      </c>
      <c r="N14" s="168"/>
      <c r="O14" s="11" t="s">
        <v>15</v>
      </c>
      <c r="P14" s="13" t="s">
        <v>17</v>
      </c>
      <c r="Q14" s="168">
        <f>SUM(M14*I14)</f>
        <v>90</v>
      </c>
      <c r="R14" s="168"/>
      <c r="S14" s="104" t="s">
        <v>18</v>
      </c>
      <c r="T14" s="104"/>
      <c r="U14" s="18" t="s">
        <v>11</v>
      </c>
      <c r="V14" s="10" t="s">
        <v>65</v>
      </c>
      <c r="W14" s="10"/>
      <c r="X14" s="10"/>
      <c r="Y14" s="10"/>
      <c r="Z14" s="10"/>
      <c r="AA14" s="10" t="s">
        <v>14</v>
      </c>
      <c r="AB14" s="10" t="s">
        <v>64</v>
      </c>
      <c r="AC14" s="10"/>
      <c r="AD14" s="10"/>
      <c r="AE14" s="10"/>
      <c r="AF14" s="10"/>
      <c r="AI14" s="19" t="s">
        <v>11</v>
      </c>
      <c r="AJ14" s="161" t="s">
        <v>67</v>
      </c>
      <c r="AK14" s="161"/>
      <c r="AL14" s="161"/>
      <c r="AM14" s="161"/>
      <c r="AN14" s="161"/>
      <c r="AO14" s="161"/>
      <c r="AP14" s="44" t="s">
        <v>14</v>
      </c>
      <c r="AQ14" s="44" t="s">
        <v>64</v>
      </c>
      <c r="AR14" s="44"/>
      <c r="AS14" s="44"/>
      <c r="AT14" s="44"/>
      <c r="AU14" s="44"/>
      <c r="AW14" s="12"/>
    </row>
    <row r="15" spans="1:49" ht="17.25">
      <c r="B15" s="16" t="s">
        <v>11</v>
      </c>
      <c r="C15" s="160" t="s">
        <v>12</v>
      </c>
      <c r="D15" s="160"/>
      <c r="E15" s="160"/>
      <c r="F15" s="160"/>
      <c r="G15" s="160"/>
      <c r="H15" s="104" t="s">
        <v>14</v>
      </c>
      <c r="I15" s="168">
        <v>6</v>
      </c>
      <c r="J15" s="168"/>
      <c r="K15" s="106" t="s">
        <v>15</v>
      </c>
      <c r="L15" s="106" t="s">
        <v>16</v>
      </c>
      <c r="M15" s="168">
        <v>8</v>
      </c>
      <c r="N15" s="168"/>
      <c r="O15" s="11" t="s">
        <v>15</v>
      </c>
      <c r="P15" s="13" t="s">
        <v>17</v>
      </c>
      <c r="Q15" s="168">
        <f>SUM(M15*I15)</f>
        <v>48</v>
      </c>
      <c r="R15" s="168"/>
      <c r="S15" s="104" t="s">
        <v>18</v>
      </c>
      <c r="T15" s="104"/>
      <c r="U15" s="18" t="s">
        <v>11</v>
      </c>
      <c r="V15" s="10" t="s">
        <v>63</v>
      </c>
      <c r="W15" s="10"/>
      <c r="X15" s="10"/>
      <c r="Y15" s="10"/>
      <c r="Z15" s="10"/>
      <c r="AA15" s="10" t="s">
        <v>14</v>
      </c>
      <c r="AB15" s="10" t="s">
        <v>64</v>
      </c>
      <c r="AC15" s="10"/>
      <c r="AD15" s="10"/>
      <c r="AE15" s="10"/>
      <c r="AF15" s="10"/>
      <c r="AH15" s="10"/>
      <c r="AI15" s="18" t="s">
        <v>11</v>
      </c>
      <c r="AJ15" s="160" t="s">
        <v>68</v>
      </c>
      <c r="AK15" s="160"/>
      <c r="AL15" s="160"/>
      <c r="AM15" s="160"/>
      <c r="AN15" s="160"/>
      <c r="AO15" s="160"/>
      <c r="AP15" s="10" t="s">
        <v>14</v>
      </c>
      <c r="AQ15" s="10" t="s">
        <v>111</v>
      </c>
      <c r="AR15" s="10"/>
      <c r="AS15" s="10"/>
      <c r="AT15" s="10"/>
      <c r="AU15" s="10"/>
      <c r="AW15" s="12"/>
    </row>
    <row r="16" spans="1:49">
      <c r="B16" s="17"/>
      <c r="C16" s="44"/>
      <c r="D16" s="44"/>
      <c r="E16" s="44"/>
      <c r="F16" s="44"/>
      <c r="G16" s="44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105"/>
      <c r="U16" s="18" t="s">
        <v>11</v>
      </c>
      <c r="V16" s="104" t="s">
        <v>66</v>
      </c>
      <c r="W16" s="104"/>
      <c r="X16" s="104"/>
      <c r="Y16" s="104"/>
      <c r="Z16" s="104"/>
      <c r="AA16" s="10" t="s">
        <v>14</v>
      </c>
      <c r="AB16" s="104" t="s">
        <v>64</v>
      </c>
      <c r="AC16" s="104"/>
      <c r="AD16" s="104"/>
      <c r="AE16" s="104"/>
      <c r="AF16" s="104"/>
      <c r="AH16" s="24"/>
      <c r="AI16" s="18" t="s">
        <v>11</v>
      </c>
      <c r="AJ16" s="160" t="s">
        <v>69</v>
      </c>
      <c r="AK16" s="160"/>
      <c r="AL16" s="160"/>
      <c r="AM16" s="160"/>
      <c r="AN16" s="160"/>
      <c r="AO16" s="160"/>
      <c r="AP16" s="10" t="s">
        <v>14</v>
      </c>
      <c r="AQ16" s="10" t="s">
        <v>111</v>
      </c>
      <c r="AR16" s="10"/>
      <c r="AS16" s="10"/>
      <c r="AT16" s="10"/>
      <c r="AU16" s="10"/>
      <c r="AV16" s="10"/>
      <c r="AW16" s="12"/>
    </row>
    <row r="17" spans="2:49">
      <c r="B17" s="8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2"/>
    </row>
    <row r="18" spans="2:49">
      <c r="B18" s="170" t="s">
        <v>19</v>
      </c>
      <c r="C18" s="170"/>
      <c r="D18" s="170"/>
      <c r="E18" s="170"/>
      <c r="F18" s="170"/>
      <c r="G18" s="170"/>
      <c r="H18" s="170"/>
      <c r="I18" s="170"/>
      <c r="J18" s="170"/>
      <c r="K18" s="170"/>
      <c r="L18" s="170"/>
      <c r="M18" s="170"/>
      <c r="N18" s="170"/>
      <c r="O18" s="170"/>
      <c r="P18" s="170"/>
      <c r="Q18" s="170"/>
      <c r="R18" s="170" t="s">
        <v>20</v>
      </c>
      <c r="S18" s="170"/>
      <c r="T18" s="170"/>
      <c r="U18" s="170"/>
      <c r="V18" s="170"/>
      <c r="W18" s="170"/>
      <c r="X18" s="170"/>
      <c r="Y18" s="170"/>
      <c r="Z18" s="170"/>
      <c r="AA18" s="170"/>
      <c r="AB18" s="170"/>
      <c r="AC18" s="170"/>
      <c r="AD18" s="170"/>
      <c r="AE18" s="170"/>
      <c r="AF18" s="170"/>
      <c r="AG18" s="170"/>
      <c r="AH18" s="170" t="s">
        <v>21</v>
      </c>
      <c r="AI18" s="170"/>
      <c r="AJ18" s="170"/>
      <c r="AK18" s="170"/>
      <c r="AL18" s="170"/>
      <c r="AM18" s="170"/>
      <c r="AN18" s="170"/>
      <c r="AO18" s="170"/>
      <c r="AP18" s="170"/>
      <c r="AQ18" s="170"/>
      <c r="AR18" s="170"/>
      <c r="AS18" s="170"/>
      <c r="AT18" s="170"/>
      <c r="AU18" s="170"/>
      <c r="AV18" s="170"/>
      <c r="AW18" s="170"/>
    </row>
    <row r="19" spans="2:49">
      <c r="B19" s="162"/>
      <c r="C19" s="162"/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  <c r="AA19" s="162"/>
      <c r="AB19" s="162"/>
      <c r="AC19" s="162"/>
      <c r="AD19" s="162"/>
      <c r="AE19" s="162"/>
      <c r="AF19" s="162"/>
      <c r="AG19" s="162"/>
      <c r="AH19" s="162"/>
      <c r="AI19" s="162"/>
      <c r="AJ19" s="162"/>
      <c r="AK19" s="162"/>
      <c r="AL19" s="162"/>
      <c r="AM19" s="162"/>
      <c r="AN19" s="162"/>
      <c r="AO19" s="162"/>
      <c r="AP19" s="162"/>
      <c r="AQ19" s="162"/>
      <c r="AR19" s="162"/>
      <c r="AS19" s="162"/>
      <c r="AT19" s="162"/>
      <c r="AU19" s="162"/>
      <c r="AV19" s="162"/>
      <c r="AW19" s="162"/>
    </row>
    <row r="20" spans="2:49">
      <c r="B20" s="163"/>
      <c r="C20" s="163"/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  <c r="AC20" s="163"/>
      <c r="AD20" s="163"/>
      <c r="AE20" s="163"/>
      <c r="AF20" s="163"/>
      <c r="AG20" s="163"/>
      <c r="AH20" s="163"/>
      <c r="AI20" s="163"/>
      <c r="AJ20" s="163"/>
      <c r="AK20" s="163"/>
      <c r="AL20" s="163"/>
      <c r="AM20" s="163"/>
      <c r="AN20" s="163"/>
      <c r="AO20" s="163"/>
      <c r="AP20" s="163"/>
      <c r="AQ20" s="163"/>
      <c r="AR20" s="163"/>
      <c r="AS20" s="163"/>
      <c r="AT20" s="163"/>
      <c r="AU20" s="163"/>
      <c r="AV20" s="163"/>
      <c r="AW20" s="163"/>
    </row>
    <row r="21" spans="2:49">
      <c r="B21" s="163"/>
      <c r="C21" s="163"/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  <c r="AC21" s="163"/>
      <c r="AD21" s="163"/>
      <c r="AE21" s="163"/>
      <c r="AF21" s="163"/>
      <c r="AG21" s="163"/>
      <c r="AH21" s="163"/>
      <c r="AI21" s="163"/>
      <c r="AJ21" s="163"/>
      <c r="AK21" s="163"/>
      <c r="AL21" s="163"/>
      <c r="AM21" s="163"/>
      <c r="AN21" s="163"/>
      <c r="AO21" s="163"/>
      <c r="AP21" s="163"/>
      <c r="AQ21" s="163"/>
      <c r="AR21" s="163"/>
      <c r="AS21" s="163"/>
      <c r="AT21" s="163"/>
      <c r="AU21" s="163"/>
      <c r="AV21" s="163"/>
      <c r="AW21" s="163"/>
    </row>
    <row r="22" spans="2:49">
      <c r="B22" s="163"/>
      <c r="C22" s="163"/>
      <c r="D22" s="163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  <c r="AC22" s="163"/>
      <c r="AD22" s="163"/>
      <c r="AE22" s="163"/>
      <c r="AF22" s="163"/>
      <c r="AG22" s="163"/>
      <c r="AH22" s="163"/>
      <c r="AI22" s="163"/>
      <c r="AJ22" s="163"/>
      <c r="AK22" s="163"/>
      <c r="AL22" s="163"/>
      <c r="AM22" s="163"/>
      <c r="AN22" s="163"/>
      <c r="AO22" s="163"/>
      <c r="AP22" s="163"/>
      <c r="AQ22" s="163"/>
      <c r="AR22" s="163"/>
      <c r="AS22" s="163"/>
      <c r="AT22" s="163"/>
      <c r="AU22" s="163"/>
      <c r="AV22" s="163"/>
      <c r="AW22" s="163"/>
    </row>
    <row r="23" spans="2:49">
      <c r="B23" s="163"/>
      <c r="C23" s="163"/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  <c r="AC23" s="163"/>
      <c r="AD23" s="163"/>
      <c r="AE23" s="163"/>
      <c r="AF23" s="163"/>
      <c r="AG23" s="163"/>
      <c r="AH23" s="163"/>
      <c r="AI23" s="163"/>
      <c r="AJ23" s="163"/>
      <c r="AK23" s="163"/>
      <c r="AL23" s="163"/>
      <c r="AM23" s="163"/>
      <c r="AN23" s="163"/>
      <c r="AO23" s="163"/>
      <c r="AP23" s="163"/>
      <c r="AQ23" s="163"/>
      <c r="AR23" s="163"/>
      <c r="AS23" s="163"/>
      <c r="AT23" s="163"/>
      <c r="AU23" s="163"/>
      <c r="AV23" s="163"/>
      <c r="AW23" s="163"/>
    </row>
    <row r="24" spans="2:49">
      <c r="B24" s="163"/>
      <c r="C24" s="163"/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  <c r="AC24" s="163"/>
      <c r="AD24" s="163"/>
      <c r="AE24" s="163"/>
      <c r="AF24" s="163"/>
      <c r="AG24" s="163"/>
      <c r="AH24" s="163"/>
      <c r="AI24" s="163"/>
      <c r="AJ24" s="163"/>
      <c r="AK24" s="163"/>
      <c r="AL24" s="163"/>
      <c r="AM24" s="163"/>
      <c r="AN24" s="163"/>
      <c r="AO24" s="163"/>
      <c r="AP24" s="163"/>
      <c r="AQ24" s="163"/>
      <c r="AR24" s="163"/>
      <c r="AS24" s="163"/>
      <c r="AT24" s="163"/>
      <c r="AU24" s="163"/>
      <c r="AV24" s="163"/>
      <c r="AW24" s="163"/>
    </row>
    <row r="25" spans="2:49">
      <c r="B25" s="163"/>
      <c r="C25" s="163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K25" s="163"/>
      <c r="AL25" s="163"/>
      <c r="AM25" s="163"/>
      <c r="AN25" s="163"/>
      <c r="AO25" s="163"/>
      <c r="AP25" s="163"/>
      <c r="AQ25" s="163"/>
      <c r="AR25" s="163"/>
      <c r="AS25" s="163"/>
      <c r="AT25" s="163"/>
      <c r="AU25" s="163"/>
      <c r="AV25" s="163"/>
      <c r="AW25" s="163"/>
    </row>
    <row r="26" spans="2:49">
      <c r="B26" s="163"/>
      <c r="C26" s="163"/>
      <c r="D26" s="163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  <c r="AB26" s="163"/>
      <c r="AC26" s="163"/>
      <c r="AD26" s="163"/>
      <c r="AE26" s="163"/>
      <c r="AF26" s="163"/>
      <c r="AG26" s="163"/>
      <c r="AH26" s="163"/>
      <c r="AI26" s="163"/>
      <c r="AJ26" s="163"/>
      <c r="AK26" s="163"/>
      <c r="AL26" s="163"/>
      <c r="AM26" s="163"/>
      <c r="AN26" s="163"/>
      <c r="AO26" s="163"/>
      <c r="AP26" s="163"/>
      <c r="AQ26" s="163"/>
      <c r="AR26" s="163"/>
      <c r="AS26" s="163"/>
      <c r="AT26" s="163"/>
      <c r="AU26" s="163"/>
      <c r="AV26" s="163"/>
      <c r="AW26" s="163"/>
    </row>
    <row r="27" spans="2:49">
      <c r="B27" s="163"/>
      <c r="C27" s="163"/>
      <c r="D27" s="163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/>
      <c r="AC27" s="163"/>
      <c r="AD27" s="163"/>
      <c r="AE27" s="163"/>
      <c r="AF27" s="163"/>
      <c r="AG27" s="163"/>
      <c r="AH27" s="163"/>
      <c r="AI27" s="163"/>
      <c r="AJ27" s="163"/>
      <c r="AK27" s="163"/>
      <c r="AL27" s="163"/>
      <c r="AM27" s="163"/>
      <c r="AN27" s="163"/>
      <c r="AO27" s="163"/>
      <c r="AP27" s="163"/>
      <c r="AQ27" s="163"/>
      <c r="AR27" s="163"/>
      <c r="AS27" s="163"/>
      <c r="AT27" s="163"/>
      <c r="AU27" s="163"/>
      <c r="AV27" s="163"/>
      <c r="AW27" s="163"/>
    </row>
    <row r="28" spans="2:49">
      <c r="B28" s="163"/>
      <c r="C28" s="163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  <c r="AB28" s="163"/>
      <c r="AC28" s="163"/>
      <c r="AD28" s="163"/>
      <c r="AE28" s="163"/>
      <c r="AF28" s="163"/>
      <c r="AG28" s="163"/>
      <c r="AH28" s="163"/>
      <c r="AI28" s="163"/>
      <c r="AJ28" s="163"/>
      <c r="AK28" s="163"/>
      <c r="AL28" s="163"/>
      <c r="AM28" s="163"/>
      <c r="AN28" s="163"/>
      <c r="AO28" s="163"/>
      <c r="AP28" s="163"/>
      <c r="AQ28" s="163"/>
      <c r="AR28" s="163"/>
      <c r="AS28" s="163"/>
      <c r="AT28" s="163"/>
      <c r="AU28" s="163"/>
      <c r="AV28" s="163"/>
      <c r="AW28" s="163"/>
    </row>
    <row r="29" spans="2:49">
      <c r="B29" s="163"/>
      <c r="C29" s="163"/>
      <c r="D29" s="163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63"/>
      <c r="AL29" s="163"/>
      <c r="AM29" s="163"/>
      <c r="AN29" s="163"/>
      <c r="AO29" s="163"/>
      <c r="AP29" s="163"/>
      <c r="AQ29" s="163"/>
      <c r="AR29" s="163"/>
      <c r="AS29" s="163"/>
      <c r="AT29" s="163"/>
      <c r="AU29" s="163"/>
      <c r="AV29" s="163"/>
      <c r="AW29" s="163"/>
    </row>
    <row r="30" spans="2:49">
      <c r="B30" s="164"/>
      <c r="C30" s="164"/>
      <c r="D30" s="164"/>
      <c r="E30" s="164"/>
      <c r="F30" s="164"/>
      <c r="G30" s="164"/>
      <c r="H30" s="164"/>
      <c r="I30" s="164"/>
      <c r="J30" s="164"/>
      <c r="K30" s="164"/>
      <c r="L30" s="164"/>
      <c r="M30" s="164"/>
      <c r="N30" s="164"/>
      <c r="O30" s="164"/>
      <c r="P30" s="164"/>
      <c r="Q30" s="164"/>
      <c r="R30" s="164"/>
      <c r="S30" s="164"/>
      <c r="T30" s="164"/>
      <c r="U30" s="164"/>
      <c r="V30" s="164"/>
      <c r="W30" s="164"/>
      <c r="X30" s="164"/>
      <c r="Y30" s="164"/>
      <c r="Z30" s="164"/>
      <c r="AA30" s="164"/>
      <c r="AB30" s="164"/>
      <c r="AC30" s="164"/>
      <c r="AD30" s="164"/>
      <c r="AE30" s="164"/>
      <c r="AF30" s="164"/>
      <c r="AG30" s="164"/>
      <c r="AH30" s="164"/>
      <c r="AI30" s="164"/>
      <c r="AJ30" s="164"/>
      <c r="AK30" s="164"/>
      <c r="AL30" s="164"/>
      <c r="AM30" s="164"/>
      <c r="AN30" s="164"/>
      <c r="AO30" s="164"/>
      <c r="AP30" s="164"/>
      <c r="AQ30" s="164"/>
      <c r="AR30" s="164"/>
      <c r="AS30" s="164"/>
      <c r="AT30" s="164"/>
      <c r="AU30" s="164"/>
      <c r="AV30" s="164"/>
      <c r="AW30" s="164"/>
    </row>
    <row r="32" spans="2:49" s="102" customFormat="1">
      <c r="I32" s="101"/>
      <c r="J32" s="101"/>
      <c r="K32" s="101"/>
      <c r="L32" s="101"/>
      <c r="M32" s="101"/>
      <c r="N32" s="101"/>
      <c r="AR32" s="101" t="s">
        <v>239</v>
      </c>
    </row>
    <row r="33" spans="1:46" s="102" customFormat="1">
      <c r="F33" s="101" t="s">
        <v>54</v>
      </c>
      <c r="I33" s="101"/>
      <c r="J33" s="101"/>
      <c r="K33" s="101"/>
      <c r="L33" s="101"/>
      <c r="M33" s="101"/>
      <c r="N33" s="101"/>
      <c r="T33" s="101" t="s">
        <v>237</v>
      </c>
      <c r="AF33" s="101" t="s">
        <v>51</v>
      </c>
      <c r="AR33" s="101" t="s">
        <v>48</v>
      </c>
    </row>
    <row r="34" spans="1:46" s="102" customFormat="1">
      <c r="F34" s="101" t="s">
        <v>55</v>
      </c>
      <c r="I34" s="101"/>
      <c r="J34" s="101"/>
      <c r="K34" s="101"/>
      <c r="L34" s="101"/>
      <c r="M34" s="101"/>
      <c r="N34" s="101"/>
      <c r="T34" s="101" t="s">
        <v>238</v>
      </c>
      <c r="AF34" s="101" t="s">
        <v>52</v>
      </c>
      <c r="AR34" s="101" t="s">
        <v>49</v>
      </c>
    </row>
    <row r="35" spans="1:46" s="102" customFormat="1">
      <c r="F35" s="101"/>
      <c r="I35" s="101"/>
      <c r="J35" s="101"/>
      <c r="K35" s="101"/>
      <c r="L35" s="101"/>
      <c r="M35" s="101"/>
      <c r="N35" s="101"/>
      <c r="AF35" s="101" t="s">
        <v>53</v>
      </c>
      <c r="AR35" s="101" t="s">
        <v>50</v>
      </c>
    </row>
    <row r="36" spans="1:46" s="102" customFormat="1">
      <c r="F36" s="101"/>
      <c r="I36" s="101"/>
      <c r="J36" s="101"/>
      <c r="K36" s="101"/>
      <c r="L36" s="101"/>
      <c r="M36" s="101"/>
      <c r="N36" s="101"/>
      <c r="AF36" s="101"/>
      <c r="AR36" s="101"/>
    </row>
    <row r="37" spans="1:46" s="102" customFormat="1">
      <c r="F37" s="101"/>
      <c r="I37" s="101"/>
      <c r="J37" s="101"/>
      <c r="K37" s="101"/>
      <c r="L37" s="101"/>
      <c r="M37" s="101"/>
      <c r="N37" s="101"/>
      <c r="AF37" s="101"/>
      <c r="AR37" s="101"/>
    </row>
    <row r="38" spans="1:46" s="102" customFormat="1">
      <c r="F38" s="101"/>
      <c r="I38" s="101"/>
      <c r="J38" s="101"/>
      <c r="K38" s="101"/>
      <c r="L38" s="101"/>
      <c r="M38" s="101"/>
      <c r="N38" s="101"/>
      <c r="AF38" s="101"/>
      <c r="AR38" s="101"/>
    </row>
    <row r="39" spans="1:46" s="140" customFormat="1" ht="16.5" thickBot="1">
      <c r="F39" s="141" t="s">
        <v>232</v>
      </c>
      <c r="I39" s="142"/>
      <c r="J39" s="142"/>
      <c r="K39" s="142"/>
      <c r="L39" s="142"/>
      <c r="M39" s="142"/>
      <c r="N39" s="142"/>
      <c r="Q39" s="145"/>
      <c r="R39" s="145"/>
      <c r="S39" s="145"/>
      <c r="T39" s="146"/>
      <c r="U39" s="145"/>
      <c r="V39" s="145"/>
      <c r="W39" s="145"/>
      <c r="X39" s="145"/>
      <c r="AF39" s="141" t="s">
        <v>97</v>
      </c>
      <c r="AR39" s="141" t="s">
        <v>209</v>
      </c>
    </row>
    <row r="40" spans="1:46" s="102" customFormat="1">
      <c r="D40" s="143"/>
      <c r="F40" s="143" t="s">
        <v>228</v>
      </c>
      <c r="G40" s="143"/>
      <c r="H40" s="143"/>
      <c r="I40" s="143"/>
      <c r="J40" s="143"/>
      <c r="K40" s="144"/>
      <c r="L40" s="144"/>
      <c r="M40" s="144"/>
      <c r="N40" s="144"/>
      <c r="T40" s="147"/>
      <c r="AO40" s="101"/>
    </row>
    <row r="42" spans="1:46">
      <c r="AN42" s="10"/>
      <c r="AO42" s="10"/>
      <c r="AP42" s="160"/>
      <c r="AQ42" s="160"/>
      <c r="AR42" s="160"/>
      <c r="AS42" s="160"/>
      <c r="AT42" s="160"/>
    </row>
    <row r="47" spans="1:46">
      <c r="A47" s="2" t="s">
        <v>25</v>
      </c>
      <c r="B47" s="1" t="s">
        <v>26</v>
      </c>
    </row>
    <row r="49" spans="2:49">
      <c r="B49" s="15" t="s">
        <v>27</v>
      </c>
      <c r="C49" s="5"/>
      <c r="D49" s="5"/>
      <c r="E49" s="5"/>
      <c r="F49" s="5"/>
      <c r="G49" s="5"/>
      <c r="H49" s="5"/>
      <c r="I49" s="6"/>
      <c r="J49" s="6"/>
      <c r="K49" s="6"/>
      <c r="L49" s="6"/>
      <c r="M49" s="6"/>
      <c r="N49" s="6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7"/>
    </row>
    <row r="50" spans="2:49">
      <c r="B50" s="22" t="s">
        <v>28</v>
      </c>
      <c r="C50" s="10"/>
      <c r="D50" s="10"/>
      <c r="E50" s="10"/>
      <c r="F50" s="10"/>
      <c r="G50" s="10"/>
      <c r="H50" s="10"/>
      <c r="I50" s="11"/>
      <c r="J50" s="11"/>
      <c r="K50" s="11"/>
      <c r="L50" s="11"/>
      <c r="M50" s="11"/>
      <c r="V50" s="11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9" t="s">
        <v>30</v>
      </c>
      <c r="AR50" s="10"/>
      <c r="AS50" s="10"/>
      <c r="AT50" s="10"/>
      <c r="AU50" s="10"/>
      <c r="AV50" s="10"/>
      <c r="AW50" s="12"/>
    </row>
    <row r="51" spans="2:49" ht="17.25">
      <c r="B51" s="23" t="s">
        <v>1</v>
      </c>
      <c r="C51" s="10" t="s">
        <v>70</v>
      </c>
      <c r="D51" s="10"/>
      <c r="E51" s="10"/>
      <c r="F51" s="10"/>
      <c r="G51" s="10"/>
      <c r="H51" s="104"/>
      <c r="I51" s="20"/>
      <c r="J51" s="11"/>
      <c r="K51" s="11"/>
      <c r="L51" s="11"/>
      <c r="M51" s="11"/>
      <c r="V51" s="168">
        <v>12</v>
      </c>
      <c r="W51" s="168"/>
      <c r="X51" s="11" t="s">
        <v>15</v>
      </c>
      <c r="Y51" s="11" t="s">
        <v>16</v>
      </c>
      <c r="Z51" s="168">
        <v>2.85</v>
      </c>
      <c r="AA51" s="168"/>
      <c r="AB51" s="11" t="s">
        <v>15</v>
      </c>
      <c r="AC51" s="13" t="s">
        <v>17</v>
      </c>
      <c r="AD51" s="168">
        <f>SUM(Z51*V51)</f>
        <v>34.200000000000003</v>
      </c>
      <c r="AE51" s="168"/>
      <c r="AF51" s="104" t="s">
        <v>18</v>
      </c>
      <c r="AG51" s="10"/>
      <c r="AH51" s="25" t="s">
        <v>29</v>
      </c>
      <c r="AI51" s="10"/>
      <c r="AJ51" s="180">
        <v>57000</v>
      </c>
      <c r="AK51" s="180"/>
      <c r="AL51" s="180"/>
      <c r="AM51" s="26"/>
      <c r="AN51" s="10"/>
      <c r="AO51" s="10"/>
      <c r="AP51" s="10"/>
      <c r="AQ51" s="27" t="s">
        <v>31</v>
      </c>
      <c r="AR51" s="180">
        <f>SUM(AJ51*AD51)</f>
        <v>1949400.0000000002</v>
      </c>
      <c r="AS51" s="180"/>
      <c r="AT51" s="180"/>
      <c r="AU51" s="180"/>
      <c r="AV51" s="10"/>
      <c r="AW51" s="12"/>
    </row>
    <row r="52" spans="2:49">
      <c r="B52" s="23" t="s">
        <v>8</v>
      </c>
      <c r="C52" s="10" t="s">
        <v>71</v>
      </c>
      <c r="D52" s="10"/>
      <c r="E52" s="10"/>
      <c r="F52" s="10"/>
      <c r="G52" s="10"/>
      <c r="H52" s="104"/>
      <c r="I52" s="20"/>
      <c r="J52" s="11"/>
      <c r="K52" s="11"/>
      <c r="L52" s="11"/>
      <c r="M52" s="11"/>
      <c r="V52" s="168">
        <v>2</v>
      </c>
      <c r="W52" s="168"/>
      <c r="X52" s="160" t="s">
        <v>37</v>
      </c>
      <c r="Y52" s="160"/>
      <c r="Z52" s="160"/>
      <c r="AA52" s="160"/>
      <c r="AC52" s="13"/>
      <c r="AD52" s="168"/>
      <c r="AE52" s="168"/>
      <c r="AF52" s="104"/>
      <c r="AG52" s="10"/>
      <c r="AH52" s="25" t="s">
        <v>29</v>
      </c>
      <c r="AI52" s="10"/>
      <c r="AJ52" s="180">
        <v>350000</v>
      </c>
      <c r="AK52" s="180"/>
      <c r="AL52" s="180"/>
      <c r="AM52" s="26"/>
      <c r="AN52" s="10"/>
      <c r="AO52" s="10"/>
      <c r="AP52" s="10"/>
      <c r="AQ52" s="27" t="s">
        <v>31</v>
      </c>
      <c r="AR52" s="180">
        <f>SUM(AJ52*V52)</f>
        <v>700000</v>
      </c>
      <c r="AS52" s="180"/>
      <c r="AT52" s="180"/>
      <c r="AU52" s="180"/>
      <c r="AV52" s="10"/>
      <c r="AW52" s="12"/>
    </row>
    <row r="53" spans="2:49">
      <c r="B53" s="23" t="s">
        <v>25</v>
      </c>
      <c r="C53" s="104" t="s">
        <v>72</v>
      </c>
      <c r="D53" s="105"/>
      <c r="E53" s="105"/>
      <c r="F53" s="105"/>
      <c r="G53" s="105"/>
      <c r="H53" s="105"/>
      <c r="I53" s="105"/>
      <c r="J53" s="105"/>
      <c r="K53" s="105"/>
      <c r="L53" s="105"/>
      <c r="M53" s="105"/>
      <c r="V53" s="168">
        <v>2</v>
      </c>
      <c r="W53" s="168"/>
      <c r="X53" s="160" t="s">
        <v>37</v>
      </c>
      <c r="Y53" s="160"/>
      <c r="Z53" s="160"/>
      <c r="AA53" s="160"/>
      <c r="AC53" s="13"/>
      <c r="AD53" s="168"/>
      <c r="AE53" s="168"/>
      <c r="AF53" s="104"/>
      <c r="AG53" s="24"/>
      <c r="AH53" s="25" t="s">
        <v>29</v>
      </c>
      <c r="AI53" s="24"/>
      <c r="AJ53" s="180">
        <v>350000</v>
      </c>
      <c r="AK53" s="180"/>
      <c r="AL53" s="180"/>
      <c r="AM53" s="26"/>
      <c r="AN53" s="24"/>
      <c r="AO53" s="24"/>
      <c r="AP53" s="24"/>
      <c r="AQ53" s="27" t="s">
        <v>31</v>
      </c>
      <c r="AR53" s="180">
        <f>SUM(AJ53*V53)</f>
        <v>700000</v>
      </c>
      <c r="AS53" s="180"/>
      <c r="AT53" s="180"/>
      <c r="AU53" s="180"/>
      <c r="AV53" s="10"/>
      <c r="AW53" s="12"/>
    </row>
    <row r="54" spans="2:49">
      <c r="B54" s="8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2"/>
    </row>
    <row r="55" spans="2:49" ht="15.75">
      <c r="B55" s="181" t="s">
        <v>32</v>
      </c>
      <c r="C55" s="182"/>
      <c r="D55" s="182"/>
      <c r="E55" s="182"/>
      <c r="F55" s="182"/>
      <c r="G55" s="182"/>
      <c r="H55" s="182"/>
      <c r="I55" s="182"/>
      <c r="J55" s="182"/>
      <c r="K55" s="182"/>
      <c r="L55" s="182"/>
      <c r="M55" s="182"/>
      <c r="N55" s="182"/>
      <c r="O55" s="182"/>
      <c r="P55" s="182"/>
      <c r="Q55" s="182"/>
      <c r="R55" s="182"/>
      <c r="S55" s="182"/>
      <c r="T55" s="182"/>
      <c r="U55" s="182"/>
      <c r="V55" s="182"/>
      <c r="W55" s="182"/>
      <c r="X55" s="182"/>
      <c r="Y55" s="182"/>
      <c r="Z55" s="182"/>
      <c r="AA55" s="182"/>
      <c r="AB55" s="182"/>
      <c r="AC55" s="182"/>
      <c r="AD55" s="182"/>
      <c r="AE55" s="182"/>
      <c r="AF55" s="182"/>
      <c r="AG55" s="182"/>
      <c r="AH55" s="182"/>
      <c r="AI55" s="182"/>
      <c r="AJ55" s="182"/>
      <c r="AK55" s="182"/>
      <c r="AL55" s="182"/>
      <c r="AM55" s="182"/>
      <c r="AN55" s="182"/>
      <c r="AO55" s="182"/>
      <c r="AP55" s="45"/>
      <c r="AQ55" s="45" t="s">
        <v>31</v>
      </c>
      <c r="AR55" s="46"/>
      <c r="AS55" s="183">
        <f>SUM(AR51:AU53)</f>
        <v>3349400</v>
      </c>
      <c r="AT55" s="183"/>
      <c r="AU55" s="183"/>
      <c r="AV55" s="183"/>
      <c r="AW55" s="184"/>
    </row>
    <row r="56" spans="2:49">
      <c r="B56" s="185" t="s">
        <v>33</v>
      </c>
      <c r="C56" s="186"/>
      <c r="D56" s="187" t="s">
        <v>19</v>
      </c>
      <c r="E56" s="188"/>
      <c r="F56" s="188"/>
      <c r="G56" s="188"/>
      <c r="H56" s="188"/>
      <c r="I56" s="188"/>
      <c r="J56" s="188"/>
      <c r="K56" s="188"/>
      <c r="L56" s="188"/>
      <c r="M56" s="188"/>
      <c r="N56" s="188"/>
      <c r="O56" s="188"/>
      <c r="P56" s="188"/>
      <c r="Q56" s="189"/>
      <c r="R56" s="170" t="s">
        <v>20</v>
      </c>
      <c r="S56" s="170"/>
      <c r="T56" s="170"/>
      <c r="U56" s="170"/>
      <c r="V56" s="170"/>
      <c r="W56" s="170"/>
      <c r="X56" s="170"/>
      <c r="Y56" s="170"/>
      <c r="Z56" s="170"/>
      <c r="AA56" s="170"/>
      <c r="AB56" s="170"/>
      <c r="AC56" s="170"/>
      <c r="AD56" s="170"/>
      <c r="AE56" s="170"/>
      <c r="AF56" s="170"/>
      <c r="AG56" s="170"/>
      <c r="AH56" s="170" t="s">
        <v>21</v>
      </c>
      <c r="AI56" s="170"/>
      <c r="AJ56" s="170"/>
      <c r="AK56" s="170"/>
      <c r="AL56" s="170"/>
      <c r="AM56" s="170"/>
      <c r="AN56" s="170"/>
      <c r="AO56" s="170"/>
      <c r="AP56" s="170"/>
      <c r="AQ56" s="170"/>
      <c r="AR56" s="170"/>
      <c r="AS56" s="170"/>
      <c r="AT56" s="170"/>
      <c r="AU56" s="170"/>
      <c r="AV56" s="170"/>
      <c r="AW56" s="170"/>
    </row>
    <row r="57" spans="2:49">
      <c r="B57" s="15" t="s">
        <v>43</v>
      </c>
      <c r="C57" s="30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7"/>
      <c r="R57" s="4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7"/>
      <c r="AH57" s="4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7"/>
    </row>
    <row r="58" spans="2:49">
      <c r="B58" s="8"/>
      <c r="C58" s="9" t="s">
        <v>34</v>
      </c>
      <c r="D58" s="195" t="s">
        <v>58</v>
      </c>
      <c r="E58" s="195"/>
      <c r="F58" s="195"/>
      <c r="G58" s="195"/>
      <c r="H58" s="195"/>
      <c r="I58" s="195"/>
      <c r="J58" s="195"/>
      <c r="K58" s="195"/>
      <c r="L58" s="195"/>
      <c r="M58" s="195"/>
      <c r="N58" s="195"/>
      <c r="O58" s="195"/>
      <c r="P58" s="195"/>
      <c r="Q58" s="196"/>
      <c r="R58" s="8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2"/>
      <c r="AH58" s="8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2"/>
    </row>
    <row r="59" spans="2:49">
      <c r="B59" s="8"/>
      <c r="C59" s="10"/>
      <c r="D59" s="160" t="s">
        <v>35</v>
      </c>
      <c r="E59" s="160"/>
      <c r="F59" s="11" t="s">
        <v>14</v>
      </c>
      <c r="G59" s="160" t="s">
        <v>36</v>
      </c>
      <c r="H59" s="160"/>
      <c r="I59" s="160"/>
      <c r="J59" s="160"/>
      <c r="K59" s="160"/>
      <c r="L59" s="160"/>
      <c r="M59" s="160"/>
      <c r="N59" s="160"/>
      <c r="O59" s="160"/>
      <c r="P59" s="160"/>
      <c r="Q59" s="198"/>
      <c r="R59" s="8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2"/>
      <c r="AH59" s="8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2"/>
    </row>
    <row r="60" spans="2:49">
      <c r="B60" s="8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2"/>
      <c r="R60" s="8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2"/>
      <c r="AH60" s="8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2"/>
    </row>
    <row r="61" spans="2:49">
      <c r="B61" s="8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2"/>
      <c r="R61" s="8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2"/>
      <c r="AH61" s="8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2"/>
    </row>
    <row r="62" spans="2:49">
      <c r="B62" s="8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2"/>
      <c r="R62" s="8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2"/>
      <c r="AH62" s="8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2"/>
    </row>
    <row r="63" spans="2:49">
      <c r="B63" s="8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2"/>
      <c r="R63" s="8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2"/>
      <c r="AH63" s="8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2"/>
    </row>
    <row r="64" spans="2:49">
      <c r="B64" s="8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2"/>
      <c r="R64" s="8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2"/>
      <c r="AH64" s="8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2"/>
    </row>
    <row r="65" spans="2:49">
      <c r="B65" s="8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2"/>
      <c r="R65" s="8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2"/>
      <c r="AH65" s="8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2"/>
    </row>
    <row r="66" spans="2:49">
      <c r="B66" s="8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2"/>
      <c r="R66" s="8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2"/>
      <c r="AH66" s="8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2"/>
    </row>
    <row r="67" spans="2:49">
      <c r="B67" s="8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2"/>
      <c r="R67" s="8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2"/>
      <c r="AH67" s="8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2"/>
    </row>
    <row r="68" spans="2:49">
      <c r="B68" s="8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2"/>
      <c r="R68" s="8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2"/>
      <c r="AH68" s="8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2"/>
    </row>
    <row r="69" spans="2:49">
      <c r="B69" s="8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2"/>
      <c r="R69" s="8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2"/>
      <c r="AH69" s="8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2"/>
    </row>
    <row r="70" spans="2:49">
      <c r="B70" s="8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2"/>
      <c r="R70" s="8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2"/>
      <c r="AH70" s="8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2"/>
    </row>
    <row r="71" spans="2:49">
      <c r="B71" s="8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2"/>
      <c r="R71" s="8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2"/>
      <c r="AH71" s="8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2"/>
    </row>
    <row r="72" spans="2:49">
      <c r="B72" s="14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9"/>
      <c r="R72" s="14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9"/>
      <c r="AH72" s="14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9"/>
    </row>
    <row r="84" spans="2:49">
      <c r="B84" s="15" t="s">
        <v>27</v>
      </c>
      <c r="C84" s="5"/>
      <c r="D84" s="5"/>
      <c r="E84" s="5"/>
      <c r="F84" s="5"/>
      <c r="G84" s="5"/>
      <c r="H84" s="5"/>
      <c r="I84" s="6"/>
      <c r="J84" s="6"/>
      <c r="K84" s="6"/>
      <c r="L84" s="6"/>
      <c r="M84" s="6"/>
      <c r="N84" s="6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7"/>
    </row>
    <row r="85" spans="2:49">
      <c r="B85" s="22" t="s">
        <v>28</v>
      </c>
      <c r="C85" s="10"/>
      <c r="D85" s="10"/>
      <c r="E85" s="10"/>
      <c r="F85" s="10"/>
      <c r="G85" s="10"/>
      <c r="H85" s="10"/>
      <c r="I85" s="11"/>
      <c r="J85" s="11"/>
      <c r="K85" s="11"/>
      <c r="L85" s="11"/>
      <c r="M85" s="11"/>
      <c r="V85" s="11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9" t="s">
        <v>30</v>
      </c>
      <c r="AR85" s="10"/>
      <c r="AS85" s="10"/>
      <c r="AT85" s="10"/>
      <c r="AU85" s="10"/>
      <c r="AV85" s="10"/>
      <c r="AW85" s="12"/>
    </row>
    <row r="86" spans="2:49" ht="17.25">
      <c r="B86" s="23" t="s">
        <v>1</v>
      </c>
      <c r="C86" s="10" t="s">
        <v>70</v>
      </c>
      <c r="D86" s="10"/>
      <c r="E86" s="10"/>
      <c r="F86" s="10"/>
      <c r="G86" s="10"/>
      <c r="H86" s="104"/>
      <c r="I86" s="20"/>
      <c r="J86" s="11"/>
      <c r="K86" s="11"/>
      <c r="L86" s="11"/>
      <c r="M86" s="11"/>
      <c r="V86" s="168">
        <v>16</v>
      </c>
      <c r="W86" s="168"/>
      <c r="X86" s="11" t="s">
        <v>15</v>
      </c>
      <c r="Y86" s="11" t="s">
        <v>16</v>
      </c>
      <c r="Z86" s="168">
        <v>2.85</v>
      </c>
      <c r="AA86" s="168"/>
      <c r="AB86" s="11" t="s">
        <v>15</v>
      </c>
      <c r="AC86" s="13" t="s">
        <v>17</v>
      </c>
      <c r="AD86" s="168">
        <f>SUM(Z86*V86)</f>
        <v>45.6</v>
      </c>
      <c r="AE86" s="168"/>
      <c r="AF86" s="104" t="s">
        <v>18</v>
      </c>
      <c r="AG86" s="10"/>
      <c r="AH86" s="25" t="s">
        <v>29</v>
      </c>
      <c r="AI86" s="10"/>
      <c r="AJ86" s="180">
        <v>57000</v>
      </c>
      <c r="AK86" s="180"/>
      <c r="AL86" s="180"/>
      <c r="AM86" s="26"/>
      <c r="AN86" s="10"/>
      <c r="AO86" s="10"/>
      <c r="AP86" s="10"/>
      <c r="AQ86" s="27" t="s">
        <v>31</v>
      </c>
      <c r="AR86" s="180">
        <f>SUM(AJ86*AD86)</f>
        <v>2599200</v>
      </c>
      <c r="AS86" s="180"/>
      <c r="AT86" s="180"/>
      <c r="AU86" s="180"/>
      <c r="AV86" s="10"/>
      <c r="AW86" s="12"/>
    </row>
    <row r="87" spans="2:49">
      <c r="B87" s="23" t="s">
        <v>8</v>
      </c>
      <c r="C87" s="104" t="s">
        <v>72</v>
      </c>
      <c r="D87" s="105"/>
      <c r="E87" s="105"/>
      <c r="F87" s="105"/>
      <c r="G87" s="105"/>
      <c r="H87" s="105"/>
      <c r="I87" s="105"/>
      <c r="J87" s="105"/>
      <c r="K87" s="105"/>
      <c r="L87" s="105"/>
      <c r="M87" s="105"/>
      <c r="V87" s="168">
        <v>2</v>
      </c>
      <c r="W87" s="168"/>
      <c r="X87" s="160" t="s">
        <v>37</v>
      </c>
      <c r="Y87" s="160"/>
      <c r="Z87" s="160"/>
      <c r="AA87" s="160"/>
      <c r="AC87" s="13"/>
      <c r="AD87" s="168"/>
      <c r="AE87" s="168"/>
      <c r="AF87" s="104"/>
      <c r="AG87" s="24"/>
      <c r="AH87" s="25" t="s">
        <v>29</v>
      </c>
      <c r="AI87" s="24"/>
      <c r="AJ87" s="180">
        <v>350000</v>
      </c>
      <c r="AK87" s="180"/>
      <c r="AL87" s="180"/>
      <c r="AM87" s="24"/>
      <c r="AN87" s="24"/>
      <c r="AO87" s="24"/>
      <c r="AP87" s="24"/>
      <c r="AQ87" s="27" t="s">
        <v>31</v>
      </c>
      <c r="AR87" s="180">
        <f>SUM(AJ87*V87)</f>
        <v>700000</v>
      </c>
      <c r="AS87" s="180"/>
      <c r="AT87" s="180"/>
      <c r="AU87" s="180"/>
      <c r="AV87" s="10"/>
      <c r="AW87" s="12"/>
    </row>
    <row r="88" spans="2:49">
      <c r="B88" s="8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2"/>
    </row>
    <row r="89" spans="2:49" ht="15.75">
      <c r="B89" s="181" t="s">
        <v>32</v>
      </c>
      <c r="C89" s="182"/>
      <c r="D89" s="182"/>
      <c r="E89" s="182"/>
      <c r="F89" s="182"/>
      <c r="G89" s="182"/>
      <c r="H89" s="182"/>
      <c r="I89" s="182"/>
      <c r="J89" s="182"/>
      <c r="K89" s="182"/>
      <c r="L89" s="182"/>
      <c r="M89" s="182"/>
      <c r="N89" s="182"/>
      <c r="O89" s="182"/>
      <c r="P89" s="182"/>
      <c r="Q89" s="182"/>
      <c r="R89" s="182"/>
      <c r="S89" s="182"/>
      <c r="T89" s="182"/>
      <c r="U89" s="182"/>
      <c r="V89" s="182"/>
      <c r="W89" s="182"/>
      <c r="X89" s="182"/>
      <c r="Y89" s="182"/>
      <c r="Z89" s="182"/>
      <c r="AA89" s="182"/>
      <c r="AB89" s="182"/>
      <c r="AC89" s="182"/>
      <c r="AD89" s="182"/>
      <c r="AE89" s="182"/>
      <c r="AF89" s="182"/>
      <c r="AG89" s="182"/>
      <c r="AH89" s="182"/>
      <c r="AI89" s="182"/>
      <c r="AJ89" s="182"/>
      <c r="AK89" s="182"/>
      <c r="AL89" s="182"/>
      <c r="AM89" s="182"/>
      <c r="AN89" s="182"/>
      <c r="AO89" s="182"/>
      <c r="AP89" s="45"/>
      <c r="AQ89" s="45" t="s">
        <v>31</v>
      </c>
      <c r="AR89" s="46"/>
      <c r="AS89" s="183">
        <f>SUM(AR86:AU87)</f>
        <v>3299200</v>
      </c>
      <c r="AT89" s="183"/>
      <c r="AU89" s="183"/>
      <c r="AV89" s="183"/>
      <c r="AW89" s="184"/>
    </row>
    <row r="90" spans="2:49">
      <c r="B90" s="185" t="s">
        <v>33</v>
      </c>
      <c r="C90" s="186"/>
      <c r="D90" s="187" t="s">
        <v>19</v>
      </c>
      <c r="E90" s="188"/>
      <c r="F90" s="188"/>
      <c r="G90" s="188"/>
      <c r="H90" s="188"/>
      <c r="I90" s="188"/>
      <c r="J90" s="188"/>
      <c r="K90" s="188"/>
      <c r="L90" s="188"/>
      <c r="M90" s="188"/>
      <c r="N90" s="188"/>
      <c r="O90" s="188"/>
      <c r="P90" s="188"/>
      <c r="Q90" s="189"/>
      <c r="R90" s="170" t="s">
        <v>20</v>
      </c>
      <c r="S90" s="170"/>
      <c r="T90" s="170"/>
      <c r="U90" s="170"/>
      <c r="V90" s="170"/>
      <c r="W90" s="170"/>
      <c r="X90" s="170"/>
      <c r="Y90" s="170"/>
      <c r="Z90" s="170"/>
      <c r="AA90" s="170"/>
      <c r="AB90" s="170"/>
      <c r="AC90" s="170"/>
      <c r="AD90" s="170"/>
      <c r="AE90" s="170"/>
      <c r="AF90" s="170"/>
      <c r="AG90" s="170"/>
      <c r="AH90" s="170" t="s">
        <v>21</v>
      </c>
      <c r="AI90" s="170"/>
      <c r="AJ90" s="170"/>
      <c r="AK90" s="170"/>
      <c r="AL90" s="170"/>
      <c r="AM90" s="170"/>
      <c r="AN90" s="170"/>
      <c r="AO90" s="170"/>
      <c r="AP90" s="170"/>
      <c r="AQ90" s="170"/>
      <c r="AR90" s="170"/>
      <c r="AS90" s="170"/>
      <c r="AT90" s="170"/>
      <c r="AU90" s="170"/>
      <c r="AV90" s="170"/>
      <c r="AW90" s="170"/>
    </row>
    <row r="91" spans="2:49">
      <c r="B91" s="15" t="s">
        <v>43</v>
      </c>
      <c r="C91" s="30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7"/>
      <c r="R91" s="4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7"/>
      <c r="AH91" s="4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7"/>
    </row>
    <row r="92" spans="2:49">
      <c r="B92" s="8"/>
      <c r="C92" s="9" t="s">
        <v>38</v>
      </c>
      <c r="D92" s="195" t="s">
        <v>59</v>
      </c>
      <c r="E92" s="195"/>
      <c r="F92" s="195"/>
      <c r="G92" s="195"/>
      <c r="H92" s="195"/>
      <c r="I92" s="195"/>
      <c r="J92" s="195"/>
      <c r="K92" s="195"/>
      <c r="L92" s="195"/>
      <c r="M92" s="195"/>
      <c r="N92" s="195"/>
      <c r="O92" s="195"/>
      <c r="P92" s="195"/>
      <c r="Q92" s="196"/>
      <c r="R92" s="8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2"/>
      <c r="AH92" s="8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2"/>
    </row>
    <row r="93" spans="2:49">
      <c r="B93" s="8"/>
      <c r="C93" s="10"/>
      <c r="D93" s="160" t="s">
        <v>35</v>
      </c>
      <c r="E93" s="160"/>
      <c r="F93" s="11" t="s">
        <v>14</v>
      </c>
      <c r="G93" s="160" t="s">
        <v>36</v>
      </c>
      <c r="H93" s="160"/>
      <c r="I93" s="160"/>
      <c r="J93" s="160"/>
      <c r="K93" s="160"/>
      <c r="L93" s="160"/>
      <c r="M93" s="160"/>
      <c r="N93" s="160"/>
      <c r="O93" s="160"/>
      <c r="P93" s="160"/>
      <c r="Q93" s="198"/>
      <c r="R93" s="8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2"/>
      <c r="AH93" s="8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2"/>
    </row>
    <row r="94" spans="2:49">
      <c r="B94" s="8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2"/>
      <c r="R94" s="8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2"/>
      <c r="AH94" s="8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2"/>
    </row>
    <row r="95" spans="2:49">
      <c r="B95" s="8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2"/>
      <c r="R95" s="8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2"/>
      <c r="AH95" s="8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2"/>
    </row>
    <row r="96" spans="2:49">
      <c r="B96" s="8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2"/>
      <c r="R96" s="8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2"/>
      <c r="AH96" s="8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2"/>
    </row>
    <row r="97" spans="2:49">
      <c r="B97" s="8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2"/>
      <c r="R97" s="8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2"/>
      <c r="AH97" s="8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2"/>
    </row>
    <row r="98" spans="2:49">
      <c r="B98" s="8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2"/>
      <c r="R98" s="8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2"/>
      <c r="AH98" s="8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2"/>
    </row>
    <row r="99" spans="2:49">
      <c r="B99" s="8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2"/>
      <c r="R99" s="8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2"/>
      <c r="AH99" s="8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2"/>
    </row>
    <row r="100" spans="2:49">
      <c r="B100" s="8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2"/>
      <c r="R100" s="8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2"/>
      <c r="AH100" s="8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2"/>
    </row>
    <row r="101" spans="2:49">
      <c r="B101" s="8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2"/>
      <c r="R101" s="8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2"/>
      <c r="AH101" s="8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2"/>
    </row>
    <row r="102" spans="2:49">
      <c r="B102" s="8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2"/>
      <c r="R102" s="8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2"/>
      <c r="AH102" s="8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2"/>
    </row>
    <row r="103" spans="2:49">
      <c r="B103" s="8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2"/>
      <c r="R103" s="8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2"/>
      <c r="AH103" s="8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2"/>
    </row>
    <row r="104" spans="2:49">
      <c r="B104" s="8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2"/>
      <c r="R104" s="8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2"/>
      <c r="AH104" s="8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2"/>
    </row>
    <row r="105" spans="2:49">
      <c r="B105" s="8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2"/>
      <c r="R105" s="8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2"/>
      <c r="AH105" s="8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2"/>
    </row>
    <row r="106" spans="2:49">
      <c r="B106" s="14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9"/>
      <c r="R106" s="14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9"/>
      <c r="AH106" s="14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9"/>
    </row>
    <row r="109" spans="2:49" ht="21">
      <c r="B109" s="173" t="s">
        <v>56</v>
      </c>
      <c r="C109" s="174"/>
      <c r="D109" s="174" t="s">
        <v>57</v>
      </c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  <c r="Y109" s="174"/>
      <c r="Z109" s="174"/>
      <c r="AA109" s="174"/>
      <c r="AB109" s="174"/>
      <c r="AC109" s="174"/>
      <c r="AD109" s="174"/>
      <c r="AE109" s="174"/>
      <c r="AF109" s="174"/>
      <c r="AG109" s="174"/>
      <c r="AH109" s="174" t="s">
        <v>31</v>
      </c>
      <c r="AI109" s="174"/>
      <c r="AJ109" s="177">
        <f>SUM(AS55,AS89)</f>
        <v>6648600</v>
      </c>
      <c r="AK109" s="177"/>
      <c r="AL109" s="177"/>
      <c r="AM109" s="177"/>
      <c r="AN109" s="177"/>
      <c r="AO109" s="177"/>
      <c r="AP109" s="177"/>
      <c r="AQ109" s="177"/>
      <c r="AR109" s="177"/>
      <c r="AS109" s="177"/>
      <c r="AT109" s="39"/>
      <c r="AU109" s="39"/>
      <c r="AV109" s="39"/>
      <c r="AW109" s="40"/>
    </row>
    <row r="110" spans="2:49" ht="21">
      <c r="B110" s="175"/>
      <c r="C110" s="176"/>
      <c r="D110" s="176"/>
      <c r="E110" s="176"/>
      <c r="F110" s="176"/>
      <c r="G110" s="176"/>
      <c r="H110" s="176"/>
      <c r="I110" s="176"/>
      <c r="J110" s="176"/>
      <c r="K110" s="176"/>
      <c r="L110" s="176"/>
      <c r="M110" s="176"/>
      <c r="N110" s="176"/>
      <c r="O110" s="176"/>
      <c r="P110" s="176"/>
      <c r="Q110" s="176"/>
      <c r="R110" s="176"/>
      <c r="S110" s="176"/>
      <c r="T110" s="176"/>
      <c r="U110" s="176"/>
      <c r="V110" s="176"/>
      <c r="W110" s="176"/>
      <c r="X110" s="176"/>
      <c r="Y110" s="176"/>
      <c r="Z110" s="176"/>
      <c r="AA110" s="176"/>
      <c r="AB110" s="176"/>
      <c r="AC110" s="176"/>
      <c r="AD110" s="176"/>
      <c r="AE110" s="176"/>
      <c r="AF110" s="176"/>
      <c r="AG110" s="176"/>
      <c r="AH110" s="176"/>
      <c r="AI110" s="176"/>
      <c r="AJ110" s="178"/>
      <c r="AK110" s="178"/>
      <c r="AL110" s="178"/>
      <c r="AM110" s="178"/>
      <c r="AN110" s="178"/>
      <c r="AO110" s="178"/>
      <c r="AP110" s="178"/>
      <c r="AQ110" s="178"/>
      <c r="AR110" s="178"/>
      <c r="AS110" s="178"/>
      <c r="AT110" s="41"/>
      <c r="AU110" s="41"/>
      <c r="AV110" s="41"/>
      <c r="AW110" s="42"/>
    </row>
    <row r="111" spans="2:49">
      <c r="AO111" s="3"/>
    </row>
    <row r="112" spans="2:49" s="51" customFormat="1" ht="14.25">
      <c r="I112" s="52"/>
      <c r="J112" s="52"/>
      <c r="K112" s="52"/>
      <c r="L112" s="52"/>
      <c r="M112" s="52"/>
      <c r="N112" s="52"/>
      <c r="AO112" s="52" t="s">
        <v>210</v>
      </c>
    </row>
    <row r="113" spans="4:41" s="51" customFormat="1" ht="14.25">
      <c r="F113" s="52" t="s">
        <v>54</v>
      </c>
      <c r="I113" s="52"/>
      <c r="J113" s="52"/>
      <c r="K113" s="52"/>
      <c r="L113" s="52"/>
      <c r="M113" s="52"/>
      <c r="N113" s="52"/>
      <c r="X113" s="52" t="s">
        <v>51</v>
      </c>
      <c r="AO113" s="52" t="s">
        <v>48</v>
      </c>
    </row>
    <row r="114" spans="4:41" s="51" customFormat="1" ht="14.25">
      <c r="F114" s="52" t="s">
        <v>55</v>
      </c>
      <c r="I114" s="52"/>
      <c r="J114" s="52"/>
      <c r="K114" s="52"/>
      <c r="L114" s="52"/>
      <c r="M114" s="52"/>
      <c r="N114" s="52"/>
      <c r="X114" s="52" t="s">
        <v>52</v>
      </c>
      <c r="AO114" s="52" t="s">
        <v>49</v>
      </c>
    </row>
    <row r="115" spans="4:41" s="51" customFormat="1" ht="14.25">
      <c r="F115" s="52"/>
      <c r="I115" s="52"/>
      <c r="J115" s="52"/>
      <c r="K115" s="52"/>
      <c r="L115" s="52"/>
      <c r="M115" s="52"/>
      <c r="N115" s="52"/>
      <c r="X115" s="52" t="s">
        <v>53</v>
      </c>
      <c r="AO115" s="52" t="s">
        <v>50</v>
      </c>
    </row>
    <row r="116" spans="4:41" s="51" customFormat="1" ht="14.25">
      <c r="F116" s="52"/>
      <c r="I116" s="52"/>
      <c r="J116" s="52"/>
      <c r="K116" s="52"/>
      <c r="L116" s="52"/>
      <c r="M116" s="52"/>
      <c r="N116" s="52"/>
      <c r="X116" s="52"/>
      <c r="AO116" s="52"/>
    </row>
    <row r="117" spans="4:41" s="51" customFormat="1" ht="14.25">
      <c r="F117" s="52"/>
      <c r="I117" s="52"/>
      <c r="J117" s="52"/>
      <c r="K117" s="52"/>
      <c r="L117" s="52"/>
      <c r="M117" s="52"/>
      <c r="N117" s="52"/>
      <c r="X117" s="52"/>
      <c r="AO117" s="52"/>
    </row>
    <row r="118" spans="4:41" s="51" customFormat="1" ht="14.25">
      <c r="F118" s="52"/>
      <c r="I118" s="52"/>
      <c r="J118" s="52"/>
      <c r="K118" s="52"/>
      <c r="L118" s="52"/>
      <c r="M118" s="52"/>
      <c r="N118" s="52"/>
      <c r="X118" s="52"/>
      <c r="AO118" s="52"/>
    </row>
    <row r="119" spans="4:41" s="63" customFormat="1">
      <c r="F119" s="132" t="s">
        <v>232</v>
      </c>
      <c r="I119" s="131"/>
      <c r="J119" s="131"/>
      <c r="K119" s="131"/>
      <c r="L119" s="131"/>
      <c r="M119" s="131"/>
      <c r="N119" s="131"/>
      <c r="X119" s="132" t="s">
        <v>97</v>
      </c>
      <c r="AO119" s="132" t="s">
        <v>209</v>
      </c>
    </row>
    <row r="120" spans="4:41" s="51" customFormat="1" ht="14.25">
      <c r="D120" s="133"/>
      <c r="F120" s="133" t="s">
        <v>228</v>
      </c>
      <c r="G120" s="133"/>
      <c r="H120" s="133"/>
      <c r="I120" s="133"/>
      <c r="J120" s="133"/>
      <c r="K120" s="134"/>
      <c r="L120" s="134"/>
      <c r="M120" s="134"/>
      <c r="N120" s="134"/>
      <c r="AO120" s="52"/>
    </row>
  </sheetData>
  <mergeCells count="79">
    <mergeCell ref="B6:J6"/>
    <mergeCell ref="L6:AT6"/>
    <mergeCell ref="A2:AW2"/>
    <mergeCell ref="B4:J4"/>
    <mergeCell ref="L4:AT4"/>
    <mergeCell ref="B5:J5"/>
    <mergeCell ref="L5:AT5"/>
    <mergeCell ref="B7:J7"/>
    <mergeCell ref="L7:AT7"/>
    <mergeCell ref="B8:J8"/>
    <mergeCell ref="L8:AT8"/>
    <mergeCell ref="B9:J9"/>
    <mergeCell ref="L9:AT9"/>
    <mergeCell ref="AJ16:AO16"/>
    <mergeCell ref="B11:AW11"/>
    <mergeCell ref="C14:G14"/>
    <mergeCell ref="I14:J14"/>
    <mergeCell ref="M14:N14"/>
    <mergeCell ref="Q14:R14"/>
    <mergeCell ref="AJ14:AO14"/>
    <mergeCell ref="C15:G15"/>
    <mergeCell ref="I15:J15"/>
    <mergeCell ref="M15:N15"/>
    <mergeCell ref="Q15:R15"/>
    <mergeCell ref="AJ15:AO15"/>
    <mergeCell ref="B18:Q18"/>
    <mergeCell ref="R18:AG18"/>
    <mergeCell ref="AH18:AW18"/>
    <mergeCell ref="B19:Q30"/>
    <mergeCell ref="R19:AG30"/>
    <mergeCell ref="AH19:AW30"/>
    <mergeCell ref="AP42:AT42"/>
    <mergeCell ref="V51:W51"/>
    <mergeCell ref="Z51:AA51"/>
    <mergeCell ref="AD51:AE51"/>
    <mergeCell ref="AJ51:AL51"/>
    <mergeCell ref="AR51:AU51"/>
    <mergeCell ref="V53:W53"/>
    <mergeCell ref="X53:AA53"/>
    <mergeCell ref="AD53:AE53"/>
    <mergeCell ref="AJ53:AL53"/>
    <mergeCell ref="AR53:AU53"/>
    <mergeCell ref="V52:W52"/>
    <mergeCell ref="X52:AA52"/>
    <mergeCell ref="AD52:AE52"/>
    <mergeCell ref="AJ52:AL52"/>
    <mergeCell ref="AR52:AU52"/>
    <mergeCell ref="B55:AO55"/>
    <mergeCell ref="AS55:AW55"/>
    <mergeCell ref="B56:C56"/>
    <mergeCell ref="D56:Q56"/>
    <mergeCell ref="R56:AG56"/>
    <mergeCell ref="AH56:AW56"/>
    <mergeCell ref="D58:Q58"/>
    <mergeCell ref="D59:E59"/>
    <mergeCell ref="G59:Q59"/>
    <mergeCell ref="V86:W86"/>
    <mergeCell ref="Z86:AA86"/>
    <mergeCell ref="AJ86:AL86"/>
    <mergeCell ref="AR86:AU86"/>
    <mergeCell ref="V87:W87"/>
    <mergeCell ref="X87:AA87"/>
    <mergeCell ref="AD87:AE87"/>
    <mergeCell ref="AJ87:AL87"/>
    <mergeCell ref="AR87:AU87"/>
    <mergeCell ref="AD86:AE86"/>
    <mergeCell ref="B89:AO89"/>
    <mergeCell ref="AS89:AW89"/>
    <mergeCell ref="B90:C90"/>
    <mergeCell ref="D90:Q90"/>
    <mergeCell ref="R90:AG90"/>
    <mergeCell ref="AH90:AW90"/>
    <mergeCell ref="B109:C110"/>
    <mergeCell ref="D109:AG110"/>
    <mergeCell ref="AH109:AI110"/>
    <mergeCell ref="AJ109:AS110"/>
    <mergeCell ref="D92:Q92"/>
    <mergeCell ref="D93:E93"/>
    <mergeCell ref="G93:Q93"/>
  </mergeCells>
  <pageMargins left="0.79" right="0.35433070866141736" top="0.74803149606299213" bottom="0.5" header="0.31496062992125984" footer="0.31496062992125984"/>
  <pageSetup paperSize="9" scale="85" orientation="landscape" horizontalDpi="4294967293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W118"/>
  <sheetViews>
    <sheetView topLeftCell="A5" zoomScale="62" zoomScaleNormal="62" workbookViewId="0">
      <selection activeCell="A32" sqref="A32:XFD40"/>
    </sheetView>
  </sheetViews>
  <sheetFormatPr defaultRowHeight="15"/>
  <cols>
    <col min="1" max="7" width="3" style="1" customWidth="1"/>
    <col min="8" max="8" width="1.5703125" style="1" customWidth="1"/>
    <col min="9" max="14" width="3" style="3" customWidth="1"/>
    <col min="15" max="81" width="3" style="1" customWidth="1"/>
    <col min="82" max="139" width="2.42578125" style="1" customWidth="1"/>
    <col min="140" max="16384" width="9.140625" style="1"/>
  </cols>
  <sheetData>
    <row r="1" spans="1:49">
      <c r="AR1" s="21" t="s">
        <v>24</v>
      </c>
    </row>
    <row r="2" spans="1:49" ht="21">
      <c r="A2" s="165" t="s">
        <v>0</v>
      </c>
      <c r="B2" s="165"/>
      <c r="C2" s="165"/>
      <c r="D2" s="165"/>
      <c r="E2" s="165"/>
      <c r="F2" s="165"/>
      <c r="G2" s="165"/>
      <c r="H2" s="165"/>
      <c r="I2" s="165"/>
      <c r="J2" s="165"/>
      <c r="K2" s="165"/>
      <c r="L2" s="165"/>
      <c r="M2" s="165"/>
      <c r="N2" s="165"/>
      <c r="O2" s="165"/>
      <c r="P2" s="165"/>
      <c r="Q2" s="165"/>
      <c r="R2" s="165"/>
      <c r="S2" s="165"/>
      <c r="T2" s="165"/>
      <c r="U2" s="165"/>
      <c r="V2" s="165"/>
      <c r="W2" s="165"/>
      <c r="X2" s="165"/>
      <c r="Y2" s="165"/>
      <c r="Z2" s="165"/>
      <c r="AA2" s="165"/>
      <c r="AB2" s="165"/>
      <c r="AC2" s="165"/>
      <c r="AD2" s="165"/>
      <c r="AE2" s="165"/>
      <c r="AF2" s="165"/>
      <c r="AG2" s="165"/>
      <c r="AH2" s="165"/>
      <c r="AI2" s="165"/>
      <c r="AJ2" s="165"/>
      <c r="AK2" s="165"/>
      <c r="AL2" s="165"/>
      <c r="AM2" s="165"/>
      <c r="AN2" s="165"/>
      <c r="AO2" s="165"/>
      <c r="AP2" s="165"/>
      <c r="AQ2" s="165"/>
      <c r="AR2" s="165"/>
      <c r="AS2" s="165"/>
      <c r="AT2" s="165"/>
      <c r="AU2" s="165"/>
      <c r="AV2" s="165"/>
      <c r="AW2" s="165"/>
    </row>
    <row r="4" spans="1:49">
      <c r="A4" s="2" t="s">
        <v>1</v>
      </c>
      <c r="B4" s="166" t="s">
        <v>2</v>
      </c>
      <c r="C4" s="166"/>
      <c r="D4" s="166"/>
      <c r="E4" s="166"/>
      <c r="F4" s="166"/>
      <c r="G4" s="166"/>
      <c r="H4" s="166"/>
      <c r="I4" s="166"/>
      <c r="J4" s="166"/>
      <c r="K4" s="3" t="s">
        <v>14</v>
      </c>
      <c r="L4" s="166">
        <v>239</v>
      </c>
      <c r="M4" s="166"/>
      <c r="N4" s="166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  <c r="AA4" s="166"/>
      <c r="AB4" s="166"/>
      <c r="AC4" s="166"/>
      <c r="AD4" s="166"/>
      <c r="AE4" s="166"/>
      <c r="AF4" s="166"/>
      <c r="AG4" s="166"/>
      <c r="AH4" s="166"/>
      <c r="AI4" s="166"/>
      <c r="AJ4" s="166"/>
      <c r="AK4" s="166"/>
      <c r="AL4" s="166"/>
      <c r="AM4" s="166"/>
      <c r="AN4" s="166"/>
      <c r="AO4" s="166"/>
      <c r="AP4" s="166"/>
      <c r="AQ4" s="166"/>
      <c r="AR4" s="166"/>
      <c r="AS4" s="166"/>
      <c r="AT4" s="166"/>
    </row>
    <row r="5" spans="1:49">
      <c r="B5" s="166" t="s">
        <v>3</v>
      </c>
      <c r="C5" s="166"/>
      <c r="D5" s="166"/>
      <c r="E5" s="166"/>
      <c r="F5" s="166"/>
      <c r="G5" s="166"/>
      <c r="H5" s="166"/>
      <c r="I5" s="166"/>
      <c r="J5" s="166"/>
      <c r="K5" s="3" t="s">
        <v>14</v>
      </c>
      <c r="L5" s="167" t="s">
        <v>127</v>
      </c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167"/>
      <c r="AA5" s="167"/>
      <c r="AB5" s="167"/>
      <c r="AC5" s="167"/>
      <c r="AD5" s="167"/>
      <c r="AE5" s="167"/>
      <c r="AF5" s="167"/>
      <c r="AG5" s="167"/>
      <c r="AH5" s="167"/>
      <c r="AI5" s="167"/>
      <c r="AJ5" s="167"/>
      <c r="AK5" s="167"/>
      <c r="AL5" s="167"/>
      <c r="AM5" s="167"/>
      <c r="AN5" s="167"/>
      <c r="AO5" s="167"/>
      <c r="AP5" s="167"/>
      <c r="AQ5" s="167"/>
      <c r="AR5" s="167"/>
      <c r="AS5" s="167"/>
      <c r="AT5" s="167"/>
    </row>
    <row r="6" spans="1:49">
      <c r="B6" s="166" t="s">
        <v>4</v>
      </c>
      <c r="C6" s="166"/>
      <c r="D6" s="166"/>
      <c r="E6" s="166"/>
      <c r="F6" s="166"/>
      <c r="G6" s="166"/>
      <c r="H6" s="166"/>
      <c r="I6" s="166"/>
      <c r="J6" s="166"/>
      <c r="K6" s="3" t="s">
        <v>14</v>
      </c>
      <c r="L6" s="166" t="str">
        <f>'[1]Tembesi Lolos'!$N$153</f>
        <v>Wiraswasta</v>
      </c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</row>
    <row r="7" spans="1:49">
      <c r="B7" s="166" t="s">
        <v>5</v>
      </c>
      <c r="C7" s="166"/>
      <c r="D7" s="166"/>
      <c r="E7" s="166"/>
      <c r="F7" s="166"/>
      <c r="G7" s="166"/>
      <c r="H7" s="166"/>
      <c r="I7" s="166"/>
      <c r="J7" s="166"/>
      <c r="K7" s="3" t="s">
        <v>14</v>
      </c>
      <c r="L7" s="166" t="s">
        <v>128</v>
      </c>
      <c r="M7" s="166"/>
      <c r="N7" s="166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</row>
    <row r="8" spans="1:49">
      <c r="B8" s="166" t="s">
        <v>6</v>
      </c>
      <c r="C8" s="166"/>
      <c r="D8" s="166"/>
      <c r="E8" s="166"/>
      <c r="F8" s="166"/>
      <c r="G8" s="166"/>
      <c r="H8" s="166"/>
      <c r="I8" s="166"/>
      <c r="J8" s="166"/>
      <c r="K8" s="3" t="s">
        <v>14</v>
      </c>
      <c r="L8" s="166" t="s">
        <v>105</v>
      </c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</row>
    <row r="9" spans="1:49">
      <c r="B9" s="166" t="s">
        <v>7</v>
      </c>
      <c r="C9" s="166"/>
      <c r="D9" s="166"/>
      <c r="E9" s="166"/>
      <c r="F9" s="166"/>
      <c r="G9" s="166"/>
      <c r="H9" s="166"/>
      <c r="I9" s="166"/>
      <c r="J9" s="166"/>
      <c r="K9" s="3" t="s">
        <v>14</v>
      </c>
      <c r="L9" s="166" t="s">
        <v>23</v>
      </c>
      <c r="M9" s="166"/>
      <c r="N9" s="166"/>
      <c r="O9" s="166"/>
      <c r="P9" s="166"/>
      <c r="Q9" s="166"/>
      <c r="R9" s="166"/>
      <c r="S9" s="166"/>
      <c r="T9" s="166"/>
      <c r="U9" s="166"/>
      <c r="V9" s="166"/>
      <c r="W9" s="166"/>
      <c r="X9" s="166"/>
      <c r="Y9" s="166"/>
      <c r="Z9" s="166"/>
      <c r="AA9" s="166"/>
      <c r="AB9" s="166"/>
      <c r="AC9" s="166"/>
      <c r="AD9" s="166"/>
      <c r="AE9" s="166"/>
      <c r="AF9" s="166"/>
      <c r="AG9" s="166"/>
      <c r="AH9" s="166"/>
      <c r="AI9" s="166"/>
      <c r="AJ9" s="166"/>
      <c r="AK9" s="166"/>
      <c r="AL9" s="166"/>
      <c r="AM9" s="166"/>
      <c r="AN9" s="166"/>
      <c r="AO9" s="166"/>
      <c r="AP9" s="166"/>
      <c r="AQ9" s="166"/>
      <c r="AR9" s="166"/>
      <c r="AS9" s="166"/>
      <c r="AT9" s="166"/>
    </row>
    <row r="11" spans="1:49">
      <c r="A11" s="2" t="s">
        <v>8</v>
      </c>
      <c r="B11" s="169" t="s">
        <v>9</v>
      </c>
      <c r="C11" s="169"/>
      <c r="D11" s="169"/>
      <c r="E11" s="169"/>
      <c r="F11" s="169"/>
      <c r="G11" s="169"/>
      <c r="H11" s="169"/>
      <c r="I11" s="169"/>
      <c r="J11" s="169"/>
      <c r="K11" s="169"/>
      <c r="L11" s="169"/>
      <c r="M11" s="169"/>
      <c r="N11" s="169"/>
      <c r="O11" s="169"/>
      <c r="P11" s="169"/>
      <c r="Q11" s="169"/>
      <c r="R11" s="169"/>
      <c r="S11" s="169"/>
      <c r="T11" s="169"/>
      <c r="U11" s="169"/>
      <c r="V11" s="169"/>
      <c r="W11" s="169"/>
      <c r="X11" s="169"/>
      <c r="Y11" s="169"/>
      <c r="Z11" s="169"/>
      <c r="AA11" s="169"/>
      <c r="AB11" s="169"/>
      <c r="AC11" s="169"/>
      <c r="AD11" s="169"/>
      <c r="AE11" s="169"/>
      <c r="AF11" s="169"/>
      <c r="AG11" s="169"/>
      <c r="AH11" s="169"/>
      <c r="AI11" s="169"/>
      <c r="AJ11" s="169"/>
      <c r="AK11" s="169"/>
      <c r="AL11" s="169"/>
      <c r="AM11" s="169"/>
      <c r="AN11" s="169"/>
      <c r="AO11" s="169"/>
      <c r="AP11" s="169"/>
      <c r="AQ11" s="169"/>
      <c r="AR11" s="169"/>
      <c r="AS11" s="169"/>
      <c r="AT11" s="169"/>
      <c r="AU11" s="169"/>
      <c r="AV11" s="169"/>
      <c r="AW11" s="169"/>
    </row>
    <row r="13" spans="1:49">
      <c r="B13" s="15" t="s">
        <v>10</v>
      </c>
      <c r="C13" s="5"/>
      <c r="D13" s="5"/>
      <c r="E13" s="5"/>
      <c r="F13" s="5"/>
      <c r="G13" s="5"/>
      <c r="H13" s="5"/>
      <c r="I13" s="6"/>
      <c r="J13" s="6"/>
      <c r="K13" s="6"/>
      <c r="L13" s="6"/>
      <c r="M13" s="6"/>
      <c r="N13" s="6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7"/>
    </row>
    <row r="14" spans="1:49" ht="17.25">
      <c r="B14" s="16" t="s">
        <v>11</v>
      </c>
      <c r="C14" s="160" t="s">
        <v>13</v>
      </c>
      <c r="D14" s="160"/>
      <c r="E14" s="160"/>
      <c r="F14" s="160"/>
      <c r="G14" s="160"/>
      <c r="H14" s="104" t="s">
        <v>14</v>
      </c>
      <c r="I14" s="168">
        <v>9</v>
      </c>
      <c r="J14" s="168"/>
      <c r="K14" s="106" t="s">
        <v>15</v>
      </c>
      <c r="L14" s="106" t="s">
        <v>16</v>
      </c>
      <c r="M14" s="168">
        <v>10</v>
      </c>
      <c r="N14" s="168"/>
      <c r="O14" s="11" t="s">
        <v>15</v>
      </c>
      <c r="P14" s="13" t="s">
        <v>17</v>
      </c>
      <c r="Q14" s="168">
        <f>SUM(M14*I14)</f>
        <v>90</v>
      </c>
      <c r="R14" s="168"/>
      <c r="S14" s="104" t="s">
        <v>18</v>
      </c>
      <c r="T14" s="104"/>
      <c r="U14" s="18" t="s">
        <v>11</v>
      </c>
      <c r="V14" s="10" t="s">
        <v>65</v>
      </c>
      <c r="W14" s="10"/>
      <c r="X14" s="10"/>
      <c r="Y14" s="10"/>
      <c r="Z14" s="10"/>
      <c r="AA14" s="10" t="s">
        <v>14</v>
      </c>
      <c r="AB14" s="10" t="s">
        <v>64</v>
      </c>
      <c r="AC14" s="10"/>
      <c r="AD14" s="10"/>
      <c r="AE14" s="10"/>
      <c r="AF14" s="10"/>
      <c r="AI14" s="19" t="s">
        <v>11</v>
      </c>
      <c r="AJ14" s="161" t="s">
        <v>67</v>
      </c>
      <c r="AK14" s="161"/>
      <c r="AL14" s="161"/>
      <c r="AM14" s="161"/>
      <c r="AN14" s="161"/>
      <c r="AO14" s="161"/>
      <c r="AP14" s="44" t="s">
        <v>14</v>
      </c>
      <c r="AQ14" s="44" t="s">
        <v>64</v>
      </c>
      <c r="AR14" s="44"/>
      <c r="AS14" s="44"/>
      <c r="AT14" s="44"/>
      <c r="AU14" s="44"/>
      <c r="AW14" s="12"/>
    </row>
    <row r="15" spans="1:49" ht="17.25">
      <c r="B15" s="16" t="s">
        <v>11</v>
      </c>
      <c r="C15" s="160" t="s">
        <v>12</v>
      </c>
      <c r="D15" s="160"/>
      <c r="E15" s="160"/>
      <c r="F15" s="160"/>
      <c r="G15" s="160"/>
      <c r="H15" s="104" t="s">
        <v>14</v>
      </c>
      <c r="I15" s="168">
        <v>6</v>
      </c>
      <c r="J15" s="168"/>
      <c r="K15" s="106" t="s">
        <v>15</v>
      </c>
      <c r="L15" s="106" t="s">
        <v>16</v>
      </c>
      <c r="M15" s="168">
        <v>8</v>
      </c>
      <c r="N15" s="168"/>
      <c r="O15" s="11" t="s">
        <v>15</v>
      </c>
      <c r="P15" s="13" t="s">
        <v>17</v>
      </c>
      <c r="Q15" s="168">
        <f>SUM(M15*I15)</f>
        <v>48</v>
      </c>
      <c r="R15" s="168"/>
      <c r="S15" s="104" t="s">
        <v>18</v>
      </c>
      <c r="T15" s="104"/>
      <c r="U15" s="18" t="s">
        <v>11</v>
      </c>
      <c r="V15" s="10" t="s">
        <v>63</v>
      </c>
      <c r="W15" s="10"/>
      <c r="X15" s="10"/>
      <c r="Y15" s="10"/>
      <c r="Z15" s="10"/>
      <c r="AA15" s="10" t="s">
        <v>14</v>
      </c>
      <c r="AB15" s="10" t="s">
        <v>64</v>
      </c>
      <c r="AC15" s="10"/>
      <c r="AD15" s="10"/>
      <c r="AE15" s="10"/>
      <c r="AF15" s="10"/>
      <c r="AH15" s="10"/>
      <c r="AI15" s="18" t="s">
        <v>11</v>
      </c>
      <c r="AJ15" s="160" t="s">
        <v>68</v>
      </c>
      <c r="AK15" s="160"/>
      <c r="AL15" s="160"/>
      <c r="AM15" s="160"/>
      <c r="AN15" s="160"/>
      <c r="AO15" s="160"/>
      <c r="AP15" s="10" t="s">
        <v>14</v>
      </c>
      <c r="AQ15" s="10" t="s">
        <v>111</v>
      </c>
      <c r="AR15" s="10"/>
      <c r="AS15" s="10"/>
      <c r="AT15" s="10"/>
      <c r="AU15" s="10"/>
      <c r="AW15" s="12"/>
    </row>
    <row r="16" spans="1:49">
      <c r="B16" s="17"/>
      <c r="C16" s="44"/>
      <c r="D16" s="44"/>
      <c r="E16" s="44"/>
      <c r="F16" s="44"/>
      <c r="G16" s="44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105"/>
      <c r="U16" s="18" t="s">
        <v>11</v>
      </c>
      <c r="V16" s="104" t="s">
        <v>66</v>
      </c>
      <c r="W16" s="104"/>
      <c r="X16" s="104"/>
      <c r="Y16" s="104"/>
      <c r="Z16" s="104"/>
      <c r="AA16" s="10" t="s">
        <v>14</v>
      </c>
      <c r="AB16" s="104" t="s">
        <v>64</v>
      </c>
      <c r="AC16" s="104"/>
      <c r="AD16" s="104"/>
      <c r="AE16" s="104"/>
      <c r="AF16" s="104"/>
      <c r="AH16" s="24"/>
      <c r="AI16" s="18" t="s">
        <v>11</v>
      </c>
      <c r="AJ16" s="160" t="s">
        <v>69</v>
      </c>
      <c r="AK16" s="160"/>
      <c r="AL16" s="160"/>
      <c r="AM16" s="160"/>
      <c r="AN16" s="160"/>
      <c r="AO16" s="160"/>
      <c r="AP16" s="10" t="s">
        <v>14</v>
      </c>
      <c r="AQ16" s="10" t="s">
        <v>111</v>
      </c>
      <c r="AR16" s="10"/>
      <c r="AS16" s="10"/>
      <c r="AT16" s="10"/>
      <c r="AU16" s="10"/>
      <c r="AV16" s="10"/>
      <c r="AW16" s="12"/>
    </row>
    <row r="17" spans="2:49">
      <c r="B17" s="8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2"/>
    </row>
    <row r="18" spans="2:49">
      <c r="B18" s="170" t="s">
        <v>19</v>
      </c>
      <c r="C18" s="170"/>
      <c r="D18" s="170"/>
      <c r="E18" s="170"/>
      <c r="F18" s="170"/>
      <c r="G18" s="170"/>
      <c r="H18" s="170"/>
      <c r="I18" s="170"/>
      <c r="J18" s="170"/>
      <c r="K18" s="170"/>
      <c r="L18" s="170"/>
      <c r="M18" s="170"/>
      <c r="N18" s="170"/>
      <c r="O18" s="170"/>
      <c r="P18" s="170"/>
      <c r="Q18" s="170"/>
      <c r="R18" s="170" t="s">
        <v>20</v>
      </c>
      <c r="S18" s="170"/>
      <c r="T18" s="170"/>
      <c r="U18" s="170"/>
      <c r="V18" s="170"/>
      <c r="W18" s="170"/>
      <c r="X18" s="170"/>
      <c r="Y18" s="170"/>
      <c r="Z18" s="170"/>
      <c r="AA18" s="170"/>
      <c r="AB18" s="170"/>
      <c r="AC18" s="170"/>
      <c r="AD18" s="170"/>
      <c r="AE18" s="170"/>
      <c r="AF18" s="170"/>
      <c r="AG18" s="170"/>
      <c r="AH18" s="170" t="s">
        <v>21</v>
      </c>
      <c r="AI18" s="170"/>
      <c r="AJ18" s="170"/>
      <c r="AK18" s="170"/>
      <c r="AL18" s="170"/>
      <c r="AM18" s="170"/>
      <c r="AN18" s="170"/>
      <c r="AO18" s="170"/>
      <c r="AP18" s="170"/>
      <c r="AQ18" s="170"/>
      <c r="AR18" s="170"/>
      <c r="AS18" s="170"/>
      <c r="AT18" s="170"/>
      <c r="AU18" s="170"/>
      <c r="AV18" s="170"/>
      <c r="AW18" s="170"/>
    </row>
    <row r="19" spans="2:49">
      <c r="B19" s="162"/>
      <c r="C19" s="162"/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  <c r="AA19" s="162"/>
      <c r="AB19" s="162"/>
      <c r="AC19" s="162"/>
      <c r="AD19" s="162"/>
      <c r="AE19" s="162"/>
      <c r="AF19" s="162"/>
      <c r="AG19" s="162"/>
      <c r="AH19" s="162"/>
      <c r="AI19" s="162"/>
      <c r="AJ19" s="162"/>
      <c r="AK19" s="162"/>
      <c r="AL19" s="162"/>
      <c r="AM19" s="162"/>
      <c r="AN19" s="162"/>
      <c r="AO19" s="162"/>
      <c r="AP19" s="162"/>
      <c r="AQ19" s="162"/>
      <c r="AR19" s="162"/>
      <c r="AS19" s="162"/>
      <c r="AT19" s="162"/>
      <c r="AU19" s="162"/>
      <c r="AV19" s="162"/>
      <c r="AW19" s="162"/>
    </row>
    <row r="20" spans="2:49">
      <c r="B20" s="163"/>
      <c r="C20" s="163"/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  <c r="AC20" s="163"/>
      <c r="AD20" s="163"/>
      <c r="AE20" s="163"/>
      <c r="AF20" s="163"/>
      <c r="AG20" s="163"/>
      <c r="AH20" s="163"/>
      <c r="AI20" s="163"/>
      <c r="AJ20" s="163"/>
      <c r="AK20" s="163"/>
      <c r="AL20" s="163"/>
      <c r="AM20" s="163"/>
      <c r="AN20" s="163"/>
      <c r="AO20" s="163"/>
      <c r="AP20" s="163"/>
      <c r="AQ20" s="163"/>
      <c r="AR20" s="163"/>
      <c r="AS20" s="163"/>
      <c r="AT20" s="163"/>
      <c r="AU20" s="163"/>
      <c r="AV20" s="163"/>
      <c r="AW20" s="163"/>
    </row>
    <row r="21" spans="2:49">
      <c r="B21" s="163"/>
      <c r="C21" s="163"/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  <c r="AC21" s="163"/>
      <c r="AD21" s="163"/>
      <c r="AE21" s="163"/>
      <c r="AF21" s="163"/>
      <c r="AG21" s="163"/>
      <c r="AH21" s="163"/>
      <c r="AI21" s="163"/>
      <c r="AJ21" s="163"/>
      <c r="AK21" s="163"/>
      <c r="AL21" s="163"/>
      <c r="AM21" s="163"/>
      <c r="AN21" s="163"/>
      <c r="AO21" s="163"/>
      <c r="AP21" s="163"/>
      <c r="AQ21" s="163"/>
      <c r="AR21" s="163"/>
      <c r="AS21" s="163"/>
      <c r="AT21" s="163"/>
      <c r="AU21" s="163"/>
      <c r="AV21" s="163"/>
      <c r="AW21" s="163"/>
    </row>
    <row r="22" spans="2:49">
      <c r="B22" s="163"/>
      <c r="C22" s="163"/>
      <c r="D22" s="163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  <c r="AC22" s="163"/>
      <c r="AD22" s="163"/>
      <c r="AE22" s="163"/>
      <c r="AF22" s="163"/>
      <c r="AG22" s="163"/>
      <c r="AH22" s="163"/>
      <c r="AI22" s="163"/>
      <c r="AJ22" s="163"/>
      <c r="AK22" s="163"/>
      <c r="AL22" s="163"/>
      <c r="AM22" s="163"/>
      <c r="AN22" s="163"/>
      <c r="AO22" s="163"/>
      <c r="AP22" s="163"/>
      <c r="AQ22" s="163"/>
      <c r="AR22" s="163"/>
      <c r="AS22" s="163"/>
      <c r="AT22" s="163"/>
      <c r="AU22" s="163"/>
      <c r="AV22" s="163"/>
      <c r="AW22" s="163"/>
    </row>
    <row r="23" spans="2:49">
      <c r="B23" s="163"/>
      <c r="C23" s="163"/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  <c r="AC23" s="163"/>
      <c r="AD23" s="163"/>
      <c r="AE23" s="163"/>
      <c r="AF23" s="163"/>
      <c r="AG23" s="163"/>
      <c r="AH23" s="163"/>
      <c r="AI23" s="163"/>
      <c r="AJ23" s="163"/>
      <c r="AK23" s="163"/>
      <c r="AL23" s="163"/>
      <c r="AM23" s="163"/>
      <c r="AN23" s="163"/>
      <c r="AO23" s="163"/>
      <c r="AP23" s="163"/>
      <c r="AQ23" s="163"/>
      <c r="AR23" s="163"/>
      <c r="AS23" s="163"/>
      <c r="AT23" s="163"/>
      <c r="AU23" s="163"/>
      <c r="AV23" s="163"/>
      <c r="AW23" s="163"/>
    </row>
    <row r="24" spans="2:49">
      <c r="B24" s="163"/>
      <c r="C24" s="163"/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  <c r="AC24" s="163"/>
      <c r="AD24" s="163"/>
      <c r="AE24" s="163"/>
      <c r="AF24" s="163"/>
      <c r="AG24" s="163"/>
      <c r="AH24" s="163"/>
      <c r="AI24" s="163"/>
      <c r="AJ24" s="163"/>
      <c r="AK24" s="163"/>
      <c r="AL24" s="163"/>
      <c r="AM24" s="163"/>
      <c r="AN24" s="163"/>
      <c r="AO24" s="163"/>
      <c r="AP24" s="163"/>
      <c r="AQ24" s="163"/>
      <c r="AR24" s="163"/>
      <c r="AS24" s="163"/>
      <c r="AT24" s="163"/>
      <c r="AU24" s="163"/>
      <c r="AV24" s="163"/>
      <c r="AW24" s="163"/>
    </row>
    <row r="25" spans="2:49">
      <c r="B25" s="163"/>
      <c r="C25" s="163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K25" s="163"/>
      <c r="AL25" s="163"/>
      <c r="AM25" s="163"/>
      <c r="AN25" s="163"/>
      <c r="AO25" s="163"/>
      <c r="AP25" s="163"/>
      <c r="AQ25" s="163"/>
      <c r="AR25" s="163"/>
      <c r="AS25" s="163"/>
      <c r="AT25" s="163"/>
      <c r="AU25" s="163"/>
      <c r="AV25" s="163"/>
      <c r="AW25" s="163"/>
    </row>
    <row r="26" spans="2:49">
      <c r="B26" s="163"/>
      <c r="C26" s="163"/>
      <c r="D26" s="163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  <c r="AB26" s="163"/>
      <c r="AC26" s="163"/>
      <c r="AD26" s="163"/>
      <c r="AE26" s="163"/>
      <c r="AF26" s="163"/>
      <c r="AG26" s="163"/>
      <c r="AH26" s="163"/>
      <c r="AI26" s="163"/>
      <c r="AJ26" s="163"/>
      <c r="AK26" s="163"/>
      <c r="AL26" s="163"/>
      <c r="AM26" s="163"/>
      <c r="AN26" s="163"/>
      <c r="AO26" s="163"/>
      <c r="AP26" s="163"/>
      <c r="AQ26" s="163"/>
      <c r="AR26" s="163"/>
      <c r="AS26" s="163"/>
      <c r="AT26" s="163"/>
      <c r="AU26" s="163"/>
      <c r="AV26" s="163"/>
      <c r="AW26" s="163"/>
    </row>
    <row r="27" spans="2:49">
      <c r="B27" s="163"/>
      <c r="C27" s="163"/>
      <c r="D27" s="163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/>
      <c r="AC27" s="163"/>
      <c r="AD27" s="163"/>
      <c r="AE27" s="163"/>
      <c r="AF27" s="163"/>
      <c r="AG27" s="163"/>
      <c r="AH27" s="163"/>
      <c r="AI27" s="163"/>
      <c r="AJ27" s="163"/>
      <c r="AK27" s="163"/>
      <c r="AL27" s="163"/>
      <c r="AM27" s="163"/>
      <c r="AN27" s="163"/>
      <c r="AO27" s="163"/>
      <c r="AP27" s="163"/>
      <c r="AQ27" s="163"/>
      <c r="AR27" s="163"/>
      <c r="AS27" s="163"/>
      <c r="AT27" s="163"/>
      <c r="AU27" s="163"/>
      <c r="AV27" s="163"/>
      <c r="AW27" s="163"/>
    </row>
    <row r="28" spans="2:49">
      <c r="B28" s="163"/>
      <c r="C28" s="163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  <c r="AB28" s="163"/>
      <c r="AC28" s="163"/>
      <c r="AD28" s="163"/>
      <c r="AE28" s="163"/>
      <c r="AF28" s="163"/>
      <c r="AG28" s="163"/>
      <c r="AH28" s="163"/>
      <c r="AI28" s="163"/>
      <c r="AJ28" s="163"/>
      <c r="AK28" s="163"/>
      <c r="AL28" s="163"/>
      <c r="AM28" s="163"/>
      <c r="AN28" s="163"/>
      <c r="AO28" s="163"/>
      <c r="AP28" s="163"/>
      <c r="AQ28" s="163"/>
      <c r="AR28" s="163"/>
      <c r="AS28" s="163"/>
      <c r="AT28" s="163"/>
      <c r="AU28" s="163"/>
      <c r="AV28" s="163"/>
      <c r="AW28" s="163"/>
    </row>
    <row r="29" spans="2:49">
      <c r="B29" s="163"/>
      <c r="C29" s="163"/>
      <c r="D29" s="163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63"/>
      <c r="AL29" s="163"/>
      <c r="AM29" s="163"/>
      <c r="AN29" s="163"/>
      <c r="AO29" s="163"/>
      <c r="AP29" s="163"/>
      <c r="AQ29" s="163"/>
      <c r="AR29" s="163"/>
      <c r="AS29" s="163"/>
      <c r="AT29" s="163"/>
      <c r="AU29" s="163"/>
      <c r="AV29" s="163"/>
      <c r="AW29" s="163"/>
    </row>
    <row r="30" spans="2:49">
      <c r="B30" s="164"/>
      <c r="C30" s="164"/>
      <c r="D30" s="164"/>
      <c r="E30" s="164"/>
      <c r="F30" s="164"/>
      <c r="G30" s="164"/>
      <c r="H30" s="164"/>
      <c r="I30" s="164"/>
      <c r="J30" s="164"/>
      <c r="K30" s="164"/>
      <c r="L30" s="164"/>
      <c r="M30" s="164"/>
      <c r="N30" s="164"/>
      <c r="O30" s="164"/>
      <c r="P30" s="164"/>
      <c r="Q30" s="164"/>
      <c r="R30" s="164"/>
      <c r="S30" s="164"/>
      <c r="T30" s="164"/>
      <c r="U30" s="164"/>
      <c r="V30" s="164"/>
      <c r="W30" s="164"/>
      <c r="X30" s="164"/>
      <c r="Y30" s="164"/>
      <c r="Z30" s="164"/>
      <c r="AA30" s="164"/>
      <c r="AB30" s="164"/>
      <c r="AC30" s="164"/>
      <c r="AD30" s="164"/>
      <c r="AE30" s="164"/>
      <c r="AF30" s="164"/>
      <c r="AG30" s="164"/>
      <c r="AH30" s="164"/>
      <c r="AI30" s="164"/>
      <c r="AJ30" s="164"/>
      <c r="AK30" s="164"/>
      <c r="AL30" s="164"/>
      <c r="AM30" s="164"/>
      <c r="AN30" s="164"/>
      <c r="AO30" s="164"/>
      <c r="AP30" s="164"/>
      <c r="AQ30" s="164"/>
      <c r="AR30" s="164"/>
      <c r="AS30" s="164"/>
      <c r="AT30" s="164"/>
      <c r="AU30" s="164"/>
      <c r="AV30" s="164"/>
      <c r="AW30" s="164"/>
    </row>
    <row r="32" spans="2:49" s="102" customFormat="1">
      <c r="I32" s="101"/>
      <c r="J32" s="101"/>
      <c r="K32" s="101"/>
      <c r="L32" s="101"/>
      <c r="M32" s="101"/>
      <c r="N32" s="101"/>
      <c r="AR32" s="101" t="s">
        <v>239</v>
      </c>
    </row>
    <row r="33" spans="1:49" s="102" customFormat="1">
      <c r="F33" s="101" t="s">
        <v>54</v>
      </c>
      <c r="I33" s="101"/>
      <c r="J33" s="101"/>
      <c r="K33" s="101"/>
      <c r="L33" s="101"/>
      <c r="M33" s="101"/>
      <c r="N33" s="101"/>
      <c r="T33" s="101" t="s">
        <v>237</v>
      </c>
      <c r="AF33" s="101" t="s">
        <v>51</v>
      </c>
      <c r="AR33" s="101" t="s">
        <v>48</v>
      </c>
    </row>
    <row r="34" spans="1:49" s="102" customFormat="1">
      <c r="F34" s="101" t="s">
        <v>55</v>
      </c>
      <c r="I34" s="101"/>
      <c r="J34" s="101"/>
      <c r="K34" s="101"/>
      <c r="L34" s="101"/>
      <c r="M34" s="101"/>
      <c r="N34" s="101"/>
      <c r="T34" s="101" t="s">
        <v>238</v>
      </c>
      <c r="AF34" s="101" t="s">
        <v>52</v>
      </c>
      <c r="AR34" s="101" t="s">
        <v>49</v>
      </c>
    </row>
    <row r="35" spans="1:49" s="102" customFormat="1">
      <c r="F35" s="101"/>
      <c r="I35" s="101"/>
      <c r="J35" s="101"/>
      <c r="K35" s="101"/>
      <c r="L35" s="101"/>
      <c r="M35" s="101"/>
      <c r="N35" s="101"/>
      <c r="AF35" s="101" t="s">
        <v>53</v>
      </c>
      <c r="AR35" s="101" t="s">
        <v>50</v>
      </c>
    </row>
    <row r="36" spans="1:49" s="102" customFormat="1">
      <c r="F36" s="101"/>
      <c r="I36" s="101"/>
      <c r="J36" s="101"/>
      <c r="K36" s="101"/>
      <c r="L36" s="101"/>
      <c r="M36" s="101"/>
      <c r="N36" s="101"/>
      <c r="AF36" s="101"/>
      <c r="AR36" s="101"/>
    </row>
    <row r="37" spans="1:49" s="102" customFormat="1">
      <c r="F37" s="101"/>
      <c r="I37" s="101"/>
      <c r="J37" s="101"/>
      <c r="K37" s="101"/>
      <c r="L37" s="101"/>
      <c r="M37" s="101"/>
      <c r="N37" s="101"/>
      <c r="AF37" s="101"/>
      <c r="AR37" s="101"/>
    </row>
    <row r="38" spans="1:49" s="102" customFormat="1">
      <c r="F38" s="101"/>
      <c r="I38" s="101"/>
      <c r="J38" s="101"/>
      <c r="K38" s="101"/>
      <c r="L38" s="101"/>
      <c r="M38" s="101"/>
      <c r="N38" s="101"/>
      <c r="AF38" s="101"/>
      <c r="AR38" s="101"/>
    </row>
    <row r="39" spans="1:49" s="140" customFormat="1" ht="16.5" thickBot="1">
      <c r="F39" s="141" t="s">
        <v>232</v>
      </c>
      <c r="I39" s="142"/>
      <c r="J39" s="142"/>
      <c r="K39" s="142"/>
      <c r="L39" s="142"/>
      <c r="M39" s="142"/>
      <c r="N39" s="142"/>
      <c r="Q39" s="145"/>
      <c r="R39" s="145"/>
      <c r="S39" s="145"/>
      <c r="T39" s="146"/>
      <c r="U39" s="145"/>
      <c r="V39" s="145"/>
      <c r="W39" s="145"/>
      <c r="X39" s="145"/>
      <c r="AF39" s="141" t="s">
        <v>97</v>
      </c>
      <c r="AR39" s="141" t="s">
        <v>209</v>
      </c>
    </row>
    <row r="40" spans="1:49" s="102" customFormat="1">
      <c r="D40" s="143"/>
      <c r="F40" s="143" t="s">
        <v>228</v>
      </c>
      <c r="G40" s="143"/>
      <c r="H40" s="143"/>
      <c r="I40" s="143"/>
      <c r="J40" s="143"/>
      <c r="K40" s="144"/>
      <c r="L40" s="144"/>
      <c r="M40" s="144"/>
      <c r="N40" s="144"/>
      <c r="T40" s="147"/>
      <c r="AO40" s="101"/>
    </row>
    <row r="42" spans="1:49">
      <c r="AN42" s="10"/>
      <c r="AO42" s="10"/>
      <c r="AP42" s="160"/>
      <c r="AQ42" s="160"/>
      <c r="AR42" s="160"/>
      <c r="AS42" s="160"/>
      <c r="AT42" s="160"/>
    </row>
    <row r="46" spans="1:49">
      <c r="A46" s="2" t="s">
        <v>25</v>
      </c>
      <c r="B46" s="1" t="s">
        <v>26</v>
      </c>
    </row>
    <row r="48" spans="1:49">
      <c r="B48" s="15" t="s">
        <v>27</v>
      </c>
      <c r="C48" s="5"/>
      <c r="D48" s="5"/>
      <c r="E48" s="5"/>
      <c r="F48" s="5"/>
      <c r="G48" s="5"/>
      <c r="H48" s="5"/>
      <c r="I48" s="6"/>
      <c r="J48" s="6"/>
      <c r="K48" s="6"/>
      <c r="L48" s="6"/>
      <c r="M48" s="6"/>
      <c r="N48" s="6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7"/>
    </row>
    <row r="49" spans="2:49">
      <c r="B49" s="22" t="s">
        <v>28</v>
      </c>
      <c r="C49" s="10"/>
      <c r="D49" s="10"/>
      <c r="E49" s="10"/>
      <c r="F49" s="10"/>
      <c r="G49" s="10"/>
      <c r="H49" s="10"/>
      <c r="I49" s="11"/>
      <c r="J49" s="11"/>
      <c r="K49" s="11"/>
      <c r="L49" s="11"/>
      <c r="M49" s="11"/>
      <c r="V49" s="11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9" t="s">
        <v>30</v>
      </c>
      <c r="AR49" s="10"/>
      <c r="AS49" s="10"/>
      <c r="AT49" s="10"/>
      <c r="AU49" s="10"/>
      <c r="AV49" s="10"/>
      <c r="AW49" s="12"/>
    </row>
    <row r="50" spans="2:49" ht="17.25">
      <c r="B50" s="23" t="s">
        <v>1</v>
      </c>
      <c r="C50" s="10" t="s">
        <v>70</v>
      </c>
      <c r="D50" s="10"/>
      <c r="E50" s="10"/>
      <c r="F50" s="10"/>
      <c r="G50" s="10"/>
      <c r="H50" s="104"/>
      <c r="I50" s="20"/>
      <c r="J50" s="11"/>
      <c r="K50" s="11"/>
      <c r="L50" s="11"/>
      <c r="M50" s="11"/>
      <c r="V50" s="168">
        <v>12</v>
      </c>
      <c r="W50" s="168"/>
      <c r="X50" s="11" t="s">
        <v>15</v>
      </c>
      <c r="Y50" s="11" t="s">
        <v>16</v>
      </c>
      <c r="Z50" s="168">
        <v>2.85</v>
      </c>
      <c r="AA50" s="168"/>
      <c r="AB50" s="11" t="s">
        <v>15</v>
      </c>
      <c r="AC50" s="13" t="s">
        <v>17</v>
      </c>
      <c r="AD50" s="168">
        <f>SUM(Z50*V50)</f>
        <v>34.200000000000003</v>
      </c>
      <c r="AE50" s="168"/>
      <c r="AF50" s="104" t="s">
        <v>18</v>
      </c>
      <c r="AG50" s="10"/>
      <c r="AH50" s="25" t="s">
        <v>29</v>
      </c>
      <c r="AI50" s="10"/>
      <c r="AJ50" s="180">
        <v>57000</v>
      </c>
      <c r="AK50" s="180"/>
      <c r="AL50" s="180"/>
      <c r="AM50" s="26"/>
      <c r="AN50" s="10"/>
      <c r="AO50" s="10"/>
      <c r="AP50" s="10"/>
      <c r="AQ50" s="27" t="s">
        <v>31</v>
      </c>
      <c r="AR50" s="180">
        <f>SUM(AJ50*AD50)</f>
        <v>1949400.0000000002</v>
      </c>
      <c r="AS50" s="180"/>
      <c r="AT50" s="180"/>
      <c r="AU50" s="180"/>
      <c r="AV50" s="10"/>
      <c r="AW50" s="12"/>
    </row>
    <row r="51" spans="2:49">
      <c r="B51" s="23" t="s">
        <v>8</v>
      </c>
      <c r="C51" s="10" t="s">
        <v>71</v>
      </c>
      <c r="D51" s="10"/>
      <c r="E51" s="10"/>
      <c r="F51" s="10"/>
      <c r="G51" s="10"/>
      <c r="H51" s="104"/>
      <c r="I51" s="20"/>
      <c r="J51" s="11"/>
      <c r="K51" s="11"/>
      <c r="L51" s="11"/>
      <c r="M51" s="11"/>
      <c r="V51" s="168">
        <v>2</v>
      </c>
      <c r="W51" s="168"/>
      <c r="X51" s="160" t="s">
        <v>37</v>
      </c>
      <c r="Y51" s="160"/>
      <c r="Z51" s="160"/>
      <c r="AA51" s="160"/>
      <c r="AC51" s="13"/>
      <c r="AD51" s="168"/>
      <c r="AE51" s="168"/>
      <c r="AF51" s="104"/>
      <c r="AG51" s="10"/>
      <c r="AH51" s="25" t="s">
        <v>29</v>
      </c>
      <c r="AI51" s="10"/>
      <c r="AJ51" s="180">
        <v>350000</v>
      </c>
      <c r="AK51" s="180"/>
      <c r="AL51" s="180"/>
      <c r="AM51" s="26"/>
      <c r="AN51" s="10"/>
      <c r="AO51" s="10"/>
      <c r="AP51" s="10"/>
      <c r="AQ51" s="27" t="s">
        <v>31</v>
      </c>
      <c r="AR51" s="180">
        <f>SUM(AJ51*V51)</f>
        <v>700000</v>
      </c>
      <c r="AS51" s="180"/>
      <c r="AT51" s="180"/>
      <c r="AU51" s="180"/>
      <c r="AV51" s="10"/>
      <c r="AW51" s="12"/>
    </row>
    <row r="52" spans="2:49">
      <c r="B52" s="23" t="s">
        <v>25</v>
      </c>
      <c r="C52" s="104" t="s">
        <v>72</v>
      </c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V52" s="168">
        <v>2</v>
      </c>
      <c r="W52" s="168"/>
      <c r="X52" s="160" t="s">
        <v>37</v>
      </c>
      <c r="Y52" s="160"/>
      <c r="Z52" s="160"/>
      <c r="AA52" s="160"/>
      <c r="AC52" s="13"/>
      <c r="AD52" s="168"/>
      <c r="AE52" s="168"/>
      <c r="AF52" s="104"/>
      <c r="AG52" s="24"/>
      <c r="AH52" s="25" t="s">
        <v>29</v>
      </c>
      <c r="AI52" s="24"/>
      <c r="AJ52" s="180">
        <v>350000</v>
      </c>
      <c r="AK52" s="180"/>
      <c r="AL52" s="180"/>
      <c r="AM52" s="26"/>
      <c r="AN52" s="24"/>
      <c r="AO52" s="24"/>
      <c r="AP52" s="24"/>
      <c r="AQ52" s="27" t="s">
        <v>31</v>
      </c>
      <c r="AR52" s="180">
        <f>SUM(AJ52*V52)</f>
        <v>700000</v>
      </c>
      <c r="AS52" s="180"/>
      <c r="AT52" s="180"/>
      <c r="AU52" s="180"/>
      <c r="AV52" s="10"/>
      <c r="AW52" s="12"/>
    </row>
    <row r="53" spans="2:49">
      <c r="B53" s="8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2"/>
    </row>
    <row r="54" spans="2:49" ht="15.75">
      <c r="B54" s="181" t="s">
        <v>32</v>
      </c>
      <c r="C54" s="182"/>
      <c r="D54" s="182"/>
      <c r="E54" s="182"/>
      <c r="F54" s="182"/>
      <c r="G54" s="182"/>
      <c r="H54" s="182"/>
      <c r="I54" s="182"/>
      <c r="J54" s="182"/>
      <c r="K54" s="182"/>
      <c r="L54" s="182"/>
      <c r="M54" s="182"/>
      <c r="N54" s="182"/>
      <c r="O54" s="182"/>
      <c r="P54" s="182"/>
      <c r="Q54" s="182"/>
      <c r="R54" s="182"/>
      <c r="S54" s="182"/>
      <c r="T54" s="182"/>
      <c r="U54" s="182"/>
      <c r="V54" s="182"/>
      <c r="W54" s="182"/>
      <c r="X54" s="182"/>
      <c r="Y54" s="182"/>
      <c r="Z54" s="182"/>
      <c r="AA54" s="182"/>
      <c r="AB54" s="182"/>
      <c r="AC54" s="182"/>
      <c r="AD54" s="182"/>
      <c r="AE54" s="182"/>
      <c r="AF54" s="182"/>
      <c r="AG54" s="182"/>
      <c r="AH54" s="182"/>
      <c r="AI54" s="182"/>
      <c r="AJ54" s="182"/>
      <c r="AK54" s="182"/>
      <c r="AL54" s="182"/>
      <c r="AM54" s="182"/>
      <c r="AN54" s="182"/>
      <c r="AO54" s="182"/>
      <c r="AP54" s="45"/>
      <c r="AQ54" s="45" t="s">
        <v>31</v>
      </c>
      <c r="AR54" s="46"/>
      <c r="AS54" s="183">
        <f>SUM(AR50:AU52)</f>
        <v>3349400</v>
      </c>
      <c r="AT54" s="183"/>
      <c r="AU54" s="183"/>
      <c r="AV54" s="183"/>
      <c r="AW54" s="184"/>
    </row>
    <row r="55" spans="2:49">
      <c r="B55" s="185" t="s">
        <v>33</v>
      </c>
      <c r="C55" s="186"/>
      <c r="D55" s="187" t="s">
        <v>19</v>
      </c>
      <c r="E55" s="188"/>
      <c r="F55" s="188"/>
      <c r="G55" s="188"/>
      <c r="H55" s="188"/>
      <c r="I55" s="188"/>
      <c r="J55" s="188"/>
      <c r="K55" s="188"/>
      <c r="L55" s="188"/>
      <c r="M55" s="188"/>
      <c r="N55" s="188"/>
      <c r="O55" s="188"/>
      <c r="P55" s="188"/>
      <c r="Q55" s="189"/>
      <c r="R55" s="170" t="s">
        <v>20</v>
      </c>
      <c r="S55" s="170"/>
      <c r="T55" s="170"/>
      <c r="U55" s="170"/>
      <c r="V55" s="170"/>
      <c r="W55" s="170"/>
      <c r="X55" s="170"/>
      <c r="Y55" s="170"/>
      <c r="Z55" s="170"/>
      <c r="AA55" s="170"/>
      <c r="AB55" s="170"/>
      <c r="AC55" s="170"/>
      <c r="AD55" s="170"/>
      <c r="AE55" s="170"/>
      <c r="AF55" s="170"/>
      <c r="AG55" s="170"/>
      <c r="AH55" s="170" t="s">
        <v>21</v>
      </c>
      <c r="AI55" s="170"/>
      <c r="AJ55" s="170"/>
      <c r="AK55" s="170"/>
      <c r="AL55" s="170"/>
      <c r="AM55" s="170"/>
      <c r="AN55" s="170"/>
      <c r="AO55" s="170"/>
      <c r="AP55" s="170"/>
      <c r="AQ55" s="170"/>
      <c r="AR55" s="170"/>
      <c r="AS55" s="170"/>
      <c r="AT55" s="170"/>
      <c r="AU55" s="170"/>
      <c r="AV55" s="170"/>
      <c r="AW55" s="170"/>
    </row>
    <row r="56" spans="2:49">
      <c r="B56" s="15" t="s">
        <v>43</v>
      </c>
      <c r="C56" s="30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7"/>
      <c r="R56" s="4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7"/>
      <c r="AH56" s="4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7"/>
    </row>
    <row r="57" spans="2:49">
      <c r="B57" s="8"/>
      <c r="C57" s="9" t="s">
        <v>34</v>
      </c>
      <c r="D57" s="195" t="s">
        <v>58</v>
      </c>
      <c r="E57" s="195"/>
      <c r="F57" s="195"/>
      <c r="G57" s="195"/>
      <c r="H57" s="195"/>
      <c r="I57" s="195"/>
      <c r="J57" s="195"/>
      <c r="K57" s="195"/>
      <c r="L57" s="195"/>
      <c r="M57" s="195"/>
      <c r="N57" s="195"/>
      <c r="O57" s="195"/>
      <c r="P57" s="195"/>
      <c r="Q57" s="196"/>
      <c r="R57" s="8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2"/>
      <c r="AH57" s="8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2"/>
    </row>
    <row r="58" spans="2:49">
      <c r="B58" s="8"/>
      <c r="C58" s="10"/>
      <c r="D58" s="160" t="s">
        <v>35</v>
      </c>
      <c r="E58" s="160"/>
      <c r="F58" s="11" t="s">
        <v>14</v>
      </c>
      <c r="G58" s="160" t="s">
        <v>36</v>
      </c>
      <c r="H58" s="160"/>
      <c r="I58" s="160"/>
      <c r="J58" s="160"/>
      <c r="K58" s="160"/>
      <c r="L58" s="160"/>
      <c r="M58" s="160"/>
      <c r="N58" s="160"/>
      <c r="O58" s="160"/>
      <c r="P58" s="160"/>
      <c r="Q58" s="198"/>
      <c r="R58" s="8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2"/>
      <c r="AH58" s="8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2"/>
    </row>
    <row r="59" spans="2:49">
      <c r="B59" s="8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2"/>
      <c r="R59" s="8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2"/>
      <c r="AH59" s="8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2"/>
    </row>
    <row r="60" spans="2:49">
      <c r="B60" s="8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2"/>
      <c r="R60" s="8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2"/>
      <c r="AH60" s="8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2"/>
    </row>
    <row r="61" spans="2:49">
      <c r="B61" s="8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2"/>
      <c r="R61" s="8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2"/>
      <c r="AH61" s="8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2"/>
    </row>
    <row r="62" spans="2:49">
      <c r="B62" s="8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2"/>
      <c r="R62" s="8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2"/>
      <c r="AH62" s="8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2"/>
    </row>
    <row r="63" spans="2:49">
      <c r="B63" s="8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2"/>
      <c r="R63" s="8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2"/>
      <c r="AH63" s="8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2"/>
    </row>
    <row r="64" spans="2:49">
      <c r="B64" s="8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2"/>
      <c r="R64" s="8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2"/>
      <c r="AH64" s="8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2"/>
    </row>
    <row r="65" spans="2:49">
      <c r="B65" s="8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2"/>
      <c r="R65" s="8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2"/>
      <c r="AH65" s="8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2"/>
    </row>
    <row r="66" spans="2:49">
      <c r="B66" s="8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2"/>
      <c r="R66" s="8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2"/>
      <c r="AH66" s="8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2"/>
    </row>
    <row r="67" spans="2:49">
      <c r="B67" s="8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2"/>
      <c r="R67" s="8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2"/>
      <c r="AH67" s="8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2"/>
    </row>
    <row r="68" spans="2:49">
      <c r="B68" s="8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2"/>
      <c r="R68" s="8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2"/>
      <c r="AH68" s="8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2"/>
    </row>
    <row r="69" spans="2:49">
      <c r="B69" s="8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2"/>
      <c r="R69" s="8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2"/>
      <c r="AH69" s="8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2"/>
    </row>
    <row r="70" spans="2:49">
      <c r="B70" s="8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2"/>
      <c r="R70" s="8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2"/>
      <c r="AH70" s="8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2"/>
    </row>
    <row r="71" spans="2:49">
      <c r="B71" s="14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9"/>
      <c r="R71" s="14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9"/>
      <c r="AH71" s="14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9"/>
    </row>
    <row r="83" spans="2:49">
      <c r="B83" s="15" t="s">
        <v>27</v>
      </c>
      <c r="C83" s="5"/>
      <c r="D83" s="5"/>
      <c r="E83" s="5"/>
      <c r="F83" s="5"/>
      <c r="G83" s="5"/>
      <c r="H83" s="5"/>
      <c r="I83" s="6"/>
      <c r="J83" s="6"/>
      <c r="K83" s="6"/>
      <c r="L83" s="6"/>
      <c r="M83" s="6"/>
      <c r="N83" s="6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7"/>
    </row>
    <row r="84" spans="2:49">
      <c r="B84" s="22" t="s">
        <v>28</v>
      </c>
      <c r="C84" s="10"/>
      <c r="D84" s="10"/>
      <c r="E84" s="10"/>
      <c r="F84" s="10"/>
      <c r="G84" s="10"/>
      <c r="H84" s="10"/>
      <c r="I84" s="11"/>
      <c r="J84" s="11"/>
      <c r="K84" s="11"/>
      <c r="L84" s="11"/>
      <c r="M84" s="11"/>
      <c r="V84" s="11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9" t="s">
        <v>30</v>
      </c>
      <c r="AR84" s="10"/>
      <c r="AS84" s="10"/>
      <c r="AT84" s="10"/>
      <c r="AU84" s="10"/>
      <c r="AV84" s="10"/>
      <c r="AW84" s="12"/>
    </row>
    <row r="85" spans="2:49" ht="17.25">
      <c r="B85" s="23" t="s">
        <v>1</v>
      </c>
      <c r="C85" s="10" t="s">
        <v>70</v>
      </c>
      <c r="D85" s="10"/>
      <c r="E85" s="10"/>
      <c r="F85" s="10"/>
      <c r="G85" s="10"/>
      <c r="H85" s="104"/>
      <c r="I85" s="20"/>
      <c r="J85" s="11"/>
      <c r="K85" s="11"/>
      <c r="L85" s="11"/>
      <c r="M85" s="11"/>
      <c r="V85" s="168">
        <v>16</v>
      </c>
      <c r="W85" s="168"/>
      <c r="X85" s="11" t="s">
        <v>15</v>
      </c>
      <c r="Y85" s="11" t="s">
        <v>16</v>
      </c>
      <c r="Z85" s="168">
        <v>2.85</v>
      </c>
      <c r="AA85" s="168"/>
      <c r="AB85" s="11" t="s">
        <v>15</v>
      </c>
      <c r="AC85" s="13" t="s">
        <v>17</v>
      </c>
      <c r="AD85" s="168">
        <f>SUM(Z85*V85)</f>
        <v>45.6</v>
      </c>
      <c r="AE85" s="168"/>
      <c r="AF85" s="104" t="s">
        <v>18</v>
      </c>
      <c r="AG85" s="10"/>
      <c r="AH85" s="25" t="s">
        <v>29</v>
      </c>
      <c r="AI85" s="10"/>
      <c r="AJ85" s="180">
        <v>57000</v>
      </c>
      <c r="AK85" s="180"/>
      <c r="AL85" s="180"/>
      <c r="AM85" s="26"/>
      <c r="AN85" s="10"/>
      <c r="AO85" s="10"/>
      <c r="AP85" s="10"/>
      <c r="AQ85" s="27" t="s">
        <v>31</v>
      </c>
      <c r="AR85" s="180">
        <f>SUM(AJ85*AD85)</f>
        <v>2599200</v>
      </c>
      <c r="AS85" s="180"/>
      <c r="AT85" s="180"/>
      <c r="AU85" s="180"/>
      <c r="AV85" s="10"/>
      <c r="AW85" s="12"/>
    </row>
    <row r="86" spans="2:49">
      <c r="B86" s="23" t="s">
        <v>8</v>
      </c>
      <c r="C86" s="104" t="s">
        <v>72</v>
      </c>
      <c r="D86" s="105"/>
      <c r="E86" s="105"/>
      <c r="F86" s="105"/>
      <c r="G86" s="105"/>
      <c r="H86" s="105"/>
      <c r="I86" s="105"/>
      <c r="J86" s="105"/>
      <c r="K86" s="105"/>
      <c r="L86" s="105"/>
      <c r="M86" s="105"/>
      <c r="V86" s="168">
        <v>2</v>
      </c>
      <c r="W86" s="168"/>
      <c r="X86" s="160" t="s">
        <v>37</v>
      </c>
      <c r="Y86" s="160"/>
      <c r="Z86" s="160"/>
      <c r="AA86" s="160"/>
      <c r="AC86" s="13"/>
      <c r="AD86" s="168"/>
      <c r="AE86" s="168"/>
      <c r="AF86" s="104"/>
      <c r="AG86" s="24"/>
      <c r="AH86" s="25" t="s">
        <v>29</v>
      </c>
      <c r="AI86" s="24"/>
      <c r="AJ86" s="180">
        <v>350000</v>
      </c>
      <c r="AK86" s="180"/>
      <c r="AL86" s="180"/>
      <c r="AM86" s="24"/>
      <c r="AN86" s="24"/>
      <c r="AO86" s="24"/>
      <c r="AP86" s="24"/>
      <c r="AQ86" s="27" t="s">
        <v>31</v>
      </c>
      <c r="AR86" s="180">
        <f>SUM(AJ86*V86)</f>
        <v>700000</v>
      </c>
      <c r="AS86" s="180"/>
      <c r="AT86" s="180"/>
      <c r="AU86" s="180"/>
      <c r="AV86" s="10"/>
      <c r="AW86" s="12"/>
    </row>
    <row r="87" spans="2:49">
      <c r="B87" s="8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2"/>
    </row>
    <row r="88" spans="2:49" ht="15.75">
      <c r="B88" s="181" t="s">
        <v>32</v>
      </c>
      <c r="C88" s="182"/>
      <c r="D88" s="182"/>
      <c r="E88" s="182"/>
      <c r="F88" s="182"/>
      <c r="G88" s="182"/>
      <c r="H88" s="182"/>
      <c r="I88" s="182"/>
      <c r="J88" s="182"/>
      <c r="K88" s="182"/>
      <c r="L88" s="182"/>
      <c r="M88" s="182"/>
      <c r="N88" s="182"/>
      <c r="O88" s="182"/>
      <c r="P88" s="182"/>
      <c r="Q88" s="182"/>
      <c r="R88" s="182"/>
      <c r="S88" s="182"/>
      <c r="T88" s="182"/>
      <c r="U88" s="182"/>
      <c r="V88" s="182"/>
      <c r="W88" s="182"/>
      <c r="X88" s="182"/>
      <c r="Y88" s="182"/>
      <c r="Z88" s="182"/>
      <c r="AA88" s="182"/>
      <c r="AB88" s="182"/>
      <c r="AC88" s="182"/>
      <c r="AD88" s="182"/>
      <c r="AE88" s="182"/>
      <c r="AF88" s="182"/>
      <c r="AG88" s="182"/>
      <c r="AH88" s="182"/>
      <c r="AI88" s="182"/>
      <c r="AJ88" s="182"/>
      <c r="AK88" s="182"/>
      <c r="AL88" s="182"/>
      <c r="AM88" s="182"/>
      <c r="AN88" s="182"/>
      <c r="AO88" s="182"/>
      <c r="AP88" s="45"/>
      <c r="AQ88" s="45" t="s">
        <v>31</v>
      </c>
      <c r="AR88" s="46"/>
      <c r="AS88" s="183">
        <f>SUM(AR85:AU86)</f>
        <v>3299200</v>
      </c>
      <c r="AT88" s="183"/>
      <c r="AU88" s="183"/>
      <c r="AV88" s="183"/>
      <c r="AW88" s="184"/>
    </row>
    <row r="89" spans="2:49">
      <c r="B89" s="185" t="s">
        <v>33</v>
      </c>
      <c r="C89" s="186"/>
      <c r="D89" s="187" t="s">
        <v>19</v>
      </c>
      <c r="E89" s="188"/>
      <c r="F89" s="188"/>
      <c r="G89" s="188"/>
      <c r="H89" s="188"/>
      <c r="I89" s="188"/>
      <c r="J89" s="188"/>
      <c r="K89" s="188"/>
      <c r="L89" s="188"/>
      <c r="M89" s="188"/>
      <c r="N89" s="188"/>
      <c r="O89" s="188"/>
      <c r="P89" s="188"/>
      <c r="Q89" s="189"/>
      <c r="R89" s="170" t="s">
        <v>20</v>
      </c>
      <c r="S89" s="170"/>
      <c r="T89" s="170"/>
      <c r="U89" s="170"/>
      <c r="V89" s="170"/>
      <c r="W89" s="170"/>
      <c r="X89" s="170"/>
      <c r="Y89" s="170"/>
      <c r="Z89" s="170"/>
      <c r="AA89" s="170"/>
      <c r="AB89" s="170"/>
      <c r="AC89" s="170"/>
      <c r="AD89" s="170"/>
      <c r="AE89" s="170"/>
      <c r="AF89" s="170"/>
      <c r="AG89" s="170"/>
      <c r="AH89" s="170" t="s">
        <v>21</v>
      </c>
      <c r="AI89" s="170"/>
      <c r="AJ89" s="170"/>
      <c r="AK89" s="170"/>
      <c r="AL89" s="170"/>
      <c r="AM89" s="170"/>
      <c r="AN89" s="170"/>
      <c r="AO89" s="170"/>
      <c r="AP89" s="170"/>
      <c r="AQ89" s="170"/>
      <c r="AR89" s="170"/>
      <c r="AS89" s="170"/>
      <c r="AT89" s="170"/>
      <c r="AU89" s="170"/>
      <c r="AV89" s="170"/>
      <c r="AW89" s="170"/>
    </row>
    <row r="90" spans="2:49">
      <c r="B90" s="15" t="s">
        <v>43</v>
      </c>
      <c r="C90" s="30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7"/>
      <c r="R90" s="4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7"/>
      <c r="AH90" s="4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7"/>
    </row>
    <row r="91" spans="2:49">
      <c r="B91" s="8"/>
      <c r="C91" s="9" t="s">
        <v>38</v>
      </c>
      <c r="D91" s="195" t="s">
        <v>59</v>
      </c>
      <c r="E91" s="195"/>
      <c r="F91" s="195"/>
      <c r="G91" s="195"/>
      <c r="H91" s="195"/>
      <c r="I91" s="195"/>
      <c r="J91" s="195"/>
      <c r="K91" s="195"/>
      <c r="L91" s="195"/>
      <c r="M91" s="195"/>
      <c r="N91" s="195"/>
      <c r="O91" s="195"/>
      <c r="P91" s="195"/>
      <c r="Q91" s="196"/>
      <c r="R91" s="8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2"/>
      <c r="AH91" s="8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2"/>
    </row>
    <row r="92" spans="2:49">
      <c r="B92" s="8"/>
      <c r="C92" s="10"/>
      <c r="D92" s="160" t="s">
        <v>35</v>
      </c>
      <c r="E92" s="160"/>
      <c r="F92" s="11" t="s">
        <v>14</v>
      </c>
      <c r="G92" s="160" t="s">
        <v>36</v>
      </c>
      <c r="H92" s="160"/>
      <c r="I92" s="160"/>
      <c r="J92" s="160"/>
      <c r="K92" s="160"/>
      <c r="L92" s="160"/>
      <c r="M92" s="160"/>
      <c r="N92" s="160"/>
      <c r="O92" s="160"/>
      <c r="P92" s="160"/>
      <c r="Q92" s="198"/>
      <c r="R92" s="8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2"/>
      <c r="AH92" s="8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2"/>
    </row>
    <row r="93" spans="2:49">
      <c r="B93" s="8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2"/>
      <c r="R93" s="8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2"/>
      <c r="AH93" s="8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2"/>
    </row>
    <row r="94" spans="2:49">
      <c r="B94" s="8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2"/>
      <c r="R94" s="8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2"/>
      <c r="AH94" s="8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2"/>
    </row>
    <row r="95" spans="2:49">
      <c r="B95" s="8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2"/>
      <c r="R95" s="8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2"/>
      <c r="AH95" s="8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2"/>
    </row>
    <row r="96" spans="2:49">
      <c r="B96" s="8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2"/>
      <c r="R96" s="8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2"/>
      <c r="AH96" s="8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2"/>
    </row>
    <row r="97" spans="2:49">
      <c r="B97" s="8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2"/>
      <c r="R97" s="8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2"/>
      <c r="AH97" s="8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2"/>
    </row>
    <row r="98" spans="2:49">
      <c r="B98" s="8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2"/>
      <c r="R98" s="8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2"/>
      <c r="AH98" s="8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2"/>
    </row>
    <row r="99" spans="2:49">
      <c r="B99" s="8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2"/>
      <c r="R99" s="8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2"/>
      <c r="AH99" s="8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2"/>
    </row>
    <row r="100" spans="2:49">
      <c r="B100" s="8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2"/>
      <c r="R100" s="8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2"/>
      <c r="AH100" s="8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2"/>
    </row>
    <row r="101" spans="2:49">
      <c r="B101" s="8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2"/>
      <c r="R101" s="8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2"/>
      <c r="AH101" s="8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2"/>
    </row>
    <row r="102" spans="2:49">
      <c r="B102" s="8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2"/>
      <c r="R102" s="8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2"/>
      <c r="AH102" s="8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2"/>
    </row>
    <row r="103" spans="2:49">
      <c r="B103" s="8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2"/>
      <c r="R103" s="8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2"/>
      <c r="AH103" s="8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2"/>
    </row>
    <row r="104" spans="2:49">
      <c r="B104" s="8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2"/>
      <c r="R104" s="8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2"/>
      <c r="AH104" s="8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2"/>
    </row>
    <row r="105" spans="2:49">
      <c r="B105" s="14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9"/>
      <c r="R105" s="14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9"/>
      <c r="AH105" s="14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9"/>
    </row>
    <row r="107" spans="2:49" ht="21">
      <c r="B107" s="173" t="s">
        <v>56</v>
      </c>
      <c r="C107" s="174"/>
      <c r="D107" s="174" t="s">
        <v>57</v>
      </c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  <c r="Y107" s="174"/>
      <c r="Z107" s="174"/>
      <c r="AA107" s="174"/>
      <c r="AB107" s="174"/>
      <c r="AC107" s="174"/>
      <c r="AD107" s="174"/>
      <c r="AE107" s="174"/>
      <c r="AF107" s="174"/>
      <c r="AG107" s="174"/>
      <c r="AH107" s="174" t="s">
        <v>31</v>
      </c>
      <c r="AI107" s="174"/>
      <c r="AJ107" s="177">
        <f>SUM(AS54,AS88)</f>
        <v>6648600</v>
      </c>
      <c r="AK107" s="177"/>
      <c r="AL107" s="177"/>
      <c r="AM107" s="177"/>
      <c r="AN107" s="177"/>
      <c r="AO107" s="177"/>
      <c r="AP107" s="177"/>
      <c r="AQ107" s="177"/>
      <c r="AR107" s="177"/>
      <c r="AS107" s="177"/>
      <c r="AT107" s="39"/>
      <c r="AU107" s="39"/>
      <c r="AV107" s="39"/>
      <c r="AW107" s="40"/>
    </row>
    <row r="108" spans="2:49" ht="21">
      <c r="B108" s="175"/>
      <c r="C108" s="176"/>
      <c r="D108" s="176"/>
      <c r="E108" s="176"/>
      <c r="F108" s="176"/>
      <c r="G108" s="176"/>
      <c r="H108" s="176"/>
      <c r="I108" s="176"/>
      <c r="J108" s="176"/>
      <c r="K108" s="176"/>
      <c r="L108" s="176"/>
      <c r="M108" s="176"/>
      <c r="N108" s="176"/>
      <c r="O108" s="176"/>
      <c r="P108" s="176"/>
      <c r="Q108" s="176"/>
      <c r="R108" s="176"/>
      <c r="S108" s="176"/>
      <c r="T108" s="176"/>
      <c r="U108" s="176"/>
      <c r="V108" s="176"/>
      <c r="W108" s="176"/>
      <c r="X108" s="176"/>
      <c r="Y108" s="176"/>
      <c r="Z108" s="176"/>
      <c r="AA108" s="176"/>
      <c r="AB108" s="176"/>
      <c r="AC108" s="176"/>
      <c r="AD108" s="176"/>
      <c r="AE108" s="176"/>
      <c r="AF108" s="176"/>
      <c r="AG108" s="176"/>
      <c r="AH108" s="176"/>
      <c r="AI108" s="176"/>
      <c r="AJ108" s="178"/>
      <c r="AK108" s="178"/>
      <c r="AL108" s="178"/>
      <c r="AM108" s="178"/>
      <c r="AN108" s="178"/>
      <c r="AO108" s="178"/>
      <c r="AP108" s="178"/>
      <c r="AQ108" s="178"/>
      <c r="AR108" s="178"/>
      <c r="AS108" s="178"/>
      <c r="AT108" s="41"/>
      <c r="AU108" s="41"/>
      <c r="AV108" s="41"/>
      <c r="AW108" s="42"/>
    </row>
    <row r="109" spans="2:49">
      <c r="AO109" s="3"/>
    </row>
    <row r="110" spans="2:49" s="51" customFormat="1" ht="14.25">
      <c r="I110" s="52"/>
      <c r="J110" s="52"/>
      <c r="K110" s="52"/>
      <c r="L110" s="52"/>
      <c r="M110" s="52"/>
      <c r="N110" s="52"/>
      <c r="AO110" s="52" t="s">
        <v>210</v>
      </c>
    </row>
    <row r="111" spans="2:49" s="51" customFormat="1" ht="14.25">
      <c r="F111" s="52" t="s">
        <v>54</v>
      </c>
      <c r="I111" s="52"/>
      <c r="J111" s="52"/>
      <c r="K111" s="52"/>
      <c r="L111" s="52"/>
      <c r="M111" s="52"/>
      <c r="N111" s="52"/>
      <c r="X111" s="52" t="s">
        <v>51</v>
      </c>
      <c r="AO111" s="52" t="s">
        <v>48</v>
      </c>
    </row>
    <row r="112" spans="2:49" s="51" customFormat="1" ht="14.25">
      <c r="F112" s="52" t="s">
        <v>55</v>
      </c>
      <c r="I112" s="52"/>
      <c r="J112" s="52"/>
      <c r="K112" s="52"/>
      <c r="L112" s="52"/>
      <c r="M112" s="52"/>
      <c r="N112" s="52"/>
      <c r="X112" s="52" t="s">
        <v>52</v>
      </c>
      <c r="AO112" s="52" t="s">
        <v>49</v>
      </c>
    </row>
    <row r="113" spans="4:41" s="51" customFormat="1" ht="14.25">
      <c r="F113" s="52"/>
      <c r="I113" s="52"/>
      <c r="J113" s="52"/>
      <c r="K113" s="52"/>
      <c r="L113" s="52"/>
      <c r="M113" s="52"/>
      <c r="N113" s="52"/>
      <c r="X113" s="52" t="s">
        <v>53</v>
      </c>
      <c r="AO113" s="52" t="s">
        <v>50</v>
      </c>
    </row>
    <row r="114" spans="4:41" s="51" customFormat="1" ht="14.25">
      <c r="F114" s="52"/>
      <c r="I114" s="52"/>
      <c r="J114" s="52"/>
      <c r="K114" s="52"/>
      <c r="L114" s="52"/>
      <c r="M114" s="52"/>
      <c r="N114" s="52"/>
      <c r="X114" s="52"/>
      <c r="AO114" s="52"/>
    </row>
    <row r="115" spans="4:41" s="51" customFormat="1" ht="14.25">
      <c r="F115" s="52"/>
      <c r="I115" s="52"/>
      <c r="J115" s="52"/>
      <c r="K115" s="52"/>
      <c r="L115" s="52"/>
      <c r="M115" s="52"/>
      <c r="N115" s="52"/>
      <c r="X115" s="52"/>
      <c r="AO115" s="52"/>
    </row>
    <row r="116" spans="4:41" s="51" customFormat="1" ht="14.25">
      <c r="F116" s="52"/>
      <c r="I116" s="52"/>
      <c r="J116" s="52"/>
      <c r="K116" s="52"/>
      <c r="L116" s="52"/>
      <c r="M116" s="52"/>
      <c r="N116" s="52"/>
      <c r="X116" s="52"/>
      <c r="AO116" s="52"/>
    </row>
    <row r="117" spans="4:41" s="63" customFormat="1">
      <c r="F117" s="132" t="s">
        <v>232</v>
      </c>
      <c r="I117" s="131"/>
      <c r="J117" s="131"/>
      <c r="K117" s="131"/>
      <c r="L117" s="131"/>
      <c r="M117" s="131"/>
      <c r="N117" s="131"/>
      <c r="X117" s="132" t="s">
        <v>97</v>
      </c>
      <c r="AO117" s="132" t="s">
        <v>209</v>
      </c>
    </row>
    <row r="118" spans="4:41" s="51" customFormat="1" ht="14.25">
      <c r="D118" s="133"/>
      <c r="F118" s="133" t="s">
        <v>228</v>
      </c>
      <c r="G118" s="133"/>
      <c r="H118" s="133"/>
      <c r="I118" s="133"/>
      <c r="J118" s="133"/>
      <c r="K118" s="134"/>
      <c r="L118" s="134"/>
      <c r="M118" s="134"/>
      <c r="N118" s="134"/>
      <c r="AO118" s="52"/>
    </row>
  </sheetData>
  <mergeCells count="79">
    <mergeCell ref="B6:J6"/>
    <mergeCell ref="L6:AT6"/>
    <mergeCell ref="A2:AW2"/>
    <mergeCell ref="B4:J4"/>
    <mergeCell ref="L4:AT4"/>
    <mergeCell ref="B5:J5"/>
    <mergeCell ref="L5:AT5"/>
    <mergeCell ref="B7:J7"/>
    <mergeCell ref="L7:AT7"/>
    <mergeCell ref="B8:J8"/>
    <mergeCell ref="L8:AT8"/>
    <mergeCell ref="B9:J9"/>
    <mergeCell ref="L9:AT9"/>
    <mergeCell ref="AJ16:AO16"/>
    <mergeCell ref="B11:AW11"/>
    <mergeCell ref="C14:G14"/>
    <mergeCell ref="I14:J14"/>
    <mergeCell ref="M14:N14"/>
    <mergeCell ref="Q14:R14"/>
    <mergeCell ref="AJ14:AO14"/>
    <mergeCell ref="C15:G15"/>
    <mergeCell ref="I15:J15"/>
    <mergeCell ref="M15:N15"/>
    <mergeCell ref="Q15:R15"/>
    <mergeCell ref="AJ15:AO15"/>
    <mergeCell ref="B18:Q18"/>
    <mergeCell ref="R18:AG18"/>
    <mergeCell ref="AH18:AW18"/>
    <mergeCell ref="B19:Q30"/>
    <mergeCell ref="R19:AG30"/>
    <mergeCell ref="AH19:AW30"/>
    <mergeCell ref="AP42:AT42"/>
    <mergeCell ref="V50:W50"/>
    <mergeCell ref="Z50:AA50"/>
    <mergeCell ref="AD50:AE50"/>
    <mergeCell ref="AJ50:AL50"/>
    <mergeCell ref="AR50:AU50"/>
    <mergeCell ref="V52:W52"/>
    <mergeCell ref="X52:AA52"/>
    <mergeCell ref="AD52:AE52"/>
    <mergeCell ref="AJ52:AL52"/>
    <mergeCell ref="AR52:AU52"/>
    <mergeCell ref="V51:W51"/>
    <mergeCell ref="X51:AA51"/>
    <mergeCell ref="AD51:AE51"/>
    <mergeCell ref="AJ51:AL51"/>
    <mergeCell ref="AR51:AU51"/>
    <mergeCell ref="B54:AO54"/>
    <mergeCell ref="AS54:AW54"/>
    <mergeCell ref="B55:C55"/>
    <mergeCell ref="D55:Q55"/>
    <mergeCell ref="R55:AG55"/>
    <mergeCell ref="AH55:AW55"/>
    <mergeCell ref="D57:Q57"/>
    <mergeCell ref="D58:E58"/>
    <mergeCell ref="G58:Q58"/>
    <mergeCell ref="V85:W85"/>
    <mergeCell ref="Z85:AA85"/>
    <mergeCell ref="AJ85:AL85"/>
    <mergeCell ref="AR85:AU85"/>
    <mergeCell ref="V86:W86"/>
    <mergeCell ref="X86:AA86"/>
    <mergeCell ref="AD86:AE86"/>
    <mergeCell ref="AJ86:AL86"/>
    <mergeCell ref="AR86:AU86"/>
    <mergeCell ref="AD85:AE85"/>
    <mergeCell ref="B88:AO88"/>
    <mergeCell ref="AS88:AW88"/>
    <mergeCell ref="B89:C89"/>
    <mergeCell ref="D89:Q89"/>
    <mergeCell ref="R89:AG89"/>
    <mergeCell ref="AH89:AW89"/>
    <mergeCell ref="AJ107:AS108"/>
    <mergeCell ref="D91:Q91"/>
    <mergeCell ref="D92:E92"/>
    <mergeCell ref="G92:Q92"/>
    <mergeCell ref="B107:C108"/>
    <mergeCell ref="D107:AG108"/>
    <mergeCell ref="AH107:AI108"/>
  </mergeCells>
  <pageMargins left="0.89" right="0.47244094488188981" top="0.82" bottom="0.37" header="0.31496062992125984" footer="0.31496062992125984"/>
  <pageSetup paperSize="9" scale="85" orientation="landscape" horizontalDpi="4294967293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W119"/>
  <sheetViews>
    <sheetView topLeftCell="A22" workbookViewId="0">
      <selection activeCell="A32" sqref="A32:XFD40"/>
    </sheetView>
  </sheetViews>
  <sheetFormatPr defaultRowHeight="15"/>
  <cols>
    <col min="1" max="7" width="3" style="1" customWidth="1"/>
    <col min="8" max="8" width="1.5703125" style="1" customWidth="1"/>
    <col min="9" max="14" width="3" style="3" customWidth="1"/>
    <col min="15" max="81" width="3" style="1" customWidth="1"/>
    <col min="82" max="139" width="2.42578125" style="1" customWidth="1"/>
    <col min="140" max="16384" width="9.140625" style="1"/>
  </cols>
  <sheetData>
    <row r="1" spans="1:49">
      <c r="AR1" s="21" t="s">
        <v>24</v>
      </c>
    </row>
    <row r="2" spans="1:49" ht="21">
      <c r="A2" s="165" t="s">
        <v>0</v>
      </c>
      <c r="B2" s="165"/>
      <c r="C2" s="165"/>
      <c r="D2" s="165"/>
      <c r="E2" s="165"/>
      <c r="F2" s="165"/>
      <c r="G2" s="165"/>
      <c r="H2" s="165"/>
      <c r="I2" s="165"/>
      <c r="J2" s="165"/>
      <c r="K2" s="165"/>
      <c r="L2" s="165"/>
      <c r="M2" s="165"/>
      <c r="N2" s="165"/>
      <c r="O2" s="165"/>
      <c r="P2" s="165"/>
      <c r="Q2" s="165"/>
      <c r="R2" s="165"/>
      <c r="S2" s="165"/>
      <c r="T2" s="165"/>
      <c r="U2" s="165"/>
      <c r="V2" s="165"/>
      <c r="W2" s="165"/>
      <c r="X2" s="165"/>
      <c r="Y2" s="165"/>
      <c r="Z2" s="165"/>
      <c r="AA2" s="165"/>
      <c r="AB2" s="165"/>
      <c r="AC2" s="165"/>
      <c r="AD2" s="165"/>
      <c r="AE2" s="165"/>
      <c r="AF2" s="165"/>
      <c r="AG2" s="165"/>
      <c r="AH2" s="165"/>
      <c r="AI2" s="165"/>
      <c r="AJ2" s="165"/>
      <c r="AK2" s="165"/>
      <c r="AL2" s="165"/>
      <c r="AM2" s="165"/>
      <c r="AN2" s="165"/>
      <c r="AO2" s="165"/>
      <c r="AP2" s="165"/>
      <c r="AQ2" s="165"/>
      <c r="AR2" s="165"/>
      <c r="AS2" s="165"/>
      <c r="AT2" s="165"/>
      <c r="AU2" s="165"/>
      <c r="AV2" s="165"/>
      <c r="AW2" s="165"/>
    </row>
    <row r="4" spans="1:49">
      <c r="A4" s="2" t="s">
        <v>1</v>
      </c>
      <c r="B4" s="166" t="s">
        <v>2</v>
      </c>
      <c r="C4" s="166"/>
      <c r="D4" s="166"/>
      <c r="E4" s="166"/>
      <c r="F4" s="166"/>
      <c r="G4" s="166"/>
      <c r="H4" s="166"/>
      <c r="I4" s="166"/>
      <c r="J4" s="166"/>
      <c r="K4" s="3" t="s">
        <v>14</v>
      </c>
      <c r="L4" s="166">
        <v>240</v>
      </c>
      <c r="M4" s="166"/>
      <c r="N4" s="166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  <c r="AA4" s="166"/>
      <c r="AB4" s="166"/>
      <c r="AC4" s="166"/>
      <c r="AD4" s="166"/>
      <c r="AE4" s="166"/>
      <c r="AF4" s="166"/>
      <c r="AG4" s="166"/>
      <c r="AH4" s="166"/>
      <c r="AI4" s="166"/>
      <c r="AJ4" s="166"/>
      <c r="AK4" s="166"/>
      <c r="AL4" s="166"/>
      <c r="AM4" s="166"/>
      <c r="AN4" s="166"/>
      <c r="AO4" s="166"/>
      <c r="AP4" s="166"/>
      <c r="AQ4" s="166"/>
      <c r="AR4" s="166"/>
      <c r="AS4" s="166"/>
      <c r="AT4" s="166"/>
    </row>
    <row r="5" spans="1:49">
      <c r="B5" s="166" t="s">
        <v>3</v>
      </c>
      <c r="C5" s="166"/>
      <c r="D5" s="166"/>
      <c r="E5" s="166"/>
      <c r="F5" s="166"/>
      <c r="G5" s="166"/>
      <c r="H5" s="166"/>
      <c r="I5" s="166"/>
      <c r="J5" s="166"/>
      <c r="K5" s="3" t="s">
        <v>14</v>
      </c>
      <c r="L5" s="167" t="s">
        <v>129</v>
      </c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167"/>
      <c r="AA5" s="167"/>
      <c r="AB5" s="167"/>
      <c r="AC5" s="167"/>
      <c r="AD5" s="167"/>
      <c r="AE5" s="167"/>
      <c r="AF5" s="167"/>
      <c r="AG5" s="167"/>
      <c r="AH5" s="167"/>
      <c r="AI5" s="167"/>
      <c r="AJ5" s="167"/>
      <c r="AK5" s="167"/>
      <c r="AL5" s="167"/>
      <c r="AM5" s="167"/>
      <c r="AN5" s="167"/>
      <c r="AO5" s="167"/>
      <c r="AP5" s="167"/>
      <c r="AQ5" s="167"/>
      <c r="AR5" s="167"/>
      <c r="AS5" s="167"/>
      <c r="AT5" s="167"/>
    </row>
    <row r="6" spans="1:49">
      <c r="B6" s="166" t="s">
        <v>4</v>
      </c>
      <c r="C6" s="166"/>
      <c r="D6" s="166"/>
      <c r="E6" s="166"/>
      <c r="F6" s="166"/>
      <c r="G6" s="166"/>
      <c r="H6" s="166"/>
      <c r="I6" s="166"/>
      <c r="J6" s="166"/>
      <c r="K6" s="3" t="s">
        <v>14</v>
      </c>
      <c r="L6" s="166" t="str">
        <f>'[1]Tembesi Lolos'!$N$153</f>
        <v>Wiraswasta</v>
      </c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</row>
    <row r="7" spans="1:49">
      <c r="B7" s="166" t="s">
        <v>5</v>
      </c>
      <c r="C7" s="166"/>
      <c r="D7" s="166"/>
      <c r="E7" s="166"/>
      <c r="F7" s="166"/>
      <c r="G7" s="166"/>
      <c r="H7" s="166"/>
      <c r="I7" s="166"/>
      <c r="J7" s="166"/>
      <c r="K7" s="3" t="s">
        <v>14</v>
      </c>
      <c r="L7" s="166" t="s">
        <v>130</v>
      </c>
      <c r="M7" s="166"/>
      <c r="N7" s="166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</row>
    <row r="8" spans="1:49">
      <c r="B8" s="166" t="s">
        <v>6</v>
      </c>
      <c r="C8" s="166"/>
      <c r="D8" s="166"/>
      <c r="E8" s="166"/>
      <c r="F8" s="166"/>
      <c r="G8" s="166"/>
      <c r="H8" s="166"/>
      <c r="I8" s="166"/>
      <c r="J8" s="166"/>
      <c r="K8" s="3" t="s">
        <v>14</v>
      </c>
      <c r="L8" s="166" t="s">
        <v>105</v>
      </c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</row>
    <row r="9" spans="1:49">
      <c r="B9" s="166" t="s">
        <v>7</v>
      </c>
      <c r="C9" s="166"/>
      <c r="D9" s="166"/>
      <c r="E9" s="166"/>
      <c r="F9" s="166"/>
      <c r="G9" s="166"/>
      <c r="H9" s="166"/>
      <c r="I9" s="166"/>
      <c r="J9" s="166"/>
      <c r="K9" s="3" t="s">
        <v>14</v>
      </c>
      <c r="L9" s="166" t="s">
        <v>23</v>
      </c>
      <c r="M9" s="166"/>
      <c r="N9" s="166"/>
      <c r="O9" s="166"/>
      <c r="P9" s="166"/>
      <c r="Q9" s="166"/>
      <c r="R9" s="166"/>
      <c r="S9" s="166"/>
      <c r="T9" s="166"/>
      <c r="U9" s="166"/>
      <c r="V9" s="166"/>
      <c r="W9" s="166"/>
      <c r="X9" s="166"/>
      <c r="Y9" s="166"/>
      <c r="Z9" s="166"/>
      <c r="AA9" s="166"/>
      <c r="AB9" s="166"/>
      <c r="AC9" s="166"/>
      <c r="AD9" s="166"/>
      <c r="AE9" s="166"/>
      <c r="AF9" s="166"/>
      <c r="AG9" s="166"/>
      <c r="AH9" s="166"/>
      <c r="AI9" s="166"/>
      <c r="AJ9" s="166"/>
      <c r="AK9" s="166"/>
      <c r="AL9" s="166"/>
      <c r="AM9" s="166"/>
      <c r="AN9" s="166"/>
      <c r="AO9" s="166"/>
      <c r="AP9" s="166"/>
      <c r="AQ9" s="166"/>
      <c r="AR9" s="166"/>
      <c r="AS9" s="166"/>
      <c r="AT9" s="166"/>
    </row>
    <row r="11" spans="1:49">
      <c r="A11" s="2" t="s">
        <v>8</v>
      </c>
      <c r="B11" s="169" t="s">
        <v>9</v>
      </c>
      <c r="C11" s="169"/>
      <c r="D11" s="169"/>
      <c r="E11" s="169"/>
      <c r="F11" s="169"/>
      <c r="G11" s="169"/>
      <c r="H11" s="169"/>
      <c r="I11" s="169"/>
      <c r="J11" s="169"/>
      <c r="K11" s="169"/>
      <c r="L11" s="169"/>
      <c r="M11" s="169"/>
      <c r="N11" s="169"/>
      <c r="O11" s="169"/>
      <c r="P11" s="169"/>
      <c r="Q11" s="169"/>
      <c r="R11" s="169"/>
      <c r="S11" s="169"/>
      <c r="T11" s="169"/>
      <c r="U11" s="169"/>
      <c r="V11" s="169"/>
      <c r="W11" s="169"/>
      <c r="X11" s="169"/>
      <c r="Y11" s="169"/>
      <c r="Z11" s="169"/>
      <c r="AA11" s="169"/>
      <c r="AB11" s="169"/>
      <c r="AC11" s="169"/>
      <c r="AD11" s="169"/>
      <c r="AE11" s="169"/>
      <c r="AF11" s="169"/>
      <c r="AG11" s="169"/>
      <c r="AH11" s="169"/>
      <c r="AI11" s="169"/>
      <c r="AJ11" s="169"/>
      <c r="AK11" s="169"/>
      <c r="AL11" s="169"/>
      <c r="AM11" s="169"/>
      <c r="AN11" s="169"/>
      <c r="AO11" s="169"/>
      <c r="AP11" s="169"/>
      <c r="AQ11" s="169"/>
      <c r="AR11" s="169"/>
      <c r="AS11" s="169"/>
      <c r="AT11" s="169"/>
      <c r="AU11" s="169"/>
      <c r="AV11" s="169"/>
      <c r="AW11" s="169"/>
    </row>
    <row r="13" spans="1:49">
      <c r="B13" s="15" t="s">
        <v>10</v>
      </c>
      <c r="C13" s="5"/>
      <c r="D13" s="5"/>
      <c r="E13" s="5"/>
      <c r="F13" s="5"/>
      <c r="G13" s="5"/>
      <c r="H13" s="5"/>
      <c r="I13" s="6"/>
      <c r="J13" s="6"/>
      <c r="K13" s="6"/>
      <c r="L13" s="6"/>
      <c r="M13" s="6"/>
      <c r="N13" s="6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7"/>
    </row>
    <row r="14" spans="1:49" ht="17.25">
      <c r="B14" s="16" t="s">
        <v>11</v>
      </c>
      <c r="C14" s="160" t="s">
        <v>13</v>
      </c>
      <c r="D14" s="160"/>
      <c r="E14" s="160"/>
      <c r="F14" s="160"/>
      <c r="G14" s="160"/>
      <c r="H14" s="104" t="s">
        <v>14</v>
      </c>
      <c r="I14" s="168">
        <v>9</v>
      </c>
      <c r="J14" s="168"/>
      <c r="K14" s="106" t="s">
        <v>15</v>
      </c>
      <c r="L14" s="106" t="s">
        <v>16</v>
      </c>
      <c r="M14" s="168">
        <v>10</v>
      </c>
      <c r="N14" s="168"/>
      <c r="O14" s="11" t="s">
        <v>15</v>
      </c>
      <c r="P14" s="13" t="s">
        <v>17</v>
      </c>
      <c r="Q14" s="168">
        <f>SUM(M14*I14)</f>
        <v>90</v>
      </c>
      <c r="R14" s="168"/>
      <c r="S14" s="104" t="s">
        <v>18</v>
      </c>
      <c r="T14" s="104"/>
      <c r="U14" s="18" t="s">
        <v>11</v>
      </c>
      <c r="V14" s="10" t="s">
        <v>65</v>
      </c>
      <c r="W14" s="10"/>
      <c r="X14" s="10"/>
      <c r="Y14" s="10"/>
      <c r="Z14" s="10"/>
      <c r="AA14" s="10" t="s">
        <v>14</v>
      </c>
      <c r="AB14" s="10" t="s">
        <v>64</v>
      </c>
      <c r="AC14" s="10"/>
      <c r="AD14" s="10"/>
      <c r="AE14" s="10"/>
      <c r="AF14" s="10"/>
      <c r="AI14" s="19" t="s">
        <v>11</v>
      </c>
      <c r="AJ14" s="161" t="s">
        <v>67</v>
      </c>
      <c r="AK14" s="161"/>
      <c r="AL14" s="161"/>
      <c r="AM14" s="161"/>
      <c r="AN14" s="161"/>
      <c r="AO14" s="161"/>
      <c r="AP14" s="44" t="s">
        <v>14</v>
      </c>
      <c r="AQ14" s="44" t="s">
        <v>64</v>
      </c>
      <c r="AR14" s="44"/>
      <c r="AS14" s="44"/>
      <c r="AT14" s="44"/>
      <c r="AU14" s="44"/>
      <c r="AW14" s="12"/>
    </row>
    <row r="15" spans="1:49" ht="17.25">
      <c r="B15" s="16" t="s">
        <v>11</v>
      </c>
      <c r="C15" s="160" t="s">
        <v>12</v>
      </c>
      <c r="D15" s="160"/>
      <c r="E15" s="160"/>
      <c r="F15" s="160"/>
      <c r="G15" s="160"/>
      <c r="H15" s="104" t="s">
        <v>14</v>
      </c>
      <c r="I15" s="168">
        <v>6</v>
      </c>
      <c r="J15" s="168"/>
      <c r="K15" s="106" t="s">
        <v>15</v>
      </c>
      <c r="L15" s="106" t="s">
        <v>16</v>
      </c>
      <c r="M15" s="168">
        <v>8</v>
      </c>
      <c r="N15" s="168"/>
      <c r="O15" s="11" t="s">
        <v>15</v>
      </c>
      <c r="P15" s="13" t="s">
        <v>17</v>
      </c>
      <c r="Q15" s="168">
        <f>SUM(M15*I15)</f>
        <v>48</v>
      </c>
      <c r="R15" s="168"/>
      <c r="S15" s="104" t="s">
        <v>18</v>
      </c>
      <c r="T15" s="104"/>
      <c r="U15" s="18" t="s">
        <v>11</v>
      </c>
      <c r="V15" s="10" t="s">
        <v>63</v>
      </c>
      <c r="W15" s="10"/>
      <c r="X15" s="10"/>
      <c r="Y15" s="10"/>
      <c r="Z15" s="10"/>
      <c r="AA15" s="10" t="s">
        <v>14</v>
      </c>
      <c r="AB15" s="10" t="s">
        <v>64</v>
      </c>
      <c r="AC15" s="10"/>
      <c r="AD15" s="10"/>
      <c r="AE15" s="10"/>
      <c r="AF15" s="10"/>
      <c r="AH15" s="10"/>
      <c r="AI15" s="18" t="s">
        <v>11</v>
      </c>
      <c r="AJ15" s="160" t="s">
        <v>68</v>
      </c>
      <c r="AK15" s="160"/>
      <c r="AL15" s="160"/>
      <c r="AM15" s="160"/>
      <c r="AN15" s="160"/>
      <c r="AO15" s="160"/>
      <c r="AP15" s="10" t="s">
        <v>14</v>
      </c>
      <c r="AQ15" s="10" t="s">
        <v>111</v>
      </c>
      <c r="AR15" s="10"/>
      <c r="AS15" s="10"/>
      <c r="AT15" s="10"/>
      <c r="AU15" s="10"/>
      <c r="AW15" s="12"/>
    </row>
    <row r="16" spans="1:49">
      <c r="B16" s="17"/>
      <c r="C16" s="44"/>
      <c r="D16" s="44"/>
      <c r="E16" s="44"/>
      <c r="F16" s="44"/>
      <c r="G16" s="44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105"/>
      <c r="U16" s="18" t="s">
        <v>11</v>
      </c>
      <c r="V16" s="104" t="s">
        <v>66</v>
      </c>
      <c r="W16" s="104"/>
      <c r="X16" s="104"/>
      <c r="Y16" s="104"/>
      <c r="Z16" s="104"/>
      <c r="AA16" s="10" t="s">
        <v>14</v>
      </c>
      <c r="AB16" s="104" t="s">
        <v>64</v>
      </c>
      <c r="AC16" s="104"/>
      <c r="AD16" s="104"/>
      <c r="AE16" s="104"/>
      <c r="AF16" s="104"/>
      <c r="AH16" s="24"/>
      <c r="AI16" s="18" t="s">
        <v>11</v>
      </c>
      <c r="AJ16" s="160" t="s">
        <v>69</v>
      </c>
      <c r="AK16" s="160"/>
      <c r="AL16" s="160"/>
      <c r="AM16" s="160"/>
      <c r="AN16" s="160"/>
      <c r="AO16" s="160"/>
      <c r="AP16" s="10" t="s">
        <v>14</v>
      </c>
      <c r="AQ16" s="10" t="s">
        <v>111</v>
      </c>
      <c r="AR16" s="10"/>
      <c r="AS16" s="10"/>
      <c r="AT16" s="10"/>
      <c r="AU16" s="10"/>
      <c r="AV16" s="10"/>
      <c r="AW16" s="12"/>
    </row>
    <row r="17" spans="2:49">
      <c r="B17" s="8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2"/>
    </row>
    <row r="18" spans="2:49">
      <c r="B18" s="170" t="s">
        <v>19</v>
      </c>
      <c r="C18" s="170"/>
      <c r="D18" s="170"/>
      <c r="E18" s="170"/>
      <c r="F18" s="170"/>
      <c r="G18" s="170"/>
      <c r="H18" s="170"/>
      <c r="I18" s="170"/>
      <c r="J18" s="170"/>
      <c r="K18" s="170"/>
      <c r="L18" s="170"/>
      <c r="M18" s="170"/>
      <c r="N18" s="170"/>
      <c r="O18" s="170"/>
      <c r="P18" s="170"/>
      <c r="Q18" s="170"/>
      <c r="R18" s="170" t="s">
        <v>20</v>
      </c>
      <c r="S18" s="170"/>
      <c r="T18" s="170"/>
      <c r="U18" s="170"/>
      <c r="V18" s="170"/>
      <c r="W18" s="170"/>
      <c r="X18" s="170"/>
      <c r="Y18" s="170"/>
      <c r="Z18" s="170"/>
      <c r="AA18" s="170"/>
      <c r="AB18" s="170"/>
      <c r="AC18" s="170"/>
      <c r="AD18" s="170"/>
      <c r="AE18" s="170"/>
      <c r="AF18" s="170"/>
      <c r="AG18" s="170"/>
      <c r="AH18" s="170" t="s">
        <v>21</v>
      </c>
      <c r="AI18" s="170"/>
      <c r="AJ18" s="170"/>
      <c r="AK18" s="170"/>
      <c r="AL18" s="170"/>
      <c r="AM18" s="170"/>
      <c r="AN18" s="170"/>
      <c r="AO18" s="170"/>
      <c r="AP18" s="170"/>
      <c r="AQ18" s="170"/>
      <c r="AR18" s="170"/>
      <c r="AS18" s="170"/>
      <c r="AT18" s="170"/>
      <c r="AU18" s="170"/>
      <c r="AV18" s="170"/>
      <c r="AW18" s="170"/>
    </row>
    <row r="19" spans="2:49">
      <c r="B19" s="162"/>
      <c r="C19" s="162"/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  <c r="AA19" s="162"/>
      <c r="AB19" s="162"/>
      <c r="AC19" s="162"/>
      <c r="AD19" s="162"/>
      <c r="AE19" s="162"/>
      <c r="AF19" s="162"/>
      <c r="AG19" s="162"/>
      <c r="AH19" s="162"/>
      <c r="AI19" s="162"/>
      <c r="AJ19" s="162"/>
      <c r="AK19" s="162"/>
      <c r="AL19" s="162"/>
      <c r="AM19" s="162"/>
      <c r="AN19" s="162"/>
      <c r="AO19" s="162"/>
      <c r="AP19" s="162"/>
      <c r="AQ19" s="162"/>
      <c r="AR19" s="162"/>
      <c r="AS19" s="162"/>
      <c r="AT19" s="162"/>
      <c r="AU19" s="162"/>
      <c r="AV19" s="162"/>
      <c r="AW19" s="162"/>
    </row>
    <row r="20" spans="2:49">
      <c r="B20" s="163"/>
      <c r="C20" s="163"/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  <c r="AC20" s="163"/>
      <c r="AD20" s="163"/>
      <c r="AE20" s="163"/>
      <c r="AF20" s="163"/>
      <c r="AG20" s="163"/>
      <c r="AH20" s="163"/>
      <c r="AI20" s="163"/>
      <c r="AJ20" s="163"/>
      <c r="AK20" s="163"/>
      <c r="AL20" s="163"/>
      <c r="AM20" s="163"/>
      <c r="AN20" s="163"/>
      <c r="AO20" s="163"/>
      <c r="AP20" s="163"/>
      <c r="AQ20" s="163"/>
      <c r="AR20" s="163"/>
      <c r="AS20" s="163"/>
      <c r="AT20" s="163"/>
      <c r="AU20" s="163"/>
      <c r="AV20" s="163"/>
      <c r="AW20" s="163"/>
    </row>
    <row r="21" spans="2:49">
      <c r="B21" s="163"/>
      <c r="C21" s="163"/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  <c r="AC21" s="163"/>
      <c r="AD21" s="163"/>
      <c r="AE21" s="163"/>
      <c r="AF21" s="163"/>
      <c r="AG21" s="163"/>
      <c r="AH21" s="163"/>
      <c r="AI21" s="163"/>
      <c r="AJ21" s="163"/>
      <c r="AK21" s="163"/>
      <c r="AL21" s="163"/>
      <c r="AM21" s="163"/>
      <c r="AN21" s="163"/>
      <c r="AO21" s="163"/>
      <c r="AP21" s="163"/>
      <c r="AQ21" s="163"/>
      <c r="AR21" s="163"/>
      <c r="AS21" s="163"/>
      <c r="AT21" s="163"/>
      <c r="AU21" s="163"/>
      <c r="AV21" s="163"/>
      <c r="AW21" s="163"/>
    </row>
    <row r="22" spans="2:49">
      <c r="B22" s="163"/>
      <c r="C22" s="163"/>
      <c r="D22" s="163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  <c r="AC22" s="163"/>
      <c r="AD22" s="163"/>
      <c r="AE22" s="163"/>
      <c r="AF22" s="163"/>
      <c r="AG22" s="163"/>
      <c r="AH22" s="163"/>
      <c r="AI22" s="163"/>
      <c r="AJ22" s="163"/>
      <c r="AK22" s="163"/>
      <c r="AL22" s="163"/>
      <c r="AM22" s="163"/>
      <c r="AN22" s="163"/>
      <c r="AO22" s="163"/>
      <c r="AP22" s="163"/>
      <c r="AQ22" s="163"/>
      <c r="AR22" s="163"/>
      <c r="AS22" s="163"/>
      <c r="AT22" s="163"/>
      <c r="AU22" s="163"/>
      <c r="AV22" s="163"/>
      <c r="AW22" s="163"/>
    </row>
    <row r="23" spans="2:49">
      <c r="B23" s="163"/>
      <c r="C23" s="163"/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  <c r="AC23" s="163"/>
      <c r="AD23" s="163"/>
      <c r="AE23" s="163"/>
      <c r="AF23" s="163"/>
      <c r="AG23" s="163"/>
      <c r="AH23" s="163"/>
      <c r="AI23" s="163"/>
      <c r="AJ23" s="163"/>
      <c r="AK23" s="163"/>
      <c r="AL23" s="163"/>
      <c r="AM23" s="163"/>
      <c r="AN23" s="163"/>
      <c r="AO23" s="163"/>
      <c r="AP23" s="163"/>
      <c r="AQ23" s="163"/>
      <c r="AR23" s="163"/>
      <c r="AS23" s="163"/>
      <c r="AT23" s="163"/>
      <c r="AU23" s="163"/>
      <c r="AV23" s="163"/>
      <c r="AW23" s="163"/>
    </row>
    <row r="24" spans="2:49">
      <c r="B24" s="163"/>
      <c r="C24" s="163"/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  <c r="AC24" s="163"/>
      <c r="AD24" s="163"/>
      <c r="AE24" s="163"/>
      <c r="AF24" s="163"/>
      <c r="AG24" s="163"/>
      <c r="AH24" s="163"/>
      <c r="AI24" s="163"/>
      <c r="AJ24" s="163"/>
      <c r="AK24" s="163"/>
      <c r="AL24" s="163"/>
      <c r="AM24" s="163"/>
      <c r="AN24" s="163"/>
      <c r="AO24" s="163"/>
      <c r="AP24" s="163"/>
      <c r="AQ24" s="163"/>
      <c r="AR24" s="163"/>
      <c r="AS24" s="163"/>
      <c r="AT24" s="163"/>
      <c r="AU24" s="163"/>
      <c r="AV24" s="163"/>
      <c r="AW24" s="163"/>
    </row>
    <row r="25" spans="2:49">
      <c r="B25" s="163"/>
      <c r="C25" s="163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K25" s="163"/>
      <c r="AL25" s="163"/>
      <c r="AM25" s="163"/>
      <c r="AN25" s="163"/>
      <c r="AO25" s="163"/>
      <c r="AP25" s="163"/>
      <c r="AQ25" s="163"/>
      <c r="AR25" s="163"/>
      <c r="AS25" s="163"/>
      <c r="AT25" s="163"/>
      <c r="AU25" s="163"/>
      <c r="AV25" s="163"/>
      <c r="AW25" s="163"/>
    </row>
    <row r="26" spans="2:49">
      <c r="B26" s="163"/>
      <c r="C26" s="163"/>
      <c r="D26" s="163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  <c r="AB26" s="163"/>
      <c r="AC26" s="163"/>
      <c r="AD26" s="163"/>
      <c r="AE26" s="163"/>
      <c r="AF26" s="163"/>
      <c r="AG26" s="163"/>
      <c r="AH26" s="163"/>
      <c r="AI26" s="163"/>
      <c r="AJ26" s="163"/>
      <c r="AK26" s="163"/>
      <c r="AL26" s="163"/>
      <c r="AM26" s="163"/>
      <c r="AN26" s="163"/>
      <c r="AO26" s="163"/>
      <c r="AP26" s="163"/>
      <c r="AQ26" s="163"/>
      <c r="AR26" s="163"/>
      <c r="AS26" s="163"/>
      <c r="AT26" s="163"/>
      <c r="AU26" s="163"/>
      <c r="AV26" s="163"/>
      <c r="AW26" s="163"/>
    </row>
    <row r="27" spans="2:49">
      <c r="B27" s="163"/>
      <c r="C27" s="163"/>
      <c r="D27" s="163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/>
      <c r="AC27" s="163"/>
      <c r="AD27" s="163"/>
      <c r="AE27" s="163"/>
      <c r="AF27" s="163"/>
      <c r="AG27" s="163"/>
      <c r="AH27" s="163"/>
      <c r="AI27" s="163"/>
      <c r="AJ27" s="163"/>
      <c r="AK27" s="163"/>
      <c r="AL27" s="163"/>
      <c r="AM27" s="163"/>
      <c r="AN27" s="163"/>
      <c r="AO27" s="163"/>
      <c r="AP27" s="163"/>
      <c r="AQ27" s="163"/>
      <c r="AR27" s="163"/>
      <c r="AS27" s="163"/>
      <c r="AT27" s="163"/>
      <c r="AU27" s="163"/>
      <c r="AV27" s="163"/>
      <c r="AW27" s="163"/>
    </row>
    <row r="28" spans="2:49">
      <c r="B28" s="163"/>
      <c r="C28" s="163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  <c r="AB28" s="163"/>
      <c r="AC28" s="163"/>
      <c r="AD28" s="163"/>
      <c r="AE28" s="163"/>
      <c r="AF28" s="163"/>
      <c r="AG28" s="163"/>
      <c r="AH28" s="163"/>
      <c r="AI28" s="163"/>
      <c r="AJ28" s="163"/>
      <c r="AK28" s="163"/>
      <c r="AL28" s="163"/>
      <c r="AM28" s="163"/>
      <c r="AN28" s="163"/>
      <c r="AO28" s="163"/>
      <c r="AP28" s="163"/>
      <c r="AQ28" s="163"/>
      <c r="AR28" s="163"/>
      <c r="AS28" s="163"/>
      <c r="AT28" s="163"/>
      <c r="AU28" s="163"/>
      <c r="AV28" s="163"/>
      <c r="AW28" s="163"/>
    </row>
    <row r="29" spans="2:49">
      <c r="B29" s="163"/>
      <c r="C29" s="163"/>
      <c r="D29" s="163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63"/>
      <c r="AL29" s="163"/>
      <c r="AM29" s="163"/>
      <c r="AN29" s="163"/>
      <c r="AO29" s="163"/>
      <c r="AP29" s="163"/>
      <c r="AQ29" s="163"/>
      <c r="AR29" s="163"/>
      <c r="AS29" s="163"/>
      <c r="AT29" s="163"/>
      <c r="AU29" s="163"/>
      <c r="AV29" s="163"/>
      <c r="AW29" s="163"/>
    </row>
    <row r="30" spans="2:49">
      <c r="B30" s="164"/>
      <c r="C30" s="164"/>
      <c r="D30" s="164"/>
      <c r="E30" s="164"/>
      <c r="F30" s="164"/>
      <c r="G30" s="164"/>
      <c r="H30" s="164"/>
      <c r="I30" s="164"/>
      <c r="J30" s="164"/>
      <c r="K30" s="164"/>
      <c r="L30" s="164"/>
      <c r="M30" s="164"/>
      <c r="N30" s="164"/>
      <c r="O30" s="164"/>
      <c r="P30" s="164"/>
      <c r="Q30" s="164"/>
      <c r="R30" s="164"/>
      <c r="S30" s="164"/>
      <c r="T30" s="164"/>
      <c r="U30" s="164"/>
      <c r="V30" s="164"/>
      <c r="W30" s="164"/>
      <c r="X30" s="164"/>
      <c r="Y30" s="164"/>
      <c r="Z30" s="164"/>
      <c r="AA30" s="164"/>
      <c r="AB30" s="164"/>
      <c r="AC30" s="164"/>
      <c r="AD30" s="164"/>
      <c r="AE30" s="164"/>
      <c r="AF30" s="164"/>
      <c r="AG30" s="164"/>
      <c r="AH30" s="164"/>
      <c r="AI30" s="164"/>
      <c r="AJ30" s="164"/>
      <c r="AK30" s="164"/>
      <c r="AL30" s="164"/>
      <c r="AM30" s="164"/>
      <c r="AN30" s="164"/>
      <c r="AO30" s="164"/>
      <c r="AP30" s="164"/>
      <c r="AQ30" s="164"/>
      <c r="AR30" s="164"/>
      <c r="AS30" s="164"/>
      <c r="AT30" s="164"/>
      <c r="AU30" s="164"/>
      <c r="AV30" s="164"/>
      <c r="AW30" s="164"/>
    </row>
    <row r="32" spans="2:49" s="102" customFormat="1">
      <c r="I32" s="101"/>
      <c r="J32" s="101"/>
      <c r="K32" s="101"/>
      <c r="L32" s="101"/>
      <c r="M32" s="101"/>
      <c r="N32" s="101"/>
      <c r="AR32" s="101" t="s">
        <v>239</v>
      </c>
    </row>
    <row r="33" spans="1:49" s="102" customFormat="1">
      <c r="F33" s="101" t="s">
        <v>54</v>
      </c>
      <c r="I33" s="101"/>
      <c r="J33" s="101"/>
      <c r="K33" s="101"/>
      <c r="L33" s="101"/>
      <c r="M33" s="101"/>
      <c r="N33" s="101"/>
      <c r="T33" s="101" t="s">
        <v>237</v>
      </c>
      <c r="AF33" s="101" t="s">
        <v>51</v>
      </c>
      <c r="AR33" s="101" t="s">
        <v>48</v>
      </c>
    </row>
    <row r="34" spans="1:49" s="102" customFormat="1">
      <c r="F34" s="101" t="s">
        <v>55</v>
      </c>
      <c r="I34" s="101"/>
      <c r="J34" s="101"/>
      <c r="K34" s="101"/>
      <c r="L34" s="101"/>
      <c r="M34" s="101"/>
      <c r="N34" s="101"/>
      <c r="T34" s="101" t="s">
        <v>238</v>
      </c>
      <c r="AF34" s="101" t="s">
        <v>52</v>
      </c>
      <c r="AR34" s="101" t="s">
        <v>49</v>
      </c>
    </row>
    <row r="35" spans="1:49" s="102" customFormat="1">
      <c r="F35" s="101"/>
      <c r="I35" s="101"/>
      <c r="J35" s="101"/>
      <c r="K35" s="101"/>
      <c r="L35" s="101"/>
      <c r="M35" s="101"/>
      <c r="N35" s="101"/>
      <c r="AF35" s="101" t="s">
        <v>53</v>
      </c>
      <c r="AR35" s="101" t="s">
        <v>50</v>
      </c>
    </row>
    <row r="36" spans="1:49" s="102" customFormat="1">
      <c r="F36" s="101"/>
      <c r="I36" s="101"/>
      <c r="J36" s="101"/>
      <c r="K36" s="101"/>
      <c r="L36" s="101"/>
      <c r="M36" s="101"/>
      <c r="N36" s="101"/>
      <c r="AF36" s="101"/>
      <c r="AR36" s="101"/>
    </row>
    <row r="37" spans="1:49" s="102" customFormat="1">
      <c r="F37" s="101"/>
      <c r="I37" s="101"/>
      <c r="J37" s="101"/>
      <c r="K37" s="101"/>
      <c r="L37" s="101"/>
      <c r="M37" s="101"/>
      <c r="N37" s="101"/>
      <c r="AF37" s="101"/>
      <c r="AR37" s="101"/>
    </row>
    <row r="38" spans="1:49" s="102" customFormat="1">
      <c r="F38" s="101"/>
      <c r="I38" s="101"/>
      <c r="J38" s="101"/>
      <c r="K38" s="101"/>
      <c r="L38" s="101"/>
      <c r="M38" s="101"/>
      <c r="N38" s="101"/>
      <c r="AF38" s="101"/>
      <c r="AR38" s="101"/>
    </row>
    <row r="39" spans="1:49" s="140" customFormat="1" ht="16.5" thickBot="1">
      <c r="F39" s="141" t="s">
        <v>232</v>
      </c>
      <c r="I39" s="142"/>
      <c r="J39" s="142"/>
      <c r="K39" s="142"/>
      <c r="L39" s="142"/>
      <c r="M39" s="142"/>
      <c r="N39" s="142"/>
      <c r="Q39" s="145"/>
      <c r="R39" s="145"/>
      <c r="S39" s="145"/>
      <c r="T39" s="146"/>
      <c r="U39" s="145"/>
      <c r="V39" s="145"/>
      <c r="W39" s="145"/>
      <c r="X39" s="145"/>
      <c r="AF39" s="141" t="s">
        <v>97</v>
      </c>
      <c r="AR39" s="141" t="s">
        <v>209</v>
      </c>
    </row>
    <row r="40" spans="1:49" s="102" customFormat="1">
      <c r="D40" s="143"/>
      <c r="F40" s="143" t="s">
        <v>228</v>
      </c>
      <c r="G40" s="143"/>
      <c r="H40" s="143"/>
      <c r="I40" s="143"/>
      <c r="J40" s="143"/>
      <c r="K40" s="144"/>
      <c r="L40" s="144"/>
      <c r="M40" s="144"/>
      <c r="N40" s="144"/>
      <c r="T40" s="147"/>
      <c r="AO40" s="101"/>
    </row>
    <row r="42" spans="1:49">
      <c r="AN42" s="10"/>
      <c r="AO42" s="10"/>
      <c r="AP42" s="160"/>
      <c r="AQ42" s="160"/>
      <c r="AR42" s="160"/>
      <c r="AS42" s="160"/>
      <c r="AT42" s="160"/>
    </row>
    <row r="46" spans="1:49">
      <c r="A46" s="2" t="s">
        <v>25</v>
      </c>
      <c r="B46" s="1" t="s">
        <v>26</v>
      </c>
    </row>
    <row r="48" spans="1:49">
      <c r="B48" s="15" t="s">
        <v>27</v>
      </c>
      <c r="C48" s="5"/>
      <c r="D48" s="5"/>
      <c r="E48" s="5"/>
      <c r="F48" s="5"/>
      <c r="G48" s="5"/>
      <c r="H48" s="5"/>
      <c r="I48" s="6"/>
      <c r="J48" s="6"/>
      <c r="K48" s="6"/>
      <c r="L48" s="6"/>
      <c r="M48" s="6"/>
      <c r="N48" s="6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7"/>
    </row>
    <row r="49" spans="2:49">
      <c r="B49" s="22" t="s">
        <v>28</v>
      </c>
      <c r="C49" s="10"/>
      <c r="D49" s="10"/>
      <c r="E49" s="10"/>
      <c r="F49" s="10"/>
      <c r="G49" s="10"/>
      <c r="H49" s="10"/>
      <c r="I49" s="11"/>
      <c r="J49" s="11"/>
      <c r="K49" s="11"/>
      <c r="L49" s="11"/>
      <c r="M49" s="11"/>
      <c r="V49" s="11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9" t="s">
        <v>30</v>
      </c>
      <c r="AR49" s="10"/>
      <c r="AS49" s="10"/>
      <c r="AT49" s="10"/>
      <c r="AU49" s="10"/>
      <c r="AV49" s="10"/>
      <c r="AW49" s="12"/>
    </row>
    <row r="50" spans="2:49" ht="17.25">
      <c r="B50" s="23" t="s">
        <v>1</v>
      </c>
      <c r="C50" s="10" t="s">
        <v>70</v>
      </c>
      <c r="D50" s="10"/>
      <c r="E50" s="10"/>
      <c r="F50" s="10"/>
      <c r="G50" s="10"/>
      <c r="H50" s="104"/>
      <c r="I50" s="20"/>
      <c r="J50" s="11"/>
      <c r="K50" s="11"/>
      <c r="L50" s="11"/>
      <c r="M50" s="11"/>
      <c r="V50" s="168">
        <v>12</v>
      </c>
      <c r="W50" s="168"/>
      <c r="X50" s="11" t="s">
        <v>15</v>
      </c>
      <c r="Y50" s="11" t="s">
        <v>16</v>
      </c>
      <c r="Z50" s="168">
        <v>2.85</v>
      </c>
      <c r="AA50" s="168"/>
      <c r="AB50" s="11" t="s">
        <v>15</v>
      </c>
      <c r="AC50" s="13" t="s">
        <v>17</v>
      </c>
      <c r="AD50" s="168">
        <f>SUM(Z50*V50)</f>
        <v>34.200000000000003</v>
      </c>
      <c r="AE50" s="168"/>
      <c r="AF50" s="104" t="s">
        <v>18</v>
      </c>
      <c r="AG50" s="10"/>
      <c r="AH50" s="25" t="s">
        <v>29</v>
      </c>
      <c r="AI50" s="10"/>
      <c r="AJ50" s="180">
        <v>57000</v>
      </c>
      <c r="AK50" s="180"/>
      <c r="AL50" s="180"/>
      <c r="AM50" s="26"/>
      <c r="AN50" s="10"/>
      <c r="AO50" s="10"/>
      <c r="AP50" s="10"/>
      <c r="AQ50" s="27" t="s">
        <v>31</v>
      </c>
      <c r="AR50" s="180">
        <f>SUM(AJ50*AD50)</f>
        <v>1949400.0000000002</v>
      </c>
      <c r="AS50" s="180"/>
      <c r="AT50" s="180"/>
      <c r="AU50" s="180"/>
      <c r="AV50" s="10"/>
      <c r="AW50" s="12"/>
    </row>
    <row r="51" spans="2:49">
      <c r="B51" s="23" t="s">
        <v>8</v>
      </c>
      <c r="C51" s="10" t="s">
        <v>71</v>
      </c>
      <c r="D51" s="10"/>
      <c r="E51" s="10"/>
      <c r="F51" s="10"/>
      <c r="G51" s="10"/>
      <c r="H51" s="104"/>
      <c r="I51" s="20"/>
      <c r="J51" s="11"/>
      <c r="K51" s="11"/>
      <c r="L51" s="11"/>
      <c r="M51" s="11"/>
      <c r="V51" s="168">
        <v>2</v>
      </c>
      <c r="W51" s="168"/>
      <c r="X51" s="160" t="s">
        <v>37</v>
      </c>
      <c r="Y51" s="160"/>
      <c r="Z51" s="160"/>
      <c r="AA51" s="160"/>
      <c r="AC51" s="13"/>
      <c r="AD51" s="168"/>
      <c r="AE51" s="168"/>
      <c r="AF51" s="104"/>
      <c r="AG51" s="10"/>
      <c r="AH51" s="25" t="s">
        <v>29</v>
      </c>
      <c r="AI51" s="10"/>
      <c r="AJ51" s="180">
        <v>350000</v>
      </c>
      <c r="AK51" s="180"/>
      <c r="AL51" s="180"/>
      <c r="AM51" s="26"/>
      <c r="AN51" s="10"/>
      <c r="AO51" s="10"/>
      <c r="AP51" s="10"/>
      <c r="AQ51" s="27" t="s">
        <v>31</v>
      </c>
      <c r="AR51" s="180">
        <f>SUM(AJ51*V51)</f>
        <v>700000</v>
      </c>
      <c r="AS51" s="180"/>
      <c r="AT51" s="180"/>
      <c r="AU51" s="180"/>
      <c r="AV51" s="10"/>
      <c r="AW51" s="12"/>
    </row>
    <row r="52" spans="2:49">
      <c r="B52" s="23" t="s">
        <v>25</v>
      </c>
      <c r="C52" s="104" t="s">
        <v>72</v>
      </c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V52" s="168">
        <v>2</v>
      </c>
      <c r="W52" s="168"/>
      <c r="X52" s="160" t="s">
        <v>37</v>
      </c>
      <c r="Y52" s="160"/>
      <c r="Z52" s="160"/>
      <c r="AA52" s="160"/>
      <c r="AC52" s="13"/>
      <c r="AD52" s="168"/>
      <c r="AE52" s="168"/>
      <c r="AF52" s="104"/>
      <c r="AG52" s="24"/>
      <c r="AH52" s="25" t="s">
        <v>29</v>
      </c>
      <c r="AI52" s="24"/>
      <c r="AJ52" s="180">
        <v>350000</v>
      </c>
      <c r="AK52" s="180"/>
      <c r="AL52" s="180"/>
      <c r="AM52" s="26"/>
      <c r="AN52" s="24"/>
      <c r="AO52" s="24"/>
      <c r="AP52" s="24"/>
      <c r="AQ52" s="27" t="s">
        <v>31</v>
      </c>
      <c r="AR52" s="180">
        <f>SUM(AJ52*V52)</f>
        <v>700000</v>
      </c>
      <c r="AS52" s="180"/>
      <c r="AT52" s="180"/>
      <c r="AU52" s="180"/>
      <c r="AV52" s="10"/>
      <c r="AW52" s="12"/>
    </row>
    <row r="53" spans="2:49">
      <c r="B53" s="8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 t="s">
        <v>131</v>
      </c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2"/>
    </row>
    <row r="54" spans="2:49" ht="15.75">
      <c r="B54" s="181" t="s">
        <v>32</v>
      </c>
      <c r="C54" s="182"/>
      <c r="D54" s="182"/>
      <c r="E54" s="182"/>
      <c r="F54" s="182"/>
      <c r="G54" s="182"/>
      <c r="H54" s="182"/>
      <c r="I54" s="182"/>
      <c r="J54" s="182"/>
      <c r="K54" s="182"/>
      <c r="L54" s="182"/>
      <c r="M54" s="182"/>
      <c r="N54" s="182"/>
      <c r="O54" s="182"/>
      <c r="P54" s="182"/>
      <c r="Q54" s="182"/>
      <c r="R54" s="182"/>
      <c r="S54" s="182"/>
      <c r="T54" s="182"/>
      <c r="U54" s="182"/>
      <c r="V54" s="182"/>
      <c r="W54" s="182"/>
      <c r="X54" s="182"/>
      <c r="Y54" s="182"/>
      <c r="Z54" s="182"/>
      <c r="AA54" s="182"/>
      <c r="AB54" s="182"/>
      <c r="AC54" s="182"/>
      <c r="AD54" s="182"/>
      <c r="AE54" s="182"/>
      <c r="AF54" s="182"/>
      <c r="AG54" s="182"/>
      <c r="AH54" s="182"/>
      <c r="AI54" s="182"/>
      <c r="AJ54" s="182"/>
      <c r="AK54" s="182"/>
      <c r="AL54" s="182"/>
      <c r="AM54" s="182"/>
      <c r="AN54" s="182"/>
      <c r="AO54" s="182"/>
      <c r="AP54" s="45"/>
      <c r="AQ54" s="45" t="s">
        <v>31</v>
      </c>
      <c r="AR54" s="46"/>
      <c r="AS54" s="183">
        <f>SUM(AR50:AU52)</f>
        <v>3349400</v>
      </c>
      <c r="AT54" s="183"/>
      <c r="AU54" s="183"/>
      <c r="AV54" s="183"/>
      <c r="AW54" s="184"/>
    </row>
    <row r="55" spans="2:49">
      <c r="B55" s="185" t="s">
        <v>33</v>
      </c>
      <c r="C55" s="186"/>
      <c r="D55" s="187" t="s">
        <v>19</v>
      </c>
      <c r="E55" s="188"/>
      <c r="F55" s="188"/>
      <c r="G55" s="188"/>
      <c r="H55" s="188"/>
      <c r="I55" s="188"/>
      <c r="J55" s="188"/>
      <c r="K55" s="188"/>
      <c r="L55" s="188"/>
      <c r="M55" s="188"/>
      <c r="N55" s="188"/>
      <c r="O55" s="188"/>
      <c r="P55" s="188"/>
      <c r="Q55" s="189"/>
      <c r="R55" s="170" t="s">
        <v>20</v>
      </c>
      <c r="S55" s="170"/>
      <c r="T55" s="170"/>
      <c r="U55" s="170"/>
      <c r="V55" s="170"/>
      <c r="W55" s="170"/>
      <c r="X55" s="170"/>
      <c r="Y55" s="170"/>
      <c r="Z55" s="170"/>
      <c r="AA55" s="170"/>
      <c r="AB55" s="170"/>
      <c r="AC55" s="170"/>
      <c r="AD55" s="170"/>
      <c r="AE55" s="170"/>
      <c r="AF55" s="170"/>
      <c r="AG55" s="170"/>
      <c r="AH55" s="170" t="s">
        <v>21</v>
      </c>
      <c r="AI55" s="170"/>
      <c r="AJ55" s="170"/>
      <c r="AK55" s="170"/>
      <c r="AL55" s="170"/>
      <c r="AM55" s="170"/>
      <c r="AN55" s="170"/>
      <c r="AO55" s="170"/>
      <c r="AP55" s="170"/>
      <c r="AQ55" s="170"/>
      <c r="AR55" s="170"/>
      <c r="AS55" s="170"/>
      <c r="AT55" s="170"/>
      <c r="AU55" s="170"/>
      <c r="AV55" s="170"/>
      <c r="AW55" s="170"/>
    </row>
    <row r="56" spans="2:49">
      <c r="B56" s="15" t="s">
        <v>43</v>
      </c>
      <c r="C56" s="30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7"/>
      <c r="R56" s="4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7"/>
      <c r="AH56" s="4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7"/>
    </row>
    <row r="57" spans="2:49">
      <c r="B57" s="8"/>
      <c r="C57" s="9" t="s">
        <v>34</v>
      </c>
      <c r="D57" s="195" t="s">
        <v>58</v>
      </c>
      <c r="E57" s="195"/>
      <c r="F57" s="195"/>
      <c r="G57" s="195"/>
      <c r="H57" s="195"/>
      <c r="I57" s="195"/>
      <c r="J57" s="195"/>
      <c r="K57" s="195"/>
      <c r="L57" s="195"/>
      <c r="M57" s="195"/>
      <c r="N57" s="195"/>
      <c r="O57" s="195"/>
      <c r="P57" s="195"/>
      <c r="Q57" s="196"/>
      <c r="R57" s="8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2"/>
      <c r="AH57" s="8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2"/>
    </row>
    <row r="58" spans="2:49">
      <c r="B58" s="8"/>
      <c r="C58" s="10"/>
      <c r="D58" s="160" t="s">
        <v>35</v>
      </c>
      <c r="E58" s="160"/>
      <c r="F58" s="11" t="s">
        <v>14</v>
      </c>
      <c r="G58" s="160" t="s">
        <v>36</v>
      </c>
      <c r="H58" s="160"/>
      <c r="I58" s="160"/>
      <c r="J58" s="160"/>
      <c r="K58" s="160"/>
      <c r="L58" s="160"/>
      <c r="M58" s="160"/>
      <c r="N58" s="160"/>
      <c r="O58" s="160"/>
      <c r="P58" s="160"/>
      <c r="Q58" s="198"/>
      <c r="R58" s="8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2"/>
      <c r="AH58" s="8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2"/>
    </row>
    <row r="59" spans="2:49">
      <c r="B59" s="8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2"/>
      <c r="R59" s="8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2"/>
      <c r="AH59" s="8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2"/>
    </row>
    <row r="60" spans="2:49">
      <c r="B60" s="8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2"/>
      <c r="R60" s="8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2"/>
      <c r="AH60" s="8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2"/>
    </row>
    <row r="61" spans="2:49">
      <c r="B61" s="8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2"/>
      <c r="R61" s="8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2"/>
      <c r="AH61" s="8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2"/>
    </row>
    <row r="62" spans="2:49">
      <c r="B62" s="8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2"/>
      <c r="R62" s="8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2"/>
      <c r="AH62" s="8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2"/>
    </row>
    <row r="63" spans="2:49">
      <c r="B63" s="8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2"/>
      <c r="R63" s="8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2"/>
      <c r="AH63" s="8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2"/>
    </row>
    <row r="64" spans="2:49">
      <c r="B64" s="8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2"/>
      <c r="R64" s="8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2"/>
      <c r="AH64" s="8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2"/>
    </row>
    <row r="65" spans="2:49">
      <c r="B65" s="8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2"/>
      <c r="R65" s="8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2"/>
      <c r="AH65" s="8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2"/>
    </row>
    <row r="66" spans="2:49">
      <c r="B66" s="8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2"/>
      <c r="R66" s="8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2"/>
      <c r="AH66" s="8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2"/>
    </row>
    <row r="67" spans="2:49">
      <c r="B67" s="8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2"/>
      <c r="R67" s="8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2"/>
      <c r="AH67" s="8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2"/>
    </row>
    <row r="68" spans="2:49">
      <c r="B68" s="8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2"/>
      <c r="R68" s="8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2"/>
      <c r="AH68" s="8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2"/>
    </row>
    <row r="69" spans="2:49">
      <c r="B69" s="8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2"/>
      <c r="R69" s="8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2"/>
      <c r="AH69" s="8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2"/>
    </row>
    <row r="70" spans="2:49">
      <c r="B70" s="8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2"/>
      <c r="R70" s="8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2"/>
      <c r="AH70" s="8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2"/>
    </row>
    <row r="71" spans="2:49">
      <c r="B71" s="14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9"/>
      <c r="R71" s="14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9"/>
      <c r="AH71" s="14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9"/>
    </row>
    <row r="83" spans="2:49">
      <c r="B83" s="15" t="s">
        <v>27</v>
      </c>
      <c r="C83" s="5"/>
      <c r="D83" s="5"/>
      <c r="E83" s="5"/>
      <c r="F83" s="5"/>
      <c r="G83" s="5"/>
      <c r="H83" s="5"/>
      <c r="I83" s="6"/>
      <c r="J83" s="6"/>
      <c r="K83" s="6"/>
      <c r="L83" s="6"/>
      <c r="M83" s="6"/>
      <c r="N83" s="6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7"/>
    </row>
    <row r="84" spans="2:49">
      <c r="B84" s="22" t="s">
        <v>28</v>
      </c>
      <c r="C84" s="10"/>
      <c r="D84" s="10"/>
      <c r="E84" s="10"/>
      <c r="F84" s="10"/>
      <c r="G84" s="10"/>
      <c r="H84" s="10"/>
      <c r="I84" s="11"/>
      <c r="J84" s="11"/>
      <c r="K84" s="11"/>
      <c r="L84" s="11"/>
      <c r="M84" s="11"/>
      <c r="V84" s="11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9" t="s">
        <v>30</v>
      </c>
      <c r="AR84" s="10"/>
      <c r="AS84" s="10"/>
      <c r="AT84" s="10"/>
      <c r="AU84" s="10"/>
      <c r="AV84" s="10"/>
      <c r="AW84" s="12"/>
    </row>
    <row r="85" spans="2:49" ht="17.25">
      <c r="B85" s="23" t="s">
        <v>1</v>
      </c>
      <c r="C85" s="10" t="s">
        <v>70</v>
      </c>
      <c r="D85" s="10"/>
      <c r="E85" s="10"/>
      <c r="F85" s="10"/>
      <c r="G85" s="10"/>
      <c r="H85" s="104"/>
      <c r="I85" s="20"/>
      <c r="J85" s="11"/>
      <c r="K85" s="11"/>
      <c r="L85" s="11"/>
      <c r="M85" s="11"/>
      <c r="V85" s="168">
        <v>16</v>
      </c>
      <c r="W85" s="168"/>
      <c r="X85" s="11" t="s">
        <v>15</v>
      </c>
      <c r="Y85" s="11" t="s">
        <v>16</v>
      </c>
      <c r="Z85" s="168">
        <v>2.85</v>
      </c>
      <c r="AA85" s="168"/>
      <c r="AB85" s="11" t="s">
        <v>15</v>
      </c>
      <c r="AC85" s="13" t="s">
        <v>17</v>
      </c>
      <c r="AD85" s="168">
        <f>SUM(Z85*V85)</f>
        <v>45.6</v>
      </c>
      <c r="AE85" s="168"/>
      <c r="AF85" s="104" t="s">
        <v>18</v>
      </c>
      <c r="AG85" s="10"/>
      <c r="AH85" s="25" t="s">
        <v>29</v>
      </c>
      <c r="AI85" s="10"/>
      <c r="AJ85" s="180">
        <v>57000</v>
      </c>
      <c r="AK85" s="180"/>
      <c r="AL85" s="180"/>
      <c r="AM85" s="26"/>
      <c r="AN85" s="10"/>
      <c r="AO85" s="10"/>
      <c r="AP85" s="10"/>
      <c r="AQ85" s="27" t="s">
        <v>31</v>
      </c>
      <c r="AR85" s="180">
        <f>SUM(AJ85*AD85)</f>
        <v>2599200</v>
      </c>
      <c r="AS85" s="180"/>
      <c r="AT85" s="180"/>
      <c r="AU85" s="180"/>
      <c r="AV85" s="10"/>
      <c r="AW85" s="12"/>
    </row>
    <row r="86" spans="2:49">
      <c r="B86" s="23" t="s">
        <v>8</v>
      </c>
      <c r="C86" s="104" t="s">
        <v>72</v>
      </c>
      <c r="D86" s="105"/>
      <c r="E86" s="105"/>
      <c r="F86" s="105"/>
      <c r="G86" s="105"/>
      <c r="H86" s="105"/>
      <c r="I86" s="105"/>
      <c r="J86" s="105"/>
      <c r="K86" s="105"/>
      <c r="L86" s="105"/>
      <c r="M86" s="105"/>
      <c r="V86" s="168">
        <v>2</v>
      </c>
      <c r="W86" s="168"/>
      <c r="X86" s="160" t="s">
        <v>37</v>
      </c>
      <c r="Y86" s="160"/>
      <c r="Z86" s="160"/>
      <c r="AA86" s="160"/>
      <c r="AC86" s="13"/>
      <c r="AD86" s="168"/>
      <c r="AE86" s="168"/>
      <c r="AF86" s="104"/>
      <c r="AG86" s="24"/>
      <c r="AH86" s="25" t="s">
        <v>29</v>
      </c>
      <c r="AI86" s="24"/>
      <c r="AJ86" s="180">
        <v>350000</v>
      </c>
      <c r="AK86" s="180"/>
      <c r="AL86" s="180"/>
      <c r="AM86" s="24"/>
      <c r="AN86" s="24"/>
      <c r="AO86" s="24"/>
      <c r="AP86" s="24"/>
      <c r="AQ86" s="27" t="s">
        <v>31</v>
      </c>
      <c r="AR86" s="180">
        <f>SUM(AJ86*V86)</f>
        <v>700000</v>
      </c>
      <c r="AS86" s="180"/>
      <c r="AT86" s="180"/>
      <c r="AU86" s="180"/>
      <c r="AV86" s="10"/>
      <c r="AW86" s="12"/>
    </row>
    <row r="87" spans="2:49">
      <c r="B87" s="8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2"/>
    </row>
    <row r="88" spans="2:49" ht="15.75">
      <c r="B88" s="181" t="s">
        <v>32</v>
      </c>
      <c r="C88" s="182"/>
      <c r="D88" s="182"/>
      <c r="E88" s="182"/>
      <c r="F88" s="182"/>
      <c r="G88" s="182"/>
      <c r="H88" s="182"/>
      <c r="I88" s="182"/>
      <c r="J88" s="182"/>
      <c r="K88" s="182"/>
      <c r="L88" s="182"/>
      <c r="M88" s="182"/>
      <c r="N88" s="182"/>
      <c r="O88" s="182"/>
      <c r="P88" s="182"/>
      <c r="Q88" s="182"/>
      <c r="R88" s="182"/>
      <c r="S88" s="182"/>
      <c r="T88" s="182"/>
      <c r="U88" s="182"/>
      <c r="V88" s="182"/>
      <c r="W88" s="182"/>
      <c r="X88" s="182"/>
      <c r="Y88" s="182"/>
      <c r="Z88" s="182"/>
      <c r="AA88" s="182"/>
      <c r="AB88" s="182"/>
      <c r="AC88" s="182"/>
      <c r="AD88" s="182"/>
      <c r="AE88" s="182"/>
      <c r="AF88" s="182"/>
      <c r="AG88" s="182"/>
      <c r="AH88" s="182"/>
      <c r="AI88" s="182"/>
      <c r="AJ88" s="182"/>
      <c r="AK88" s="182"/>
      <c r="AL88" s="182"/>
      <c r="AM88" s="182"/>
      <c r="AN88" s="182"/>
      <c r="AO88" s="182"/>
      <c r="AP88" s="45"/>
      <c r="AQ88" s="45" t="s">
        <v>31</v>
      </c>
      <c r="AR88" s="46"/>
      <c r="AS88" s="183">
        <f>SUM(AR85:AU86)</f>
        <v>3299200</v>
      </c>
      <c r="AT88" s="183"/>
      <c r="AU88" s="183"/>
      <c r="AV88" s="183"/>
      <c r="AW88" s="184"/>
    </row>
    <row r="89" spans="2:49">
      <c r="B89" s="185" t="s">
        <v>33</v>
      </c>
      <c r="C89" s="186"/>
      <c r="D89" s="187" t="s">
        <v>19</v>
      </c>
      <c r="E89" s="188"/>
      <c r="F89" s="188"/>
      <c r="G89" s="188"/>
      <c r="H89" s="188"/>
      <c r="I89" s="188"/>
      <c r="J89" s="188"/>
      <c r="K89" s="188"/>
      <c r="L89" s="188"/>
      <c r="M89" s="188"/>
      <c r="N89" s="188"/>
      <c r="O89" s="188"/>
      <c r="P89" s="188"/>
      <c r="Q89" s="189"/>
      <c r="R89" s="170" t="s">
        <v>20</v>
      </c>
      <c r="S89" s="170"/>
      <c r="T89" s="170"/>
      <c r="U89" s="170"/>
      <c r="V89" s="170"/>
      <c r="W89" s="170"/>
      <c r="X89" s="170"/>
      <c r="Y89" s="170"/>
      <c r="Z89" s="170"/>
      <c r="AA89" s="170"/>
      <c r="AB89" s="170"/>
      <c r="AC89" s="170"/>
      <c r="AD89" s="170"/>
      <c r="AE89" s="170"/>
      <c r="AF89" s="170"/>
      <c r="AG89" s="170"/>
      <c r="AH89" s="170" t="s">
        <v>21</v>
      </c>
      <c r="AI89" s="170"/>
      <c r="AJ89" s="170"/>
      <c r="AK89" s="170"/>
      <c r="AL89" s="170"/>
      <c r="AM89" s="170"/>
      <c r="AN89" s="170"/>
      <c r="AO89" s="170"/>
      <c r="AP89" s="170"/>
      <c r="AQ89" s="170"/>
      <c r="AR89" s="170"/>
      <c r="AS89" s="170"/>
      <c r="AT89" s="170"/>
      <c r="AU89" s="170"/>
      <c r="AV89" s="170"/>
      <c r="AW89" s="170"/>
    </row>
    <row r="90" spans="2:49">
      <c r="B90" s="15" t="s">
        <v>43</v>
      </c>
      <c r="C90" s="30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7"/>
      <c r="R90" s="4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7"/>
      <c r="AH90" s="4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7"/>
    </row>
    <row r="91" spans="2:49">
      <c r="B91" s="8"/>
      <c r="C91" s="9" t="s">
        <v>38</v>
      </c>
      <c r="D91" s="195" t="s">
        <v>59</v>
      </c>
      <c r="E91" s="195"/>
      <c r="F91" s="195"/>
      <c r="G91" s="195"/>
      <c r="H91" s="195"/>
      <c r="I91" s="195"/>
      <c r="J91" s="195"/>
      <c r="K91" s="195"/>
      <c r="L91" s="195"/>
      <c r="M91" s="195"/>
      <c r="N91" s="195"/>
      <c r="O91" s="195"/>
      <c r="P91" s="195"/>
      <c r="Q91" s="196"/>
      <c r="R91" s="8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2"/>
      <c r="AH91" s="8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2"/>
    </row>
    <row r="92" spans="2:49">
      <c r="B92" s="8"/>
      <c r="C92" s="10"/>
      <c r="D92" s="160" t="s">
        <v>35</v>
      </c>
      <c r="E92" s="160"/>
      <c r="F92" s="11" t="s">
        <v>14</v>
      </c>
      <c r="G92" s="160" t="s">
        <v>36</v>
      </c>
      <c r="H92" s="160"/>
      <c r="I92" s="160"/>
      <c r="J92" s="160"/>
      <c r="K92" s="160"/>
      <c r="L92" s="160"/>
      <c r="M92" s="160"/>
      <c r="N92" s="160"/>
      <c r="O92" s="160"/>
      <c r="P92" s="160"/>
      <c r="Q92" s="198"/>
      <c r="R92" s="8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2"/>
      <c r="AH92" s="8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2"/>
    </row>
    <row r="93" spans="2:49">
      <c r="B93" s="8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2"/>
      <c r="R93" s="8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2"/>
      <c r="AH93" s="8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2"/>
    </row>
    <row r="94" spans="2:49">
      <c r="B94" s="8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2"/>
      <c r="R94" s="8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2"/>
      <c r="AH94" s="8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2"/>
    </row>
    <row r="95" spans="2:49">
      <c r="B95" s="8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2"/>
      <c r="R95" s="8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2"/>
      <c r="AH95" s="8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2"/>
    </row>
    <row r="96" spans="2:49">
      <c r="B96" s="8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2"/>
      <c r="R96" s="8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2"/>
      <c r="AH96" s="8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2"/>
    </row>
    <row r="97" spans="2:49">
      <c r="B97" s="8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2"/>
      <c r="R97" s="8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2"/>
      <c r="AH97" s="8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2"/>
    </row>
    <row r="98" spans="2:49">
      <c r="B98" s="8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2"/>
      <c r="R98" s="8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2"/>
      <c r="AH98" s="8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2"/>
    </row>
    <row r="99" spans="2:49">
      <c r="B99" s="8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2"/>
      <c r="R99" s="8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2"/>
      <c r="AH99" s="8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2"/>
    </row>
    <row r="100" spans="2:49">
      <c r="B100" s="8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2"/>
      <c r="R100" s="8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2"/>
      <c r="AH100" s="8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2"/>
    </row>
    <row r="101" spans="2:49">
      <c r="B101" s="8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2"/>
      <c r="R101" s="8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2"/>
      <c r="AH101" s="8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2"/>
    </row>
    <row r="102" spans="2:49">
      <c r="B102" s="8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2"/>
      <c r="R102" s="8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2"/>
      <c r="AH102" s="8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2"/>
    </row>
    <row r="103" spans="2:49">
      <c r="B103" s="8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2"/>
      <c r="R103" s="8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2"/>
      <c r="AH103" s="8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2"/>
    </row>
    <row r="104" spans="2:49">
      <c r="B104" s="8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2"/>
      <c r="R104" s="8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2"/>
      <c r="AH104" s="8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2"/>
    </row>
    <row r="105" spans="2:49">
      <c r="B105" s="14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9"/>
      <c r="R105" s="14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9"/>
      <c r="AH105" s="14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9"/>
    </row>
    <row r="108" spans="2:49" ht="21">
      <c r="B108" s="173" t="s">
        <v>56</v>
      </c>
      <c r="C108" s="174"/>
      <c r="D108" s="174" t="s">
        <v>57</v>
      </c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  <c r="Y108" s="174"/>
      <c r="Z108" s="174"/>
      <c r="AA108" s="174"/>
      <c r="AB108" s="174"/>
      <c r="AC108" s="174"/>
      <c r="AD108" s="174"/>
      <c r="AE108" s="174"/>
      <c r="AF108" s="174"/>
      <c r="AG108" s="174"/>
      <c r="AH108" s="174" t="s">
        <v>31</v>
      </c>
      <c r="AI108" s="174"/>
      <c r="AJ108" s="177">
        <f>SUM(AS54,AS88)</f>
        <v>6648600</v>
      </c>
      <c r="AK108" s="177"/>
      <c r="AL108" s="177"/>
      <c r="AM108" s="177"/>
      <c r="AN108" s="177"/>
      <c r="AO108" s="177"/>
      <c r="AP108" s="177"/>
      <c r="AQ108" s="177"/>
      <c r="AR108" s="177"/>
      <c r="AS108" s="177"/>
      <c r="AT108" s="39"/>
      <c r="AU108" s="39"/>
      <c r="AV108" s="39"/>
      <c r="AW108" s="40"/>
    </row>
    <row r="109" spans="2:49" ht="21">
      <c r="B109" s="175"/>
      <c r="C109" s="176"/>
      <c r="D109" s="176"/>
      <c r="E109" s="176"/>
      <c r="F109" s="176"/>
      <c r="G109" s="176"/>
      <c r="H109" s="176"/>
      <c r="I109" s="176"/>
      <c r="J109" s="176"/>
      <c r="K109" s="176"/>
      <c r="L109" s="176"/>
      <c r="M109" s="176"/>
      <c r="N109" s="176"/>
      <c r="O109" s="176"/>
      <c r="P109" s="176"/>
      <c r="Q109" s="176"/>
      <c r="R109" s="176"/>
      <c r="S109" s="176"/>
      <c r="T109" s="176"/>
      <c r="U109" s="176"/>
      <c r="V109" s="176"/>
      <c r="W109" s="176"/>
      <c r="X109" s="176"/>
      <c r="Y109" s="176"/>
      <c r="Z109" s="176"/>
      <c r="AA109" s="176"/>
      <c r="AB109" s="176"/>
      <c r="AC109" s="176"/>
      <c r="AD109" s="176"/>
      <c r="AE109" s="176"/>
      <c r="AF109" s="176"/>
      <c r="AG109" s="176"/>
      <c r="AH109" s="176"/>
      <c r="AI109" s="176"/>
      <c r="AJ109" s="178"/>
      <c r="AK109" s="178"/>
      <c r="AL109" s="178"/>
      <c r="AM109" s="178"/>
      <c r="AN109" s="178"/>
      <c r="AO109" s="178"/>
      <c r="AP109" s="178"/>
      <c r="AQ109" s="178"/>
      <c r="AR109" s="178"/>
      <c r="AS109" s="178"/>
      <c r="AT109" s="41"/>
      <c r="AU109" s="41"/>
      <c r="AV109" s="41"/>
      <c r="AW109" s="42"/>
    </row>
    <row r="110" spans="2:49">
      <c r="AO110" s="3"/>
    </row>
    <row r="111" spans="2:49" s="51" customFormat="1" ht="14.25">
      <c r="I111" s="52"/>
      <c r="J111" s="52"/>
      <c r="K111" s="52"/>
      <c r="L111" s="52"/>
      <c r="M111" s="52"/>
      <c r="N111" s="52"/>
      <c r="AO111" s="52" t="s">
        <v>210</v>
      </c>
    </row>
    <row r="112" spans="2:49" s="51" customFormat="1" ht="14.25">
      <c r="F112" s="52" t="s">
        <v>54</v>
      </c>
      <c r="I112" s="52"/>
      <c r="J112" s="52"/>
      <c r="K112" s="52"/>
      <c r="L112" s="52"/>
      <c r="M112" s="52"/>
      <c r="N112" s="52"/>
      <c r="X112" s="52" t="s">
        <v>51</v>
      </c>
      <c r="AO112" s="52" t="s">
        <v>48</v>
      </c>
    </row>
    <row r="113" spans="4:41" s="51" customFormat="1" ht="14.25">
      <c r="F113" s="52" t="s">
        <v>55</v>
      </c>
      <c r="I113" s="52"/>
      <c r="J113" s="52"/>
      <c r="K113" s="52"/>
      <c r="L113" s="52"/>
      <c r="M113" s="52"/>
      <c r="N113" s="52"/>
      <c r="X113" s="52" t="s">
        <v>52</v>
      </c>
      <c r="AO113" s="52" t="s">
        <v>49</v>
      </c>
    </row>
    <row r="114" spans="4:41" s="51" customFormat="1" ht="14.25">
      <c r="F114" s="52"/>
      <c r="I114" s="52"/>
      <c r="J114" s="52"/>
      <c r="K114" s="52"/>
      <c r="L114" s="52"/>
      <c r="M114" s="52"/>
      <c r="N114" s="52"/>
      <c r="X114" s="52" t="s">
        <v>53</v>
      </c>
      <c r="AO114" s="52" t="s">
        <v>50</v>
      </c>
    </row>
    <row r="115" spans="4:41" s="51" customFormat="1" ht="14.25">
      <c r="F115" s="52"/>
      <c r="I115" s="52"/>
      <c r="J115" s="52"/>
      <c r="K115" s="52"/>
      <c r="L115" s="52"/>
      <c r="M115" s="52"/>
      <c r="N115" s="52"/>
      <c r="X115" s="52"/>
      <c r="AO115" s="52"/>
    </row>
    <row r="116" spans="4:41" s="51" customFormat="1" ht="14.25">
      <c r="F116" s="52"/>
      <c r="I116" s="52"/>
      <c r="J116" s="52"/>
      <c r="K116" s="52"/>
      <c r="L116" s="52"/>
      <c r="M116" s="52"/>
      <c r="N116" s="52"/>
      <c r="X116" s="52"/>
      <c r="AO116" s="52"/>
    </row>
    <row r="117" spans="4:41" s="51" customFormat="1" ht="14.25">
      <c r="F117" s="52"/>
      <c r="I117" s="52"/>
      <c r="J117" s="52"/>
      <c r="K117" s="52"/>
      <c r="L117" s="52"/>
      <c r="M117" s="52"/>
      <c r="N117" s="52"/>
      <c r="X117" s="52"/>
      <c r="AO117" s="52"/>
    </row>
    <row r="118" spans="4:41" s="63" customFormat="1">
      <c r="F118" s="132" t="s">
        <v>232</v>
      </c>
      <c r="I118" s="131"/>
      <c r="J118" s="131"/>
      <c r="K118" s="131"/>
      <c r="L118" s="131"/>
      <c r="M118" s="131"/>
      <c r="N118" s="131"/>
      <c r="X118" s="132" t="s">
        <v>97</v>
      </c>
      <c r="AO118" s="132" t="s">
        <v>209</v>
      </c>
    </row>
    <row r="119" spans="4:41" s="51" customFormat="1" ht="14.25">
      <c r="D119" s="133"/>
      <c r="F119" s="133" t="s">
        <v>228</v>
      </c>
      <c r="G119" s="133"/>
      <c r="H119" s="133"/>
      <c r="I119" s="133"/>
      <c r="J119" s="133"/>
      <c r="K119" s="134"/>
      <c r="L119" s="134"/>
      <c r="M119" s="134"/>
      <c r="N119" s="134"/>
      <c r="AO119" s="52"/>
    </row>
  </sheetData>
  <mergeCells count="79">
    <mergeCell ref="B6:J6"/>
    <mergeCell ref="L6:AT6"/>
    <mergeCell ref="A2:AW2"/>
    <mergeCell ref="B4:J4"/>
    <mergeCell ref="L4:AT4"/>
    <mergeCell ref="B5:J5"/>
    <mergeCell ref="L5:AT5"/>
    <mergeCell ref="B7:J7"/>
    <mergeCell ref="L7:AT7"/>
    <mergeCell ref="B8:J8"/>
    <mergeCell ref="L8:AT8"/>
    <mergeCell ref="B9:J9"/>
    <mergeCell ref="L9:AT9"/>
    <mergeCell ref="AJ16:AO16"/>
    <mergeCell ref="B11:AW11"/>
    <mergeCell ref="C14:G14"/>
    <mergeCell ref="I14:J14"/>
    <mergeCell ref="M14:N14"/>
    <mergeCell ref="Q14:R14"/>
    <mergeCell ref="AJ14:AO14"/>
    <mergeCell ref="C15:G15"/>
    <mergeCell ref="I15:J15"/>
    <mergeCell ref="M15:N15"/>
    <mergeCell ref="Q15:R15"/>
    <mergeCell ref="AJ15:AO15"/>
    <mergeCell ref="B18:Q18"/>
    <mergeCell ref="R18:AG18"/>
    <mergeCell ref="AH18:AW18"/>
    <mergeCell ref="B19:Q30"/>
    <mergeCell ref="R19:AG30"/>
    <mergeCell ref="AH19:AW30"/>
    <mergeCell ref="AP42:AT42"/>
    <mergeCell ref="V50:W50"/>
    <mergeCell ref="Z50:AA50"/>
    <mergeCell ref="AD50:AE50"/>
    <mergeCell ref="AJ50:AL50"/>
    <mergeCell ref="AR50:AU50"/>
    <mergeCell ref="V52:W52"/>
    <mergeCell ref="X52:AA52"/>
    <mergeCell ref="AD52:AE52"/>
    <mergeCell ref="AJ52:AL52"/>
    <mergeCell ref="AR52:AU52"/>
    <mergeCell ref="V51:W51"/>
    <mergeCell ref="X51:AA51"/>
    <mergeCell ref="AD51:AE51"/>
    <mergeCell ref="AJ51:AL51"/>
    <mergeCell ref="AR51:AU51"/>
    <mergeCell ref="B54:AO54"/>
    <mergeCell ref="AS54:AW54"/>
    <mergeCell ref="B55:C55"/>
    <mergeCell ref="D55:Q55"/>
    <mergeCell ref="R55:AG55"/>
    <mergeCell ref="AH55:AW55"/>
    <mergeCell ref="D57:Q57"/>
    <mergeCell ref="D58:E58"/>
    <mergeCell ref="G58:Q58"/>
    <mergeCell ref="V85:W85"/>
    <mergeCell ref="Z85:AA85"/>
    <mergeCell ref="AJ85:AL85"/>
    <mergeCell ref="AR85:AU85"/>
    <mergeCell ref="V86:W86"/>
    <mergeCell ref="X86:AA86"/>
    <mergeCell ref="AD86:AE86"/>
    <mergeCell ref="AJ86:AL86"/>
    <mergeCell ref="AR86:AU86"/>
    <mergeCell ref="AD85:AE85"/>
    <mergeCell ref="B88:AO88"/>
    <mergeCell ref="AS88:AW88"/>
    <mergeCell ref="B89:C89"/>
    <mergeCell ref="D89:Q89"/>
    <mergeCell ref="R89:AG89"/>
    <mergeCell ref="AH89:AW89"/>
    <mergeCell ref="AJ108:AS109"/>
    <mergeCell ref="D91:Q91"/>
    <mergeCell ref="D92:E92"/>
    <mergeCell ref="G92:Q92"/>
    <mergeCell ref="B108:C109"/>
    <mergeCell ref="D108:AG109"/>
    <mergeCell ref="AH108:AI109"/>
  </mergeCells>
  <pageMargins left="0.98" right="0.51181102362204722" top="0.87" bottom="0.34" header="0.31496062992125984" footer="0.31496062992125984"/>
  <pageSetup paperSize="9" scale="85" orientation="landscape" horizontalDpi="4294967293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W119"/>
  <sheetViews>
    <sheetView topLeftCell="A21" workbookViewId="0">
      <selection activeCell="A32" sqref="A32:XFD40"/>
    </sheetView>
  </sheetViews>
  <sheetFormatPr defaultRowHeight="15"/>
  <cols>
    <col min="1" max="7" width="3" style="1" customWidth="1"/>
    <col min="8" max="8" width="1.5703125" style="1" customWidth="1"/>
    <col min="9" max="14" width="3" style="3" customWidth="1"/>
    <col min="15" max="81" width="3" style="1" customWidth="1"/>
    <col min="82" max="139" width="2.42578125" style="1" customWidth="1"/>
    <col min="140" max="16384" width="9.140625" style="1"/>
  </cols>
  <sheetData>
    <row r="1" spans="1:49">
      <c r="AR1" s="21" t="s">
        <v>24</v>
      </c>
    </row>
    <row r="2" spans="1:49" ht="21">
      <c r="A2" s="165" t="s">
        <v>0</v>
      </c>
      <c r="B2" s="165"/>
      <c r="C2" s="165"/>
      <c r="D2" s="165"/>
      <c r="E2" s="165"/>
      <c r="F2" s="165"/>
      <c r="G2" s="165"/>
      <c r="H2" s="165"/>
      <c r="I2" s="165"/>
      <c r="J2" s="165"/>
      <c r="K2" s="165"/>
      <c r="L2" s="165"/>
      <c r="M2" s="165"/>
      <c r="N2" s="165"/>
      <c r="O2" s="165"/>
      <c r="P2" s="165"/>
      <c r="Q2" s="165"/>
      <c r="R2" s="165"/>
      <c r="S2" s="165"/>
      <c r="T2" s="165"/>
      <c r="U2" s="165"/>
      <c r="V2" s="165"/>
      <c r="W2" s="165"/>
      <c r="X2" s="165"/>
      <c r="Y2" s="165"/>
      <c r="Z2" s="165"/>
      <c r="AA2" s="165"/>
      <c r="AB2" s="165"/>
      <c r="AC2" s="165"/>
      <c r="AD2" s="165"/>
      <c r="AE2" s="165"/>
      <c r="AF2" s="165"/>
      <c r="AG2" s="165"/>
      <c r="AH2" s="165"/>
      <c r="AI2" s="165"/>
      <c r="AJ2" s="165"/>
      <c r="AK2" s="165"/>
      <c r="AL2" s="165"/>
      <c r="AM2" s="165"/>
      <c r="AN2" s="165"/>
      <c r="AO2" s="165"/>
      <c r="AP2" s="165"/>
      <c r="AQ2" s="165"/>
      <c r="AR2" s="165"/>
      <c r="AS2" s="165"/>
      <c r="AT2" s="165"/>
      <c r="AU2" s="165"/>
      <c r="AV2" s="165"/>
      <c r="AW2" s="165"/>
    </row>
    <row r="4" spans="1:49">
      <c r="A4" s="2" t="s">
        <v>1</v>
      </c>
      <c r="B4" s="166" t="s">
        <v>2</v>
      </c>
      <c r="C4" s="166"/>
      <c r="D4" s="166"/>
      <c r="E4" s="166"/>
      <c r="F4" s="166"/>
      <c r="G4" s="166"/>
      <c r="H4" s="166"/>
      <c r="I4" s="166"/>
      <c r="J4" s="166"/>
      <c r="K4" s="3" t="s">
        <v>14</v>
      </c>
      <c r="L4" s="166">
        <v>241</v>
      </c>
      <c r="M4" s="166"/>
      <c r="N4" s="166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  <c r="AA4" s="166"/>
      <c r="AB4" s="166"/>
      <c r="AC4" s="166"/>
      <c r="AD4" s="166"/>
      <c r="AE4" s="166"/>
      <c r="AF4" s="166"/>
      <c r="AG4" s="166"/>
      <c r="AH4" s="166"/>
      <c r="AI4" s="166"/>
      <c r="AJ4" s="166"/>
      <c r="AK4" s="166"/>
      <c r="AL4" s="166"/>
      <c r="AM4" s="166"/>
      <c r="AN4" s="166"/>
      <c r="AO4" s="166"/>
      <c r="AP4" s="166"/>
      <c r="AQ4" s="166"/>
      <c r="AR4" s="166"/>
      <c r="AS4" s="166"/>
      <c r="AT4" s="166"/>
    </row>
    <row r="5" spans="1:49">
      <c r="B5" s="166" t="s">
        <v>3</v>
      </c>
      <c r="C5" s="166"/>
      <c r="D5" s="166"/>
      <c r="E5" s="166"/>
      <c r="F5" s="166"/>
      <c r="G5" s="166"/>
      <c r="H5" s="166"/>
      <c r="I5" s="166"/>
      <c r="J5" s="166"/>
      <c r="K5" s="3" t="s">
        <v>14</v>
      </c>
      <c r="L5" s="167" t="s">
        <v>132</v>
      </c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167"/>
      <c r="AA5" s="167"/>
      <c r="AB5" s="167"/>
      <c r="AC5" s="167"/>
      <c r="AD5" s="167"/>
      <c r="AE5" s="167"/>
      <c r="AF5" s="167"/>
      <c r="AG5" s="167"/>
      <c r="AH5" s="167"/>
      <c r="AI5" s="167"/>
      <c r="AJ5" s="167"/>
      <c r="AK5" s="167"/>
      <c r="AL5" s="167"/>
      <c r="AM5" s="167"/>
      <c r="AN5" s="167"/>
      <c r="AO5" s="167"/>
      <c r="AP5" s="167"/>
      <c r="AQ5" s="167"/>
      <c r="AR5" s="167"/>
      <c r="AS5" s="167"/>
      <c r="AT5" s="167"/>
    </row>
    <row r="6" spans="1:49">
      <c r="B6" s="166" t="s">
        <v>4</v>
      </c>
      <c r="C6" s="166"/>
      <c r="D6" s="166"/>
      <c r="E6" s="166"/>
      <c r="F6" s="166"/>
      <c r="G6" s="166"/>
      <c r="H6" s="166"/>
      <c r="I6" s="166"/>
      <c r="J6" s="166"/>
      <c r="K6" s="3" t="s">
        <v>14</v>
      </c>
      <c r="L6" s="166" t="str">
        <f>'[1]Tembesi Lolos'!$N$153</f>
        <v>Wiraswasta</v>
      </c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</row>
    <row r="7" spans="1:49">
      <c r="B7" s="166" t="s">
        <v>5</v>
      </c>
      <c r="C7" s="166"/>
      <c r="D7" s="166"/>
      <c r="E7" s="166"/>
      <c r="F7" s="166"/>
      <c r="G7" s="166"/>
      <c r="H7" s="166"/>
      <c r="I7" s="166"/>
      <c r="J7" s="166"/>
      <c r="K7" s="3" t="s">
        <v>14</v>
      </c>
      <c r="L7" s="166" t="s">
        <v>133</v>
      </c>
      <c r="M7" s="166"/>
      <c r="N7" s="166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</row>
    <row r="8" spans="1:49">
      <c r="B8" s="166" t="s">
        <v>6</v>
      </c>
      <c r="C8" s="166"/>
      <c r="D8" s="166"/>
      <c r="E8" s="166"/>
      <c r="F8" s="166"/>
      <c r="G8" s="166"/>
      <c r="H8" s="166"/>
      <c r="I8" s="166"/>
      <c r="J8" s="166"/>
      <c r="K8" s="3" t="s">
        <v>14</v>
      </c>
      <c r="L8" s="166" t="s">
        <v>105</v>
      </c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</row>
    <row r="9" spans="1:49">
      <c r="B9" s="166" t="s">
        <v>7</v>
      </c>
      <c r="C9" s="166"/>
      <c r="D9" s="166"/>
      <c r="E9" s="166"/>
      <c r="F9" s="166"/>
      <c r="G9" s="166"/>
      <c r="H9" s="166"/>
      <c r="I9" s="166"/>
      <c r="J9" s="166"/>
      <c r="K9" s="3" t="s">
        <v>14</v>
      </c>
      <c r="L9" s="166" t="s">
        <v>23</v>
      </c>
      <c r="M9" s="166"/>
      <c r="N9" s="166"/>
      <c r="O9" s="166"/>
      <c r="P9" s="166"/>
      <c r="Q9" s="166"/>
      <c r="R9" s="166"/>
      <c r="S9" s="166"/>
      <c r="T9" s="166"/>
      <c r="U9" s="166"/>
      <c r="V9" s="166"/>
      <c r="W9" s="166"/>
      <c r="X9" s="166"/>
      <c r="Y9" s="166"/>
      <c r="Z9" s="166"/>
      <c r="AA9" s="166"/>
      <c r="AB9" s="166"/>
      <c r="AC9" s="166"/>
      <c r="AD9" s="166"/>
      <c r="AE9" s="166"/>
      <c r="AF9" s="166"/>
      <c r="AG9" s="166"/>
      <c r="AH9" s="166"/>
      <c r="AI9" s="166"/>
      <c r="AJ9" s="166"/>
      <c r="AK9" s="166"/>
      <c r="AL9" s="166"/>
      <c r="AM9" s="166"/>
      <c r="AN9" s="166"/>
      <c r="AO9" s="166"/>
      <c r="AP9" s="166"/>
      <c r="AQ9" s="166"/>
      <c r="AR9" s="166"/>
      <c r="AS9" s="166"/>
      <c r="AT9" s="166"/>
    </row>
    <row r="11" spans="1:49">
      <c r="A11" s="2" t="s">
        <v>8</v>
      </c>
      <c r="B11" s="169" t="s">
        <v>9</v>
      </c>
      <c r="C11" s="169"/>
      <c r="D11" s="169"/>
      <c r="E11" s="169"/>
      <c r="F11" s="169"/>
      <c r="G11" s="169"/>
      <c r="H11" s="169"/>
      <c r="I11" s="169"/>
      <c r="J11" s="169"/>
      <c r="K11" s="169"/>
      <c r="L11" s="169"/>
      <c r="M11" s="169"/>
      <c r="N11" s="169"/>
      <c r="O11" s="169"/>
      <c r="P11" s="169"/>
      <c r="Q11" s="169"/>
      <c r="R11" s="169"/>
      <c r="S11" s="169"/>
      <c r="T11" s="169"/>
      <c r="U11" s="169"/>
      <c r="V11" s="169"/>
      <c r="W11" s="169"/>
      <c r="X11" s="169"/>
      <c r="Y11" s="169"/>
      <c r="Z11" s="169"/>
      <c r="AA11" s="169"/>
      <c r="AB11" s="169"/>
      <c r="AC11" s="169"/>
      <c r="AD11" s="169"/>
      <c r="AE11" s="169"/>
      <c r="AF11" s="169"/>
      <c r="AG11" s="169"/>
      <c r="AH11" s="169"/>
      <c r="AI11" s="169"/>
      <c r="AJ11" s="169"/>
      <c r="AK11" s="169"/>
      <c r="AL11" s="169"/>
      <c r="AM11" s="169"/>
      <c r="AN11" s="169"/>
      <c r="AO11" s="169"/>
      <c r="AP11" s="169"/>
      <c r="AQ11" s="169"/>
      <c r="AR11" s="169"/>
      <c r="AS11" s="169"/>
      <c r="AT11" s="169"/>
      <c r="AU11" s="169"/>
      <c r="AV11" s="169"/>
      <c r="AW11" s="169"/>
    </row>
    <row r="13" spans="1:49">
      <c r="B13" s="15" t="s">
        <v>10</v>
      </c>
      <c r="C13" s="5"/>
      <c r="D13" s="5"/>
      <c r="E13" s="5"/>
      <c r="F13" s="5"/>
      <c r="G13" s="5"/>
      <c r="H13" s="5"/>
      <c r="I13" s="6"/>
      <c r="J13" s="6"/>
      <c r="K13" s="6"/>
      <c r="L13" s="6"/>
      <c r="M13" s="6"/>
      <c r="N13" s="6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7"/>
    </row>
    <row r="14" spans="1:49" ht="17.25">
      <c r="B14" s="16" t="s">
        <v>11</v>
      </c>
      <c r="C14" s="160" t="s">
        <v>13</v>
      </c>
      <c r="D14" s="160"/>
      <c r="E14" s="160"/>
      <c r="F14" s="160"/>
      <c r="G14" s="160"/>
      <c r="H14" s="104" t="s">
        <v>14</v>
      </c>
      <c r="I14" s="168">
        <v>9</v>
      </c>
      <c r="J14" s="168"/>
      <c r="K14" s="106" t="s">
        <v>15</v>
      </c>
      <c r="L14" s="106" t="s">
        <v>16</v>
      </c>
      <c r="M14" s="168">
        <v>10</v>
      </c>
      <c r="N14" s="168"/>
      <c r="O14" s="11" t="s">
        <v>15</v>
      </c>
      <c r="P14" s="13" t="s">
        <v>17</v>
      </c>
      <c r="Q14" s="168">
        <f>SUM(M14*I14)</f>
        <v>90</v>
      </c>
      <c r="R14" s="168"/>
      <c r="S14" s="104" t="s">
        <v>18</v>
      </c>
      <c r="T14" s="104"/>
      <c r="U14" s="18" t="s">
        <v>11</v>
      </c>
      <c r="V14" s="10" t="s">
        <v>65</v>
      </c>
      <c r="W14" s="10"/>
      <c r="X14" s="10"/>
      <c r="Y14" s="10"/>
      <c r="Z14" s="10"/>
      <c r="AA14" s="10" t="s">
        <v>14</v>
      </c>
      <c r="AB14" s="10" t="s">
        <v>64</v>
      </c>
      <c r="AC14" s="10"/>
      <c r="AD14" s="10"/>
      <c r="AE14" s="10"/>
      <c r="AF14" s="10"/>
      <c r="AI14" s="19" t="s">
        <v>11</v>
      </c>
      <c r="AJ14" s="161" t="s">
        <v>67</v>
      </c>
      <c r="AK14" s="161"/>
      <c r="AL14" s="161"/>
      <c r="AM14" s="161"/>
      <c r="AN14" s="161"/>
      <c r="AO14" s="161"/>
      <c r="AP14" s="44" t="s">
        <v>14</v>
      </c>
      <c r="AQ14" s="44" t="s">
        <v>64</v>
      </c>
      <c r="AR14" s="44"/>
      <c r="AS14" s="44"/>
      <c r="AT14" s="44"/>
      <c r="AU14" s="44"/>
      <c r="AW14" s="12"/>
    </row>
    <row r="15" spans="1:49" ht="17.25">
      <c r="B15" s="16" t="s">
        <v>11</v>
      </c>
      <c r="C15" s="160" t="s">
        <v>12</v>
      </c>
      <c r="D15" s="160"/>
      <c r="E15" s="160"/>
      <c r="F15" s="160"/>
      <c r="G15" s="160"/>
      <c r="H15" s="104" t="s">
        <v>14</v>
      </c>
      <c r="I15" s="168">
        <v>6</v>
      </c>
      <c r="J15" s="168"/>
      <c r="K15" s="106" t="s">
        <v>15</v>
      </c>
      <c r="L15" s="106" t="s">
        <v>16</v>
      </c>
      <c r="M15" s="168">
        <v>8</v>
      </c>
      <c r="N15" s="168"/>
      <c r="O15" s="11" t="s">
        <v>15</v>
      </c>
      <c r="P15" s="13" t="s">
        <v>17</v>
      </c>
      <c r="Q15" s="168">
        <f>SUM(M15*I15)</f>
        <v>48</v>
      </c>
      <c r="R15" s="168"/>
      <c r="S15" s="104" t="s">
        <v>18</v>
      </c>
      <c r="T15" s="104"/>
      <c r="U15" s="18" t="s">
        <v>11</v>
      </c>
      <c r="V15" s="10" t="s">
        <v>63</v>
      </c>
      <c r="W15" s="10"/>
      <c r="X15" s="10"/>
      <c r="Y15" s="10"/>
      <c r="Z15" s="10"/>
      <c r="AA15" s="10" t="s">
        <v>14</v>
      </c>
      <c r="AB15" s="10" t="s">
        <v>64</v>
      </c>
      <c r="AC15" s="10"/>
      <c r="AD15" s="10"/>
      <c r="AE15" s="10"/>
      <c r="AF15" s="10"/>
      <c r="AH15" s="10"/>
      <c r="AI15" s="18" t="s">
        <v>11</v>
      </c>
      <c r="AJ15" s="160" t="s">
        <v>68</v>
      </c>
      <c r="AK15" s="160"/>
      <c r="AL15" s="160"/>
      <c r="AM15" s="160"/>
      <c r="AN15" s="160"/>
      <c r="AO15" s="160"/>
      <c r="AP15" s="10" t="s">
        <v>14</v>
      </c>
      <c r="AQ15" s="10" t="s">
        <v>111</v>
      </c>
      <c r="AR15" s="10"/>
      <c r="AS15" s="10"/>
      <c r="AT15" s="10"/>
      <c r="AU15" s="10"/>
      <c r="AW15" s="12"/>
    </row>
    <row r="16" spans="1:49">
      <c r="B16" s="17"/>
      <c r="C16" s="44"/>
      <c r="D16" s="44"/>
      <c r="E16" s="44"/>
      <c r="F16" s="44"/>
      <c r="G16" s="44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105"/>
      <c r="U16" s="18" t="s">
        <v>11</v>
      </c>
      <c r="V16" s="104" t="s">
        <v>66</v>
      </c>
      <c r="W16" s="104"/>
      <c r="X16" s="104"/>
      <c r="Y16" s="104"/>
      <c r="Z16" s="104"/>
      <c r="AA16" s="10" t="s">
        <v>14</v>
      </c>
      <c r="AB16" s="104" t="s">
        <v>64</v>
      </c>
      <c r="AC16" s="104"/>
      <c r="AD16" s="104"/>
      <c r="AE16" s="104"/>
      <c r="AF16" s="104"/>
      <c r="AH16" s="24"/>
      <c r="AI16" s="18" t="s">
        <v>11</v>
      </c>
      <c r="AJ16" s="160" t="s">
        <v>69</v>
      </c>
      <c r="AK16" s="160"/>
      <c r="AL16" s="160"/>
      <c r="AM16" s="160"/>
      <c r="AN16" s="160"/>
      <c r="AO16" s="160"/>
      <c r="AP16" s="10" t="s">
        <v>14</v>
      </c>
      <c r="AQ16" s="10" t="s">
        <v>111</v>
      </c>
      <c r="AR16" s="10"/>
      <c r="AS16" s="10"/>
      <c r="AT16" s="10"/>
      <c r="AU16" s="10"/>
      <c r="AV16" s="10"/>
      <c r="AW16" s="12"/>
    </row>
    <row r="17" spans="2:49">
      <c r="B17" s="8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2"/>
    </row>
    <row r="18" spans="2:49">
      <c r="B18" s="170" t="s">
        <v>19</v>
      </c>
      <c r="C18" s="170"/>
      <c r="D18" s="170"/>
      <c r="E18" s="170"/>
      <c r="F18" s="170"/>
      <c r="G18" s="170"/>
      <c r="H18" s="170"/>
      <c r="I18" s="170"/>
      <c r="J18" s="170"/>
      <c r="K18" s="170"/>
      <c r="L18" s="170"/>
      <c r="M18" s="170"/>
      <c r="N18" s="170"/>
      <c r="O18" s="170"/>
      <c r="P18" s="170"/>
      <c r="Q18" s="170"/>
      <c r="R18" s="170" t="s">
        <v>20</v>
      </c>
      <c r="S18" s="170"/>
      <c r="T18" s="170"/>
      <c r="U18" s="170"/>
      <c r="V18" s="170"/>
      <c r="W18" s="170"/>
      <c r="X18" s="170"/>
      <c r="Y18" s="170"/>
      <c r="Z18" s="170"/>
      <c r="AA18" s="170"/>
      <c r="AB18" s="170"/>
      <c r="AC18" s="170"/>
      <c r="AD18" s="170"/>
      <c r="AE18" s="170"/>
      <c r="AF18" s="170"/>
      <c r="AG18" s="170"/>
      <c r="AH18" s="170" t="s">
        <v>21</v>
      </c>
      <c r="AI18" s="170"/>
      <c r="AJ18" s="170"/>
      <c r="AK18" s="170"/>
      <c r="AL18" s="170"/>
      <c r="AM18" s="170"/>
      <c r="AN18" s="170"/>
      <c r="AO18" s="170"/>
      <c r="AP18" s="170"/>
      <c r="AQ18" s="170"/>
      <c r="AR18" s="170"/>
      <c r="AS18" s="170"/>
      <c r="AT18" s="170"/>
      <c r="AU18" s="170"/>
      <c r="AV18" s="170"/>
      <c r="AW18" s="170"/>
    </row>
    <row r="19" spans="2:49">
      <c r="B19" s="162"/>
      <c r="C19" s="162"/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  <c r="AA19" s="162"/>
      <c r="AB19" s="162"/>
      <c r="AC19" s="162"/>
      <c r="AD19" s="162"/>
      <c r="AE19" s="162"/>
      <c r="AF19" s="162"/>
      <c r="AG19" s="162"/>
      <c r="AH19" s="162"/>
      <c r="AI19" s="162"/>
      <c r="AJ19" s="162"/>
      <c r="AK19" s="162"/>
      <c r="AL19" s="162"/>
      <c r="AM19" s="162"/>
      <c r="AN19" s="162"/>
      <c r="AO19" s="162"/>
      <c r="AP19" s="162"/>
      <c r="AQ19" s="162"/>
      <c r="AR19" s="162"/>
      <c r="AS19" s="162"/>
      <c r="AT19" s="162"/>
      <c r="AU19" s="162"/>
      <c r="AV19" s="162"/>
      <c r="AW19" s="162"/>
    </row>
    <row r="20" spans="2:49">
      <c r="B20" s="163"/>
      <c r="C20" s="163"/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  <c r="AC20" s="163"/>
      <c r="AD20" s="163"/>
      <c r="AE20" s="163"/>
      <c r="AF20" s="163"/>
      <c r="AG20" s="163"/>
      <c r="AH20" s="163"/>
      <c r="AI20" s="163"/>
      <c r="AJ20" s="163"/>
      <c r="AK20" s="163"/>
      <c r="AL20" s="163"/>
      <c r="AM20" s="163"/>
      <c r="AN20" s="163"/>
      <c r="AO20" s="163"/>
      <c r="AP20" s="163"/>
      <c r="AQ20" s="163"/>
      <c r="AR20" s="163"/>
      <c r="AS20" s="163"/>
      <c r="AT20" s="163"/>
      <c r="AU20" s="163"/>
      <c r="AV20" s="163"/>
      <c r="AW20" s="163"/>
    </row>
    <row r="21" spans="2:49">
      <c r="B21" s="163"/>
      <c r="C21" s="163"/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  <c r="AC21" s="163"/>
      <c r="AD21" s="163"/>
      <c r="AE21" s="163"/>
      <c r="AF21" s="163"/>
      <c r="AG21" s="163"/>
      <c r="AH21" s="163"/>
      <c r="AI21" s="163"/>
      <c r="AJ21" s="163"/>
      <c r="AK21" s="163"/>
      <c r="AL21" s="163"/>
      <c r="AM21" s="163"/>
      <c r="AN21" s="163"/>
      <c r="AO21" s="163"/>
      <c r="AP21" s="163"/>
      <c r="AQ21" s="163"/>
      <c r="AR21" s="163"/>
      <c r="AS21" s="163"/>
      <c r="AT21" s="163"/>
      <c r="AU21" s="163"/>
      <c r="AV21" s="163"/>
      <c r="AW21" s="163"/>
    </row>
    <row r="22" spans="2:49">
      <c r="B22" s="163"/>
      <c r="C22" s="163"/>
      <c r="D22" s="163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  <c r="AC22" s="163"/>
      <c r="AD22" s="163"/>
      <c r="AE22" s="163"/>
      <c r="AF22" s="163"/>
      <c r="AG22" s="163"/>
      <c r="AH22" s="163"/>
      <c r="AI22" s="163"/>
      <c r="AJ22" s="163"/>
      <c r="AK22" s="163"/>
      <c r="AL22" s="163"/>
      <c r="AM22" s="163"/>
      <c r="AN22" s="163"/>
      <c r="AO22" s="163"/>
      <c r="AP22" s="163"/>
      <c r="AQ22" s="163"/>
      <c r="AR22" s="163"/>
      <c r="AS22" s="163"/>
      <c r="AT22" s="163"/>
      <c r="AU22" s="163"/>
      <c r="AV22" s="163"/>
      <c r="AW22" s="163"/>
    </row>
    <row r="23" spans="2:49">
      <c r="B23" s="163"/>
      <c r="C23" s="163"/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  <c r="AC23" s="163"/>
      <c r="AD23" s="163"/>
      <c r="AE23" s="163"/>
      <c r="AF23" s="163"/>
      <c r="AG23" s="163"/>
      <c r="AH23" s="163"/>
      <c r="AI23" s="163"/>
      <c r="AJ23" s="163"/>
      <c r="AK23" s="163"/>
      <c r="AL23" s="163"/>
      <c r="AM23" s="163"/>
      <c r="AN23" s="163"/>
      <c r="AO23" s="163"/>
      <c r="AP23" s="163"/>
      <c r="AQ23" s="163"/>
      <c r="AR23" s="163"/>
      <c r="AS23" s="163"/>
      <c r="AT23" s="163"/>
      <c r="AU23" s="163"/>
      <c r="AV23" s="163"/>
      <c r="AW23" s="163"/>
    </row>
    <row r="24" spans="2:49">
      <c r="B24" s="163"/>
      <c r="C24" s="163"/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  <c r="AC24" s="163"/>
      <c r="AD24" s="163"/>
      <c r="AE24" s="163"/>
      <c r="AF24" s="163"/>
      <c r="AG24" s="163"/>
      <c r="AH24" s="163"/>
      <c r="AI24" s="163"/>
      <c r="AJ24" s="163"/>
      <c r="AK24" s="163"/>
      <c r="AL24" s="163"/>
      <c r="AM24" s="163"/>
      <c r="AN24" s="163"/>
      <c r="AO24" s="163"/>
      <c r="AP24" s="163"/>
      <c r="AQ24" s="163"/>
      <c r="AR24" s="163"/>
      <c r="AS24" s="163"/>
      <c r="AT24" s="163"/>
      <c r="AU24" s="163"/>
      <c r="AV24" s="163"/>
      <c r="AW24" s="163"/>
    </row>
    <row r="25" spans="2:49">
      <c r="B25" s="163"/>
      <c r="C25" s="163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K25" s="163"/>
      <c r="AL25" s="163"/>
      <c r="AM25" s="163"/>
      <c r="AN25" s="163"/>
      <c r="AO25" s="163"/>
      <c r="AP25" s="163"/>
      <c r="AQ25" s="163"/>
      <c r="AR25" s="163"/>
      <c r="AS25" s="163"/>
      <c r="AT25" s="163"/>
      <c r="AU25" s="163"/>
      <c r="AV25" s="163"/>
      <c r="AW25" s="163"/>
    </row>
    <row r="26" spans="2:49">
      <c r="B26" s="163"/>
      <c r="C26" s="163"/>
      <c r="D26" s="163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  <c r="AB26" s="163"/>
      <c r="AC26" s="163"/>
      <c r="AD26" s="163"/>
      <c r="AE26" s="163"/>
      <c r="AF26" s="163"/>
      <c r="AG26" s="163"/>
      <c r="AH26" s="163"/>
      <c r="AI26" s="163"/>
      <c r="AJ26" s="163"/>
      <c r="AK26" s="163"/>
      <c r="AL26" s="163"/>
      <c r="AM26" s="163"/>
      <c r="AN26" s="163"/>
      <c r="AO26" s="163"/>
      <c r="AP26" s="163"/>
      <c r="AQ26" s="163"/>
      <c r="AR26" s="163"/>
      <c r="AS26" s="163"/>
      <c r="AT26" s="163"/>
      <c r="AU26" s="163"/>
      <c r="AV26" s="163"/>
      <c r="AW26" s="163"/>
    </row>
    <row r="27" spans="2:49">
      <c r="B27" s="163"/>
      <c r="C27" s="163"/>
      <c r="D27" s="163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/>
      <c r="AC27" s="163"/>
      <c r="AD27" s="163"/>
      <c r="AE27" s="163"/>
      <c r="AF27" s="163"/>
      <c r="AG27" s="163"/>
      <c r="AH27" s="163"/>
      <c r="AI27" s="163"/>
      <c r="AJ27" s="163"/>
      <c r="AK27" s="163"/>
      <c r="AL27" s="163"/>
      <c r="AM27" s="163"/>
      <c r="AN27" s="163"/>
      <c r="AO27" s="163"/>
      <c r="AP27" s="163"/>
      <c r="AQ27" s="163"/>
      <c r="AR27" s="163"/>
      <c r="AS27" s="163"/>
      <c r="AT27" s="163"/>
      <c r="AU27" s="163"/>
      <c r="AV27" s="163"/>
      <c r="AW27" s="163"/>
    </row>
    <row r="28" spans="2:49">
      <c r="B28" s="163"/>
      <c r="C28" s="163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  <c r="AB28" s="163"/>
      <c r="AC28" s="163"/>
      <c r="AD28" s="163"/>
      <c r="AE28" s="163"/>
      <c r="AF28" s="163"/>
      <c r="AG28" s="163"/>
      <c r="AH28" s="163"/>
      <c r="AI28" s="163"/>
      <c r="AJ28" s="163"/>
      <c r="AK28" s="163"/>
      <c r="AL28" s="163"/>
      <c r="AM28" s="163"/>
      <c r="AN28" s="163"/>
      <c r="AO28" s="163"/>
      <c r="AP28" s="163"/>
      <c r="AQ28" s="163"/>
      <c r="AR28" s="163"/>
      <c r="AS28" s="163"/>
      <c r="AT28" s="163"/>
      <c r="AU28" s="163"/>
      <c r="AV28" s="163"/>
      <c r="AW28" s="163"/>
    </row>
    <row r="29" spans="2:49">
      <c r="B29" s="163"/>
      <c r="C29" s="163"/>
      <c r="D29" s="163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63"/>
      <c r="AL29" s="163"/>
      <c r="AM29" s="163"/>
      <c r="AN29" s="163"/>
      <c r="AO29" s="163"/>
      <c r="AP29" s="163"/>
      <c r="AQ29" s="163"/>
      <c r="AR29" s="163"/>
      <c r="AS29" s="163"/>
      <c r="AT29" s="163"/>
      <c r="AU29" s="163"/>
      <c r="AV29" s="163"/>
      <c r="AW29" s="163"/>
    </row>
    <row r="30" spans="2:49">
      <c r="B30" s="164"/>
      <c r="C30" s="164"/>
      <c r="D30" s="164"/>
      <c r="E30" s="164"/>
      <c r="F30" s="164"/>
      <c r="G30" s="164"/>
      <c r="H30" s="164"/>
      <c r="I30" s="164"/>
      <c r="J30" s="164"/>
      <c r="K30" s="164"/>
      <c r="L30" s="164"/>
      <c r="M30" s="164"/>
      <c r="N30" s="164"/>
      <c r="O30" s="164"/>
      <c r="P30" s="164"/>
      <c r="Q30" s="164"/>
      <c r="R30" s="164"/>
      <c r="S30" s="164"/>
      <c r="T30" s="164"/>
      <c r="U30" s="164"/>
      <c r="V30" s="164"/>
      <c r="W30" s="164"/>
      <c r="X30" s="164"/>
      <c r="Y30" s="164"/>
      <c r="Z30" s="164"/>
      <c r="AA30" s="164"/>
      <c r="AB30" s="164"/>
      <c r="AC30" s="164"/>
      <c r="AD30" s="164"/>
      <c r="AE30" s="164"/>
      <c r="AF30" s="164"/>
      <c r="AG30" s="164"/>
      <c r="AH30" s="164"/>
      <c r="AI30" s="164"/>
      <c r="AJ30" s="164"/>
      <c r="AK30" s="164"/>
      <c r="AL30" s="164"/>
      <c r="AM30" s="164"/>
      <c r="AN30" s="164"/>
      <c r="AO30" s="164"/>
      <c r="AP30" s="164"/>
      <c r="AQ30" s="164"/>
      <c r="AR30" s="164"/>
      <c r="AS30" s="164"/>
      <c r="AT30" s="164"/>
      <c r="AU30" s="164"/>
      <c r="AV30" s="164"/>
      <c r="AW30" s="164"/>
    </row>
    <row r="32" spans="2:49" s="102" customFormat="1">
      <c r="I32" s="101"/>
      <c r="J32" s="101"/>
      <c r="K32" s="101"/>
      <c r="L32" s="101"/>
      <c r="M32" s="101"/>
      <c r="N32" s="101"/>
      <c r="AR32" s="101" t="s">
        <v>239</v>
      </c>
    </row>
    <row r="33" spans="1:49" s="102" customFormat="1">
      <c r="F33" s="101" t="s">
        <v>54</v>
      </c>
      <c r="I33" s="101"/>
      <c r="J33" s="101"/>
      <c r="K33" s="101"/>
      <c r="L33" s="101"/>
      <c r="M33" s="101"/>
      <c r="N33" s="101"/>
      <c r="T33" s="101" t="s">
        <v>237</v>
      </c>
      <c r="AF33" s="101" t="s">
        <v>51</v>
      </c>
      <c r="AR33" s="101" t="s">
        <v>48</v>
      </c>
    </row>
    <row r="34" spans="1:49" s="102" customFormat="1">
      <c r="F34" s="101" t="s">
        <v>55</v>
      </c>
      <c r="I34" s="101"/>
      <c r="J34" s="101"/>
      <c r="K34" s="101"/>
      <c r="L34" s="101"/>
      <c r="M34" s="101"/>
      <c r="N34" s="101"/>
      <c r="T34" s="101" t="s">
        <v>238</v>
      </c>
      <c r="AF34" s="101" t="s">
        <v>52</v>
      </c>
      <c r="AR34" s="101" t="s">
        <v>49</v>
      </c>
    </row>
    <row r="35" spans="1:49" s="102" customFormat="1">
      <c r="F35" s="101"/>
      <c r="I35" s="101"/>
      <c r="J35" s="101"/>
      <c r="K35" s="101"/>
      <c r="L35" s="101"/>
      <c r="M35" s="101"/>
      <c r="N35" s="101"/>
      <c r="AF35" s="101" t="s">
        <v>53</v>
      </c>
      <c r="AR35" s="101" t="s">
        <v>50</v>
      </c>
    </row>
    <row r="36" spans="1:49" s="102" customFormat="1">
      <c r="F36" s="101"/>
      <c r="I36" s="101"/>
      <c r="J36" s="101"/>
      <c r="K36" s="101"/>
      <c r="L36" s="101"/>
      <c r="M36" s="101"/>
      <c r="N36" s="101"/>
      <c r="AF36" s="101"/>
      <c r="AR36" s="101"/>
    </row>
    <row r="37" spans="1:49" s="102" customFormat="1">
      <c r="F37" s="101"/>
      <c r="I37" s="101"/>
      <c r="J37" s="101"/>
      <c r="K37" s="101"/>
      <c r="L37" s="101"/>
      <c r="M37" s="101"/>
      <c r="N37" s="101"/>
      <c r="AF37" s="101"/>
      <c r="AR37" s="101"/>
    </row>
    <row r="38" spans="1:49" s="102" customFormat="1">
      <c r="F38" s="101"/>
      <c r="I38" s="101"/>
      <c r="J38" s="101"/>
      <c r="K38" s="101"/>
      <c r="L38" s="101"/>
      <c r="M38" s="101"/>
      <c r="N38" s="101"/>
      <c r="AF38" s="101"/>
      <c r="AR38" s="101"/>
    </row>
    <row r="39" spans="1:49" s="140" customFormat="1" ht="16.5" thickBot="1">
      <c r="F39" s="141" t="s">
        <v>232</v>
      </c>
      <c r="I39" s="142"/>
      <c r="J39" s="142"/>
      <c r="K39" s="142"/>
      <c r="L39" s="142"/>
      <c r="M39" s="142"/>
      <c r="N39" s="142"/>
      <c r="Q39" s="145"/>
      <c r="R39" s="145"/>
      <c r="S39" s="145"/>
      <c r="T39" s="146"/>
      <c r="U39" s="145"/>
      <c r="V39" s="145"/>
      <c r="W39" s="145"/>
      <c r="X39" s="145"/>
      <c r="AF39" s="141" t="s">
        <v>97</v>
      </c>
      <c r="AR39" s="141" t="s">
        <v>209</v>
      </c>
    </row>
    <row r="40" spans="1:49" s="102" customFormat="1">
      <c r="D40" s="143"/>
      <c r="F40" s="143" t="s">
        <v>228</v>
      </c>
      <c r="G40" s="143"/>
      <c r="H40" s="143"/>
      <c r="I40" s="143"/>
      <c r="J40" s="143"/>
      <c r="K40" s="144"/>
      <c r="L40" s="144"/>
      <c r="M40" s="144"/>
      <c r="N40" s="144"/>
      <c r="T40" s="147"/>
      <c r="AO40" s="101"/>
    </row>
    <row r="42" spans="1:49">
      <c r="AN42" s="10"/>
      <c r="AO42" s="10"/>
      <c r="AP42" s="160"/>
      <c r="AQ42" s="160"/>
      <c r="AR42" s="160"/>
      <c r="AS42" s="160"/>
      <c r="AT42" s="160"/>
    </row>
    <row r="46" spans="1:49">
      <c r="A46" s="2" t="s">
        <v>25</v>
      </c>
      <c r="B46" s="1" t="s">
        <v>26</v>
      </c>
    </row>
    <row r="48" spans="1:49">
      <c r="B48" s="15" t="s">
        <v>27</v>
      </c>
      <c r="C48" s="5"/>
      <c r="D48" s="5"/>
      <c r="E48" s="5"/>
      <c r="F48" s="5"/>
      <c r="G48" s="5"/>
      <c r="H48" s="5"/>
      <c r="I48" s="6"/>
      <c r="J48" s="6"/>
      <c r="K48" s="6"/>
      <c r="L48" s="6"/>
      <c r="M48" s="6"/>
      <c r="N48" s="6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7"/>
    </row>
    <row r="49" spans="2:49">
      <c r="B49" s="22" t="s">
        <v>28</v>
      </c>
      <c r="C49" s="10"/>
      <c r="D49" s="10"/>
      <c r="E49" s="10"/>
      <c r="F49" s="10"/>
      <c r="G49" s="10"/>
      <c r="H49" s="10"/>
      <c r="I49" s="11"/>
      <c r="J49" s="11"/>
      <c r="K49" s="11"/>
      <c r="L49" s="11"/>
      <c r="M49" s="11"/>
      <c r="V49" s="11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9" t="s">
        <v>30</v>
      </c>
      <c r="AR49" s="10"/>
      <c r="AS49" s="10"/>
      <c r="AT49" s="10"/>
      <c r="AU49" s="10"/>
      <c r="AV49" s="10"/>
      <c r="AW49" s="12"/>
    </row>
    <row r="50" spans="2:49" ht="17.25">
      <c r="B50" s="23" t="s">
        <v>1</v>
      </c>
      <c r="C50" s="10" t="s">
        <v>70</v>
      </c>
      <c r="D50" s="10"/>
      <c r="E50" s="10"/>
      <c r="F50" s="10"/>
      <c r="G50" s="10"/>
      <c r="H50" s="104"/>
      <c r="I50" s="20"/>
      <c r="J50" s="11"/>
      <c r="K50" s="11"/>
      <c r="L50" s="11"/>
      <c r="M50" s="11"/>
      <c r="V50" s="168">
        <v>12</v>
      </c>
      <c r="W50" s="168"/>
      <c r="X50" s="11" t="s">
        <v>15</v>
      </c>
      <c r="Y50" s="11" t="s">
        <v>16</v>
      </c>
      <c r="Z50" s="168">
        <v>2.85</v>
      </c>
      <c r="AA50" s="168"/>
      <c r="AB50" s="11" t="s">
        <v>15</v>
      </c>
      <c r="AC50" s="13" t="s">
        <v>17</v>
      </c>
      <c r="AD50" s="168">
        <f>SUM(Z50*V50)</f>
        <v>34.200000000000003</v>
      </c>
      <c r="AE50" s="168"/>
      <c r="AF50" s="104" t="s">
        <v>18</v>
      </c>
      <c r="AG50" s="10"/>
      <c r="AH50" s="25" t="s">
        <v>29</v>
      </c>
      <c r="AI50" s="10"/>
      <c r="AJ50" s="180">
        <v>57000</v>
      </c>
      <c r="AK50" s="180"/>
      <c r="AL50" s="180"/>
      <c r="AM50" s="26"/>
      <c r="AN50" s="10"/>
      <c r="AO50" s="10"/>
      <c r="AP50" s="10"/>
      <c r="AQ50" s="27" t="s">
        <v>31</v>
      </c>
      <c r="AR50" s="180">
        <f>SUM(AJ50*AD50)</f>
        <v>1949400.0000000002</v>
      </c>
      <c r="AS50" s="180"/>
      <c r="AT50" s="180"/>
      <c r="AU50" s="180"/>
      <c r="AV50" s="10"/>
      <c r="AW50" s="12"/>
    </row>
    <row r="51" spans="2:49">
      <c r="B51" s="23" t="s">
        <v>8</v>
      </c>
      <c r="C51" s="10" t="s">
        <v>71</v>
      </c>
      <c r="D51" s="10"/>
      <c r="E51" s="10"/>
      <c r="F51" s="10"/>
      <c r="G51" s="10"/>
      <c r="H51" s="104"/>
      <c r="I51" s="20"/>
      <c r="J51" s="11"/>
      <c r="K51" s="11"/>
      <c r="L51" s="11"/>
      <c r="M51" s="11"/>
      <c r="V51" s="168">
        <v>2</v>
      </c>
      <c r="W51" s="168"/>
      <c r="X51" s="160" t="s">
        <v>37</v>
      </c>
      <c r="Y51" s="160"/>
      <c r="Z51" s="160"/>
      <c r="AA51" s="160"/>
      <c r="AC51" s="13"/>
      <c r="AD51" s="168"/>
      <c r="AE51" s="168"/>
      <c r="AF51" s="104"/>
      <c r="AG51" s="10"/>
      <c r="AH51" s="25" t="s">
        <v>29</v>
      </c>
      <c r="AI51" s="10"/>
      <c r="AJ51" s="180">
        <v>350000</v>
      </c>
      <c r="AK51" s="180"/>
      <c r="AL51" s="180"/>
      <c r="AM51" s="26"/>
      <c r="AN51" s="10"/>
      <c r="AO51" s="10"/>
      <c r="AP51" s="10"/>
      <c r="AQ51" s="27" t="s">
        <v>31</v>
      </c>
      <c r="AR51" s="180">
        <f>SUM(AJ51*V51)</f>
        <v>700000</v>
      </c>
      <c r="AS51" s="180"/>
      <c r="AT51" s="180"/>
      <c r="AU51" s="180"/>
      <c r="AV51" s="10"/>
      <c r="AW51" s="12"/>
    </row>
    <row r="52" spans="2:49">
      <c r="B52" s="23" t="s">
        <v>25</v>
      </c>
      <c r="C52" s="104" t="s">
        <v>72</v>
      </c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V52" s="168">
        <v>2</v>
      </c>
      <c r="W52" s="168"/>
      <c r="X52" s="160" t="s">
        <v>37</v>
      </c>
      <c r="Y52" s="160"/>
      <c r="Z52" s="160"/>
      <c r="AA52" s="160"/>
      <c r="AC52" s="13"/>
      <c r="AD52" s="168"/>
      <c r="AE52" s="168"/>
      <c r="AF52" s="104"/>
      <c r="AG52" s="24"/>
      <c r="AH52" s="25" t="s">
        <v>29</v>
      </c>
      <c r="AI52" s="24"/>
      <c r="AJ52" s="180">
        <v>350000</v>
      </c>
      <c r="AK52" s="180"/>
      <c r="AL52" s="180"/>
      <c r="AM52" s="26"/>
      <c r="AN52" s="24"/>
      <c r="AO52" s="24"/>
      <c r="AP52" s="24"/>
      <c r="AQ52" s="27" t="s">
        <v>31</v>
      </c>
      <c r="AR52" s="180">
        <f>SUM(AJ52*V52)</f>
        <v>700000</v>
      </c>
      <c r="AS52" s="180"/>
      <c r="AT52" s="180"/>
      <c r="AU52" s="180"/>
      <c r="AV52" s="10"/>
      <c r="AW52" s="12"/>
    </row>
    <row r="53" spans="2:49">
      <c r="B53" s="8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 t="s">
        <v>131</v>
      </c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2"/>
    </row>
    <row r="54" spans="2:49" ht="15.75">
      <c r="B54" s="181" t="s">
        <v>32</v>
      </c>
      <c r="C54" s="182"/>
      <c r="D54" s="182"/>
      <c r="E54" s="182"/>
      <c r="F54" s="182"/>
      <c r="G54" s="182"/>
      <c r="H54" s="182"/>
      <c r="I54" s="182"/>
      <c r="J54" s="182"/>
      <c r="K54" s="182"/>
      <c r="L54" s="182"/>
      <c r="M54" s="182"/>
      <c r="N54" s="182"/>
      <c r="O54" s="182"/>
      <c r="P54" s="182"/>
      <c r="Q54" s="182"/>
      <c r="R54" s="182"/>
      <c r="S54" s="182"/>
      <c r="T54" s="182"/>
      <c r="U54" s="182"/>
      <c r="V54" s="182"/>
      <c r="W54" s="182"/>
      <c r="X54" s="182"/>
      <c r="Y54" s="182"/>
      <c r="Z54" s="182"/>
      <c r="AA54" s="182"/>
      <c r="AB54" s="182"/>
      <c r="AC54" s="182"/>
      <c r="AD54" s="182"/>
      <c r="AE54" s="182"/>
      <c r="AF54" s="182"/>
      <c r="AG54" s="182"/>
      <c r="AH54" s="182"/>
      <c r="AI54" s="182"/>
      <c r="AJ54" s="182"/>
      <c r="AK54" s="182"/>
      <c r="AL54" s="182"/>
      <c r="AM54" s="182"/>
      <c r="AN54" s="182"/>
      <c r="AO54" s="182"/>
      <c r="AP54" s="45"/>
      <c r="AQ54" s="45" t="s">
        <v>31</v>
      </c>
      <c r="AR54" s="46"/>
      <c r="AS54" s="183">
        <f>SUM(AR50:AU52)</f>
        <v>3349400</v>
      </c>
      <c r="AT54" s="183"/>
      <c r="AU54" s="183"/>
      <c r="AV54" s="183"/>
      <c r="AW54" s="184"/>
    </row>
    <row r="55" spans="2:49">
      <c r="B55" s="185" t="s">
        <v>33</v>
      </c>
      <c r="C55" s="186"/>
      <c r="D55" s="187" t="s">
        <v>19</v>
      </c>
      <c r="E55" s="188"/>
      <c r="F55" s="188"/>
      <c r="G55" s="188"/>
      <c r="H55" s="188"/>
      <c r="I55" s="188"/>
      <c r="J55" s="188"/>
      <c r="K55" s="188"/>
      <c r="L55" s="188"/>
      <c r="M55" s="188"/>
      <c r="N55" s="188"/>
      <c r="O55" s="188"/>
      <c r="P55" s="188"/>
      <c r="Q55" s="189"/>
      <c r="R55" s="170" t="s">
        <v>20</v>
      </c>
      <c r="S55" s="170"/>
      <c r="T55" s="170"/>
      <c r="U55" s="170"/>
      <c r="V55" s="170"/>
      <c r="W55" s="170"/>
      <c r="X55" s="170"/>
      <c r="Y55" s="170"/>
      <c r="Z55" s="170"/>
      <c r="AA55" s="170"/>
      <c r="AB55" s="170"/>
      <c r="AC55" s="170"/>
      <c r="AD55" s="170"/>
      <c r="AE55" s="170"/>
      <c r="AF55" s="170"/>
      <c r="AG55" s="170"/>
      <c r="AH55" s="170" t="s">
        <v>21</v>
      </c>
      <c r="AI55" s="170"/>
      <c r="AJ55" s="170"/>
      <c r="AK55" s="170"/>
      <c r="AL55" s="170"/>
      <c r="AM55" s="170"/>
      <c r="AN55" s="170"/>
      <c r="AO55" s="170"/>
      <c r="AP55" s="170"/>
      <c r="AQ55" s="170"/>
      <c r="AR55" s="170"/>
      <c r="AS55" s="170"/>
      <c r="AT55" s="170"/>
      <c r="AU55" s="170"/>
      <c r="AV55" s="170"/>
      <c r="AW55" s="170"/>
    </row>
    <row r="56" spans="2:49">
      <c r="B56" s="15" t="s">
        <v>43</v>
      </c>
      <c r="C56" s="30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7"/>
      <c r="R56" s="4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7"/>
      <c r="AH56" s="4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7"/>
    </row>
    <row r="57" spans="2:49">
      <c r="B57" s="8"/>
      <c r="C57" s="9" t="s">
        <v>34</v>
      </c>
      <c r="D57" s="195" t="s">
        <v>58</v>
      </c>
      <c r="E57" s="195"/>
      <c r="F57" s="195"/>
      <c r="G57" s="195"/>
      <c r="H57" s="195"/>
      <c r="I57" s="195"/>
      <c r="J57" s="195"/>
      <c r="K57" s="195"/>
      <c r="L57" s="195"/>
      <c r="M57" s="195"/>
      <c r="N57" s="195"/>
      <c r="O57" s="195"/>
      <c r="P57" s="195"/>
      <c r="Q57" s="196"/>
      <c r="R57" s="8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2"/>
      <c r="AH57" s="8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2"/>
    </row>
    <row r="58" spans="2:49">
      <c r="B58" s="8"/>
      <c r="C58" s="10"/>
      <c r="D58" s="160" t="s">
        <v>35</v>
      </c>
      <c r="E58" s="160"/>
      <c r="F58" s="11" t="s">
        <v>14</v>
      </c>
      <c r="G58" s="160" t="s">
        <v>36</v>
      </c>
      <c r="H58" s="160"/>
      <c r="I58" s="160"/>
      <c r="J58" s="160"/>
      <c r="K58" s="160"/>
      <c r="L58" s="160"/>
      <c r="M58" s="160"/>
      <c r="N58" s="160"/>
      <c r="O58" s="160"/>
      <c r="P58" s="160"/>
      <c r="Q58" s="198"/>
      <c r="R58" s="8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2"/>
      <c r="AH58" s="8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2"/>
    </row>
    <row r="59" spans="2:49">
      <c r="B59" s="8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2"/>
      <c r="R59" s="8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2"/>
      <c r="AH59" s="8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2"/>
    </row>
    <row r="60" spans="2:49">
      <c r="B60" s="8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2"/>
      <c r="R60" s="8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2"/>
      <c r="AH60" s="8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2"/>
    </row>
    <row r="61" spans="2:49">
      <c r="B61" s="8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2"/>
      <c r="R61" s="8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2"/>
      <c r="AH61" s="8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2"/>
    </row>
    <row r="62" spans="2:49">
      <c r="B62" s="8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2"/>
      <c r="R62" s="8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2"/>
      <c r="AH62" s="8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2"/>
    </row>
    <row r="63" spans="2:49">
      <c r="B63" s="8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2"/>
      <c r="R63" s="8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2"/>
      <c r="AH63" s="8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2"/>
    </row>
    <row r="64" spans="2:49">
      <c r="B64" s="8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2"/>
      <c r="R64" s="8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2"/>
      <c r="AH64" s="8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2"/>
    </row>
    <row r="65" spans="2:49">
      <c r="B65" s="8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2"/>
      <c r="R65" s="8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2"/>
      <c r="AH65" s="8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2"/>
    </row>
    <row r="66" spans="2:49">
      <c r="B66" s="8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2"/>
      <c r="R66" s="8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2"/>
      <c r="AH66" s="8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2"/>
    </row>
    <row r="67" spans="2:49">
      <c r="B67" s="8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2"/>
      <c r="R67" s="8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2"/>
      <c r="AH67" s="8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2"/>
    </row>
    <row r="68" spans="2:49">
      <c r="B68" s="8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2"/>
      <c r="R68" s="8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2"/>
      <c r="AH68" s="8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2"/>
    </row>
    <row r="69" spans="2:49">
      <c r="B69" s="8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2"/>
      <c r="R69" s="8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2"/>
      <c r="AH69" s="8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2"/>
    </row>
    <row r="70" spans="2:49">
      <c r="B70" s="8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2"/>
      <c r="R70" s="8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2"/>
      <c r="AH70" s="8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2"/>
    </row>
    <row r="71" spans="2:49">
      <c r="B71" s="14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9"/>
      <c r="R71" s="14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9"/>
      <c r="AH71" s="14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9"/>
    </row>
    <row r="83" spans="2:49">
      <c r="B83" s="15" t="s">
        <v>27</v>
      </c>
      <c r="C83" s="5"/>
      <c r="D83" s="5"/>
      <c r="E83" s="5"/>
      <c r="F83" s="5"/>
      <c r="G83" s="5"/>
      <c r="H83" s="5"/>
      <c r="I83" s="6"/>
      <c r="J83" s="6"/>
      <c r="K83" s="6"/>
      <c r="L83" s="6"/>
      <c r="M83" s="6"/>
      <c r="N83" s="6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7"/>
    </row>
    <row r="84" spans="2:49">
      <c r="B84" s="22" t="s">
        <v>28</v>
      </c>
      <c r="C84" s="10"/>
      <c r="D84" s="10"/>
      <c r="E84" s="10"/>
      <c r="F84" s="10"/>
      <c r="G84" s="10"/>
      <c r="H84" s="10"/>
      <c r="I84" s="11"/>
      <c r="J84" s="11"/>
      <c r="K84" s="11"/>
      <c r="L84" s="11"/>
      <c r="M84" s="11"/>
      <c r="V84" s="11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9" t="s">
        <v>30</v>
      </c>
      <c r="AR84" s="10"/>
      <c r="AS84" s="10"/>
      <c r="AT84" s="10"/>
      <c r="AU84" s="10"/>
      <c r="AV84" s="10"/>
      <c r="AW84" s="12"/>
    </row>
    <row r="85" spans="2:49" ht="17.25">
      <c r="B85" s="23" t="s">
        <v>1</v>
      </c>
      <c r="C85" s="10" t="s">
        <v>70</v>
      </c>
      <c r="D85" s="10"/>
      <c r="E85" s="10"/>
      <c r="F85" s="10"/>
      <c r="G85" s="10"/>
      <c r="H85" s="104"/>
      <c r="I85" s="20"/>
      <c r="J85" s="11"/>
      <c r="K85" s="11"/>
      <c r="L85" s="11"/>
      <c r="M85" s="11"/>
      <c r="V85" s="168">
        <v>16</v>
      </c>
      <c r="W85" s="168"/>
      <c r="X85" s="11" t="s">
        <v>15</v>
      </c>
      <c r="Y85" s="11" t="s">
        <v>16</v>
      </c>
      <c r="Z85" s="168">
        <v>2.85</v>
      </c>
      <c r="AA85" s="168"/>
      <c r="AB85" s="11" t="s">
        <v>15</v>
      </c>
      <c r="AC85" s="13" t="s">
        <v>17</v>
      </c>
      <c r="AD85" s="168">
        <f>SUM(Z85*V85)</f>
        <v>45.6</v>
      </c>
      <c r="AE85" s="168"/>
      <c r="AF85" s="104" t="s">
        <v>18</v>
      </c>
      <c r="AG85" s="10"/>
      <c r="AH85" s="25" t="s">
        <v>29</v>
      </c>
      <c r="AI85" s="10"/>
      <c r="AJ85" s="180">
        <v>57000</v>
      </c>
      <c r="AK85" s="180"/>
      <c r="AL85" s="180"/>
      <c r="AM85" s="26"/>
      <c r="AN85" s="10"/>
      <c r="AO85" s="10"/>
      <c r="AP85" s="10"/>
      <c r="AQ85" s="27" t="s">
        <v>31</v>
      </c>
      <c r="AR85" s="180">
        <f>SUM(AJ85*AD85)</f>
        <v>2599200</v>
      </c>
      <c r="AS85" s="180"/>
      <c r="AT85" s="180"/>
      <c r="AU85" s="180"/>
      <c r="AV85" s="10"/>
      <c r="AW85" s="12"/>
    </row>
    <row r="86" spans="2:49">
      <c r="B86" s="23" t="s">
        <v>8</v>
      </c>
      <c r="C86" s="104" t="s">
        <v>72</v>
      </c>
      <c r="D86" s="105"/>
      <c r="E86" s="105"/>
      <c r="F86" s="105"/>
      <c r="G86" s="105"/>
      <c r="H86" s="105"/>
      <c r="I86" s="105"/>
      <c r="J86" s="105"/>
      <c r="K86" s="105"/>
      <c r="L86" s="105"/>
      <c r="M86" s="105"/>
      <c r="V86" s="168">
        <v>2</v>
      </c>
      <c r="W86" s="168"/>
      <c r="X86" s="160" t="s">
        <v>37</v>
      </c>
      <c r="Y86" s="160"/>
      <c r="Z86" s="160"/>
      <c r="AA86" s="160"/>
      <c r="AC86" s="13"/>
      <c r="AD86" s="168"/>
      <c r="AE86" s="168"/>
      <c r="AF86" s="104"/>
      <c r="AG86" s="24"/>
      <c r="AH86" s="25" t="s">
        <v>29</v>
      </c>
      <c r="AI86" s="24"/>
      <c r="AJ86" s="180">
        <v>350000</v>
      </c>
      <c r="AK86" s="180"/>
      <c r="AL86" s="180"/>
      <c r="AM86" s="24"/>
      <c r="AN86" s="24"/>
      <c r="AO86" s="24"/>
      <c r="AP86" s="24"/>
      <c r="AQ86" s="27" t="s">
        <v>31</v>
      </c>
      <c r="AR86" s="180">
        <f>SUM(AJ86*V86)</f>
        <v>700000</v>
      </c>
      <c r="AS86" s="180"/>
      <c r="AT86" s="180"/>
      <c r="AU86" s="180"/>
      <c r="AV86" s="10"/>
      <c r="AW86" s="12"/>
    </row>
    <row r="87" spans="2:49">
      <c r="B87" s="8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2"/>
    </row>
    <row r="88" spans="2:49" ht="15.75">
      <c r="B88" s="181" t="s">
        <v>32</v>
      </c>
      <c r="C88" s="182"/>
      <c r="D88" s="182"/>
      <c r="E88" s="182"/>
      <c r="F88" s="182"/>
      <c r="G88" s="182"/>
      <c r="H88" s="182"/>
      <c r="I88" s="182"/>
      <c r="J88" s="182"/>
      <c r="K88" s="182"/>
      <c r="L88" s="182"/>
      <c r="M88" s="182"/>
      <c r="N88" s="182"/>
      <c r="O88" s="182"/>
      <c r="P88" s="182"/>
      <c r="Q88" s="182"/>
      <c r="R88" s="182"/>
      <c r="S88" s="182"/>
      <c r="T88" s="182"/>
      <c r="U88" s="182"/>
      <c r="V88" s="182"/>
      <c r="W88" s="182"/>
      <c r="X88" s="182"/>
      <c r="Y88" s="182"/>
      <c r="Z88" s="182"/>
      <c r="AA88" s="182"/>
      <c r="AB88" s="182"/>
      <c r="AC88" s="182"/>
      <c r="AD88" s="182"/>
      <c r="AE88" s="182"/>
      <c r="AF88" s="182"/>
      <c r="AG88" s="182"/>
      <c r="AH88" s="182"/>
      <c r="AI88" s="182"/>
      <c r="AJ88" s="182"/>
      <c r="AK88" s="182"/>
      <c r="AL88" s="182"/>
      <c r="AM88" s="182"/>
      <c r="AN88" s="182"/>
      <c r="AO88" s="182"/>
      <c r="AP88" s="45"/>
      <c r="AQ88" s="45" t="s">
        <v>31</v>
      </c>
      <c r="AR88" s="46"/>
      <c r="AS88" s="183">
        <f>SUM(AR85:AU86)</f>
        <v>3299200</v>
      </c>
      <c r="AT88" s="183"/>
      <c r="AU88" s="183"/>
      <c r="AV88" s="183"/>
      <c r="AW88" s="184"/>
    </row>
    <row r="89" spans="2:49">
      <c r="B89" s="185" t="s">
        <v>33</v>
      </c>
      <c r="C89" s="186"/>
      <c r="D89" s="187" t="s">
        <v>19</v>
      </c>
      <c r="E89" s="188"/>
      <c r="F89" s="188"/>
      <c r="G89" s="188"/>
      <c r="H89" s="188"/>
      <c r="I89" s="188"/>
      <c r="J89" s="188"/>
      <c r="K89" s="188"/>
      <c r="L89" s="188"/>
      <c r="M89" s="188"/>
      <c r="N89" s="188"/>
      <c r="O89" s="188"/>
      <c r="P89" s="188"/>
      <c r="Q89" s="189"/>
      <c r="R89" s="170" t="s">
        <v>20</v>
      </c>
      <c r="S89" s="170"/>
      <c r="T89" s="170"/>
      <c r="U89" s="170"/>
      <c r="V89" s="170"/>
      <c r="W89" s="170"/>
      <c r="X89" s="170"/>
      <c r="Y89" s="170"/>
      <c r="Z89" s="170"/>
      <c r="AA89" s="170"/>
      <c r="AB89" s="170"/>
      <c r="AC89" s="170"/>
      <c r="AD89" s="170"/>
      <c r="AE89" s="170"/>
      <c r="AF89" s="170"/>
      <c r="AG89" s="170"/>
      <c r="AH89" s="170" t="s">
        <v>21</v>
      </c>
      <c r="AI89" s="170"/>
      <c r="AJ89" s="170"/>
      <c r="AK89" s="170"/>
      <c r="AL89" s="170"/>
      <c r="AM89" s="170"/>
      <c r="AN89" s="170"/>
      <c r="AO89" s="170"/>
      <c r="AP89" s="170"/>
      <c r="AQ89" s="170"/>
      <c r="AR89" s="170"/>
      <c r="AS89" s="170"/>
      <c r="AT89" s="170"/>
      <c r="AU89" s="170"/>
      <c r="AV89" s="170"/>
      <c r="AW89" s="170"/>
    </row>
    <row r="90" spans="2:49">
      <c r="B90" s="15" t="s">
        <v>43</v>
      </c>
      <c r="C90" s="30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7"/>
      <c r="R90" s="4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7"/>
      <c r="AH90" s="4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7"/>
    </row>
    <row r="91" spans="2:49">
      <c r="B91" s="8"/>
      <c r="C91" s="9" t="s">
        <v>38</v>
      </c>
      <c r="D91" s="195" t="s">
        <v>59</v>
      </c>
      <c r="E91" s="195"/>
      <c r="F91" s="195"/>
      <c r="G91" s="195"/>
      <c r="H91" s="195"/>
      <c r="I91" s="195"/>
      <c r="J91" s="195"/>
      <c r="K91" s="195"/>
      <c r="L91" s="195"/>
      <c r="M91" s="195"/>
      <c r="N91" s="195"/>
      <c r="O91" s="195"/>
      <c r="P91" s="195"/>
      <c r="Q91" s="196"/>
      <c r="R91" s="8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2"/>
      <c r="AH91" s="8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2"/>
    </row>
    <row r="92" spans="2:49">
      <c r="B92" s="8"/>
      <c r="C92" s="10"/>
      <c r="D92" s="160" t="s">
        <v>35</v>
      </c>
      <c r="E92" s="160"/>
      <c r="F92" s="11" t="s">
        <v>14</v>
      </c>
      <c r="G92" s="160" t="s">
        <v>36</v>
      </c>
      <c r="H92" s="160"/>
      <c r="I92" s="160"/>
      <c r="J92" s="160"/>
      <c r="K92" s="160"/>
      <c r="L92" s="160"/>
      <c r="M92" s="160"/>
      <c r="N92" s="160"/>
      <c r="O92" s="160"/>
      <c r="P92" s="160"/>
      <c r="Q92" s="198"/>
      <c r="R92" s="8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2"/>
      <c r="AH92" s="8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2"/>
    </row>
    <row r="93" spans="2:49">
      <c r="B93" s="8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2"/>
      <c r="R93" s="8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2"/>
      <c r="AH93" s="8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2"/>
    </row>
    <row r="94" spans="2:49">
      <c r="B94" s="8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2"/>
      <c r="R94" s="8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2"/>
      <c r="AH94" s="8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2"/>
    </row>
    <row r="95" spans="2:49">
      <c r="B95" s="8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2"/>
      <c r="R95" s="8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2"/>
      <c r="AH95" s="8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2"/>
    </row>
    <row r="96" spans="2:49">
      <c r="B96" s="8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2"/>
      <c r="R96" s="8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2"/>
      <c r="AH96" s="8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2"/>
    </row>
    <row r="97" spans="2:49">
      <c r="B97" s="8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2"/>
      <c r="R97" s="8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2"/>
      <c r="AH97" s="8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2"/>
    </row>
    <row r="98" spans="2:49">
      <c r="B98" s="8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2"/>
      <c r="R98" s="8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2"/>
      <c r="AH98" s="8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2"/>
    </row>
    <row r="99" spans="2:49">
      <c r="B99" s="8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2"/>
      <c r="R99" s="8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2"/>
      <c r="AH99" s="8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2"/>
    </row>
    <row r="100" spans="2:49">
      <c r="B100" s="8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2"/>
      <c r="R100" s="8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2"/>
      <c r="AH100" s="8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2"/>
    </row>
    <row r="101" spans="2:49">
      <c r="B101" s="8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2"/>
      <c r="R101" s="8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2"/>
      <c r="AH101" s="8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2"/>
    </row>
    <row r="102" spans="2:49">
      <c r="B102" s="8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2"/>
      <c r="R102" s="8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2"/>
      <c r="AH102" s="8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2"/>
    </row>
    <row r="103" spans="2:49">
      <c r="B103" s="8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2"/>
      <c r="R103" s="8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2"/>
      <c r="AH103" s="8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2"/>
    </row>
    <row r="104" spans="2:49">
      <c r="B104" s="8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2"/>
      <c r="R104" s="8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2"/>
      <c r="AH104" s="8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2"/>
    </row>
    <row r="105" spans="2:49">
      <c r="B105" s="14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9"/>
      <c r="R105" s="14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9"/>
      <c r="AH105" s="14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9"/>
    </row>
    <row r="108" spans="2:49" ht="21">
      <c r="B108" s="173" t="s">
        <v>56</v>
      </c>
      <c r="C108" s="174"/>
      <c r="D108" s="174" t="s">
        <v>57</v>
      </c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  <c r="Y108" s="174"/>
      <c r="Z108" s="174"/>
      <c r="AA108" s="174"/>
      <c r="AB108" s="174"/>
      <c r="AC108" s="174"/>
      <c r="AD108" s="174"/>
      <c r="AE108" s="174"/>
      <c r="AF108" s="174"/>
      <c r="AG108" s="174"/>
      <c r="AH108" s="174" t="s">
        <v>31</v>
      </c>
      <c r="AI108" s="174"/>
      <c r="AJ108" s="177">
        <f>SUM(AS54,AS88)</f>
        <v>6648600</v>
      </c>
      <c r="AK108" s="177"/>
      <c r="AL108" s="177"/>
      <c r="AM108" s="177"/>
      <c r="AN108" s="177"/>
      <c r="AO108" s="177"/>
      <c r="AP108" s="177"/>
      <c r="AQ108" s="177"/>
      <c r="AR108" s="177"/>
      <c r="AS108" s="177"/>
      <c r="AT108" s="39"/>
      <c r="AU108" s="39"/>
      <c r="AV108" s="39"/>
      <c r="AW108" s="40"/>
    </row>
    <row r="109" spans="2:49" ht="21">
      <c r="B109" s="175"/>
      <c r="C109" s="176"/>
      <c r="D109" s="176"/>
      <c r="E109" s="176"/>
      <c r="F109" s="176"/>
      <c r="G109" s="176"/>
      <c r="H109" s="176"/>
      <c r="I109" s="176"/>
      <c r="J109" s="176"/>
      <c r="K109" s="176"/>
      <c r="L109" s="176"/>
      <c r="M109" s="176"/>
      <c r="N109" s="176"/>
      <c r="O109" s="176"/>
      <c r="P109" s="176"/>
      <c r="Q109" s="176"/>
      <c r="R109" s="176"/>
      <c r="S109" s="176"/>
      <c r="T109" s="176"/>
      <c r="U109" s="176"/>
      <c r="V109" s="176"/>
      <c r="W109" s="176"/>
      <c r="X109" s="176"/>
      <c r="Y109" s="176"/>
      <c r="Z109" s="176"/>
      <c r="AA109" s="176"/>
      <c r="AB109" s="176"/>
      <c r="AC109" s="176"/>
      <c r="AD109" s="176"/>
      <c r="AE109" s="176"/>
      <c r="AF109" s="176"/>
      <c r="AG109" s="176"/>
      <c r="AH109" s="176"/>
      <c r="AI109" s="176"/>
      <c r="AJ109" s="178"/>
      <c r="AK109" s="178"/>
      <c r="AL109" s="178"/>
      <c r="AM109" s="178"/>
      <c r="AN109" s="178"/>
      <c r="AO109" s="178"/>
      <c r="AP109" s="178"/>
      <c r="AQ109" s="178"/>
      <c r="AR109" s="178"/>
      <c r="AS109" s="178"/>
      <c r="AT109" s="41"/>
      <c r="AU109" s="41"/>
      <c r="AV109" s="41"/>
      <c r="AW109" s="42"/>
    </row>
    <row r="110" spans="2:49">
      <c r="AO110" s="3"/>
    </row>
    <row r="111" spans="2:49" s="51" customFormat="1" ht="14.25">
      <c r="I111" s="52"/>
      <c r="J111" s="52"/>
      <c r="K111" s="52"/>
      <c r="L111" s="52"/>
      <c r="M111" s="52"/>
      <c r="N111" s="52"/>
      <c r="AO111" s="52" t="s">
        <v>210</v>
      </c>
    </row>
    <row r="112" spans="2:49" s="51" customFormat="1" ht="14.25">
      <c r="F112" s="52" t="s">
        <v>54</v>
      </c>
      <c r="I112" s="52"/>
      <c r="J112" s="52"/>
      <c r="K112" s="52"/>
      <c r="L112" s="52"/>
      <c r="M112" s="52"/>
      <c r="N112" s="52"/>
      <c r="X112" s="52" t="s">
        <v>51</v>
      </c>
      <c r="AO112" s="52" t="s">
        <v>48</v>
      </c>
    </row>
    <row r="113" spans="4:41" s="51" customFormat="1" ht="14.25">
      <c r="F113" s="52" t="s">
        <v>55</v>
      </c>
      <c r="I113" s="52"/>
      <c r="J113" s="52"/>
      <c r="K113" s="52"/>
      <c r="L113" s="52"/>
      <c r="M113" s="52"/>
      <c r="N113" s="52"/>
      <c r="X113" s="52" t="s">
        <v>52</v>
      </c>
      <c r="AO113" s="52" t="s">
        <v>49</v>
      </c>
    </row>
    <row r="114" spans="4:41" s="51" customFormat="1" ht="14.25">
      <c r="F114" s="52"/>
      <c r="I114" s="52"/>
      <c r="J114" s="52"/>
      <c r="K114" s="52"/>
      <c r="L114" s="52"/>
      <c r="M114" s="52"/>
      <c r="N114" s="52"/>
      <c r="X114" s="52" t="s">
        <v>53</v>
      </c>
      <c r="AO114" s="52" t="s">
        <v>50</v>
      </c>
    </row>
    <row r="115" spans="4:41" s="51" customFormat="1" ht="14.25">
      <c r="F115" s="52"/>
      <c r="I115" s="52"/>
      <c r="J115" s="52"/>
      <c r="K115" s="52"/>
      <c r="L115" s="52"/>
      <c r="M115" s="52"/>
      <c r="N115" s="52"/>
      <c r="X115" s="52"/>
      <c r="AO115" s="52"/>
    </row>
    <row r="116" spans="4:41" s="51" customFormat="1" ht="14.25">
      <c r="F116" s="52"/>
      <c r="I116" s="52"/>
      <c r="J116" s="52"/>
      <c r="K116" s="52"/>
      <c r="L116" s="52"/>
      <c r="M116" s="52"/>
      <c r="N116" s="52"/>
      <c r="X116" s="52"/>
      <c r="AO116" s="52"/>
    </row>
    <row r="117" spans="4:41" s="51" customFormat="1" ht="14.25">
      <c r="F117" s="52"/>
      <c r="I117" s="52"/>
      <c r="J117" s="52"/>
      <c r="K117" s="52"/>
      <c r="L117" s="52"/>
      <c r="M117" s="52"/>
      <c r="N117" s="52"/>
      <c r="X117" s="52"/>
      <c r="AO117" s="52"/>
    </row>
    <row r="118" spans="4:41" s="63" customFormat="1">
      <c r="F118" s="132" t="s">
        <v>232</v>
      </c>
      <c r="I118" s="131"/>
      <c r="J118" s="131"/>
      <c r="K118" s="131"/>
      <c r="L118" s="131"/>
      <c r="M118" s="131"/>
      <c r="N118" s="131"/>
      <c r="X118" s="132" t="s">
        <v>97</v>
      </c>
      <c r="AO118" s="132" t="s">
        <v>209</v>
      </c>
    </row>
    <row r="119" spans="4:41" s="51" customFormat="1" ht="14.25">
      <c r="D119" s="133"/>
      <c r="F119" s="133" t="s">
        <v>228</v>
      </c>
      <c r="G119" s="133"/>
      <c r="H119" s="133"/>
      <c r="I119" s="133"/>
      <c r="J119" s="133"/>
      <c r="K119" s="134"/>
      <c r="L119" s="134"/>
      <c r="M119" s="134"/>
      <c r="N119" s="134"/>
      <c r="AO119" s="52"/>
    </row>
  </sheetData>
  <mergeCells count="79">
    <mergeCell ref="B6:J6"/>
    <mergeCell ref="L6:AT6"/>
    <mergeCell ref="A2:AW2"/>
    <mergeCell ref="B4:J4"/>
    <mergeCell ref="L4:AT4"/>
    <mergeCell ref="B5:J5"/>
    <mergeCell ref="L5:AT5"/>
    <mergeCell ref="B7:J7"/>
    <mergeCell ref="L7:AT7"/>
    <mergeCell ref="B8:J8"/>
    <mergeCell ref="L8:AT8"/>
    <mergeCell ref="B9:J9"/>
    <mergeCell ref="L9:AT9"/>
    <mergeCell ref="AJ16:AO16"/>
    <mergeCell ref="B11:AW11"/>
    <mergeCell ref="C14:G14"/>
    <mergeCell ref="I14:J14"/>
    <mergeCell ref="M14:N14"/>
    <mergeCell ref="Q14:R14"/>
    <mergeCell ref="AJ14:AO14"/>
    <mergeCell ref="C15:G15"/>
    <mergeCell ref="I15:J15"/>
    <mergeCell ref="M15:N15"/>
    <mergeCell ref="Q15:R15"/>
    <mergeCell ref="AJ15:AO15"/>
    <mergeCell ref="B18:Q18"/>
    <mergeCell ref="R18:AG18"/>
    <mergeCell ref="AH18:AW18"/>
    <mergeCell ref="B19:Q30"/>
    <mergeCell ref="R19:AG30"/>
    <mergeCell ref="AH19:AW30"/>
    <mergeCell ref="AP42:AT42"/>
    <mergeCell ref="V50:W50"/>
    <mergeCell ref="Z50:AA50"/>
    <mergeCell ref="AD50:AE50"/>
    <mergeCell ref="AJ50:AL50"/>
    <mergeCell ref="AR50:AU50"/>
    <mergeCell ref="V52:W52"/>
    <mergeCell ref="X52:AA52"/>
    <mergeCell ref="AD52:AE52"/>
    <mergeCell ref="AJ52:AL52"/>
    <mergeCell ref="AR52:AU52"/>
    <mergeCell ref="V51:W51"/>
    <mergeCell ref="X51:AA51"/>
    <mergeCell ref="AD51:AE51"/>
    <mergeCell ref="AJ51:AL51"/>
    <mergeCell ref="AR51:AU51"/>
    <mergeCell ref="B54:AO54"/>
    <mergeCell ref="AS54:AW54"/>
    <mergeCell ref="B55:C55"/>
    <mergeCell ref="D55:Q55"/>
    <mergeCell ref="R55:AG55"/>
    <mergeCell ref="AH55:AW55"/>
    <mergeCell ref="D57:Q57"/>
    <mergeCell ref="D58:E58"/>
    <mergeCell ref="G58:Q58"/>
    <mergeCell ref="V85:W85"/>
    <mergeCell ref="Z85:AA85"/>
    <mergeCell ref="AJ85:AL85"/>
    <mergeCell ref="AR85:AU85"/>
    <mergeCell ref="V86:W86"/>
    <mergeCell ref="X86:AA86"/>
    <mergeCell ref="AD86:AE86"/>
    <mergeCell ref="AJ86:AL86"/>
    <mergeCell ref="AR86:AU86"/>
    <mergeCell ref="AD85:AE85"/>
    <mergeCell ref="B88:AO88"/>
    <mergeCell ref="AS88:AW88"/>
    <mergeCell ref="B89:C89"/>
    <mergeCell ref="D89:Q89"/>
    <mergeCell ref="R89:AG89"/>
    <mergeCell ref="AH89:AW89"/>
    <mergeCell ref="AJ108:AS109"/>
    <mergeCell ref="D91:Q91"/>
    <mergeCell ref="D92:E92"/>
    <mergeCell ref="G92:Q92"/>
    <mergeCell ref="B108:C109"/>
    <mergeCell ref="D108:AG109"/>
    <mergeCell ref="AH108:AI109"/>
  </mergeCells>
  <pageMargins left="0.91" right="0.55118110236220474" top="0.81" bottom="0.34" header="0.31496062992125984" footer="0.31496062992125984"/>
  <pageSetup paperSize="9" scale="85" orientation="landscape" horizontalDpi="4294967293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W119"/>
  <sheetViews>
    <sheetView topLeftCell="A22" workbookViewId="0">
      <selection activeCell="AA43" sqref="AA43"/>
    </sheetView>
  </sheetViews>
  <sheetFormatPr defaultRowHeight="14.25"/>
  <cols>
    <col min="1" max="4" width="3" style="51" customWidth="1"/>
    <col min="5" max="5" width="4.7109375" style="51" customWidth="1"/>
    <col min="6" max="7" width="3" style="51" customWidth="1"/>
    <col min="8" max="8" width="1.5703125" style="51" customWidth="1"/>
    <col min="9" max="14" width="3" style="52" customWidth="1"/>
    <col min="15" max="17" width="3" style="51" customWidth="1"/>
    <col min="18" max="18" width="5.28515625" style="51" customWidth="1"/>
    <col min="19" max="30" width="3" style="51" customWidth="1"/>
    <col min="31" max="31" width="5.42578125" style="51" customWidth="1"/>
    <col min="32" max="81" width="3" style="51" customWidth="1"/>
    <col min="82" max="139" width="2.42578125" style="51" customWidth="1"/>
    <col min="140" max="16384" width="9.140625" style="51"/>
  </cols>
  <sheetData>
    <row r="1" spans="1:49">
      <c r="AR1" s="53" t="s">
        <v>24</v>
      </c>
    </row>
    <row r="2" spans="1:49" ht="20.25">
      <c r="A2" s="150" t="s">
        <v>83</v>
      </c>
      <c r="B2" s="150"/>
      <c r="C2" s="150"/>
      <c r="D2" s="150"/>
      <c r="E2" s="150"/>
      <c r="F2" s="150"/>
      <c r="G2" s="150"/>
      <c r="H2" s="150"/>
      <c r="I2" s="150"/>
      <c r="J2" s="150"/>
      <c r="K2" s="150"/>
      <c r="L2" s="150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  <c r="Z2" s="150"/>
      <c r="AA2" s="150"/>
      <c r="AB2" s="150"/>
      <c r="AC2" s="150"/>
      <c r="AD2" s="150"/>
      <c r="AE2" s="150"/>
      <c r="AF2" s="150"/>
      <c r="AG2" s="150"/>
      <c r="AH2" s="150"/>
      <c r="AI2" s="150"/>
      <c r="AJ2" s="150"/>
      <c r="AK2" s="150"/>
      <c r="AL2" s="150"/>
      <c r="AM2" s="150"/>
      <c r="AN2" s="150"/>
      <c r="AO2" s="150"/>
      <c r="AP2" s="150"/>
      <c r="AQ2" s="150"/>
      <c r="AR2" s="150"/>
      <c r="AS2" s="150"/>
      <c r="AT2" s="150"/>
      <c r="AU2" s="150"/>
      <c r="AV2" s="150"/>
      <c r="AW2" s="150"/>
    </row>
    <row r="4" spans="1:49" ht="15">
      <c r="A4" s="100" t="s">
        <v>1</v>
      </c>
      <c r="B4" s="149" t="s">
        <v>2</v>
      </c>
      <c r="C4" s="149"/>
      <c r="D4" s="149"/>
      <c r="E4" s="149"/>
      <c r="F4" s="149"/>
      <c r="G4" s="149"/>
      <c r="H4" s="149"/>
      <c r="I4" s="149"/>
      <c r="J4" s="149"/>
      <c r="K4" s="101" t="s">
        <v>14</v>
      </c>
      <c r="L4" s="149">
        <v>242</v>
      </c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  <c r="X4" s="149"/>
      <c r="Y4" s="149"/>
      <c r="Z4" s="149"/>
      <c r="AA4" s="149"/>
      <c r="AB4" s="149"/>
      <c r="AC4" s="149"/>
      <c r="AD4" s="149"/>
      <c r="AE4" s="149"/>
      <c r="AF4" s="149"/>
      <c r="AG4" s="149"/>
      <c r="AH4" s="149"/>
      <c r="AI4" s="149"/>
      <c r="AJ4" s="149"/>
      <c r="AK4" s="149"/>
      <c r="AL4" s="149"/>
      <c r="AM4" s="149"/>
      <c r="AN4" s="149"/>
      <c r="AO4" s="149"/>
      <c r="AP4" s="149"/>
      <c r="AQ4" s="149"/>
      <c r="AR4" s="149"/>
      <c r="AS4" s="149"/>
      <c r="AT4" s="149"/>
      <c r="AU4" s="102"/>
      <c r="AV4" s="102"/>
      <c r="AW4" s="102"/>
    </row>
    <row r="5" spans="1:49" ht="15.75">
      <c r="A5" s="102"/>
      <c r="B5" s="149" t="s">
        <v>3</v>
      </c>
      <c r="C5" s="149"/>
      <c r="D5" s="149"/>
      <c r="E5" s="149"/>
      <c r="F5" s="149"/>
      <c r="G5" s="149"/>
      <c r="H5" s="149"/>
      <c r="I5" s="149"/>
      <c r="J5" s="149"/>
      <c r="K5" s="101" t="s">
        <v>14</v>
      </c>
      <c r="L5" s="151" t="s">
        <v>134</v>
      </c>
      <c r="M5" s="151"/>
      <c r="N5" s="151"/>
      <c r="O5" s="151"/>
      <c r="P5" s="151"/>
      <c r="Q5" s="151"/>
      <c r="R5" s="151"/>
      <c r="S5" s="151"/>
      <c r="T5" s="151"/>
      <c r="U5" s="151"/>
      <c r="V5" s="151"/>
      <c r="W5" s="151"/>
      <c r="X5" s="151"/>
      <c r="Y5" s="151"/>
      <c r="Z5" s="151"/>
      <c r="AA5" s="151"/>
      <c r="AB5" s="151"/>
      <c r="AC5" s="151"/>
      <c r="AD5" s="151"/>
      <c r="AE5" s="151"/>
      <c r="AF5" s="151"/>
      <c r="AG5" s="151"/>
      <c r="AH5" s="151"/>
      <c r="AI5" s="151"/>
      <c r="AJ5" s="151"/>
      <c r="AK5" s="151"/>
      <c r="AL5" s="151"/>
      <c r="AM5" s="151"/>
      <c r="AN5" s="151"/>
      <c r="AO5" s="151"/>
      <c r="AP5" s="151"/>
      <c r="AQ5" s="151"/>
      <c r="AR5" s="151"/>
      <c r="AS5" s="151"/>
      <c r="AT5" s="151"/>
      <c r="AU5" s="102"/>
      <c r="AV5" s="102"/>
      <c r="AW5" s="102"/>
    </row>
    <row r="6" spans="1:49" ht="15">
      <c r="A6" s="102"/>
      <c r="B6" s="149" t="s">
        <v>4</v>
      </c>
      <c r="C6" s="149"/>
      <c r="D6" s="149"/>
      <c r="E6" s="149"/>
      <c r="F6" s="149"/>
      <c r="G6" s="149"/>
      <c r="H6" s="149"/>
      <c r="I6" s="149"/>
      <c r="J6" s="149"/>
      <c r="K6" s="101" t="s">
        <v>14</v>
      </c>
      <c r="L6" s="149" t="s">
        <v>75</v>
      </c>
      <c r="M6" s="149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49"/>
      <c r="AA6" s="149"/>
      <c r="AB6" s="149"/>
      <c r="AC6" s="149"/>
      <c r="AD6" s="149"/>
      <c r="AE6" s="149"/>
      <c r="AF6" s="149"/>
      <c r="AG6" s="149"/>
      <c r="AH6" s="149"/>
      <c r="AI6" s="149"/>
      <c r="AJ6" s="149"/>
      <c r="AK6" s="149"/>
      <c r="AL6" s="149"/>
      <c r="AM6" s="149"/>
      <c r="AN6" s="149"/>
      <c r="AO6" s="149"/>
      <c r="AP6" s="149"/>
      <c r="AQ6" s="149"/>
      <c r="AR6" s="149"/>
      <c r="AS6" s="149"/>
      <c r="AT6" s="149"/>
      <c r="AU6" s="102"/>
      <c r="AV6" s="102"/>
      <c r="AW6" s="102"/>
    </row>
    <row r="7" spans="1:49" ht="15">
      <c r="A7" s="102"/>
      <c r="B7" s="149" t="s">
        <v>5</v>
      </c>
      <c r="C7" s="149"/>
      <c r="D7" s="149"/>
      <c r="E7" s="149"/>
      <c r="F7" s="149"/>
      <c r="G7" s="149"/>
      <c r="H7" s="149"/>
      <c r="I7" s="149"/>
      <c r="J7" s="149"/>
      <c r="K7" s="101" t="s">
        <v>14</v>
      </c>
      <c r="L7" s="149" t="s">
        <v>135</v>
      </c>
      <c r="M7" s="149"/>
      <c r="N7" s="149"/>
      <c r="O7" s="149"/>
      <c r="P7" s="149"/>
      <c r="Q7" s="149"/>
      <c r="R7" s="149"/>
      <c r="S7" s="149"/>
      <c r="T7" s="149"/>
      <c r="U7" s="149"/>
      <c r="V7" s="149"/>
      <c r="W7" s="149"/>
      <c r="X7" s="149"/>
      <c r="Y7" s="149"/>
      <c r="Z7" s="149"/>
      <c r="AA7" s="149"/>
      <c r="AB7" s="149"/>
      <c r="AC7" s="149"/>
      <c r="AD7" s="149"/>
      <c r="AE7" s="149"/>
      <c r="AF7" s="149"/>
      <c r="AG7" s="149"/>
      <c r="AH7" s="149"/>
      <c r="AI7" s="149"/>
      <c r="AJ7" s="149"/>
      <c r="AK7" s="149"/>
      <c r="AL7" s="149"/>
      <c r="AM7" s="149"/>
      <c r="AN7" s="149"/>
      <c r="AO7" s="149"/>
      <c r="AP7" s="149"/>
      <c r="AQ7" s="149"/>
      <c r="AR7" s="149"/>
      <c r="AS7" s="149"/>
      <c r="AT7" s="149"/>
      <c r="AU7" s="102"/>
      <c r="AV7" s="102"/>
      <c r="AW7" s="102"/>
    </row>
    <row r="8" spans="1:49" ht="15">
      <c r="A8" s="102"/>
      <c r="B8" s="149" t="s">
        <v>6</v>
      </c>
      <c r="C8" s="149"/>
      <c r="D8" s="149"/>
      <c r="E8" s="149"/>
      <c r="F8" s="149"/>
      <c r="G8" s="149"/>
      <c r="H8" s="149"/>
      <c r="I8" s="149"/>
      <c r="J8" s="149"/>
      <c r="K8" s="101" t="s">
        <v>14</v>
      </c>
      <c r="L8" s="149" t="s">
        <v>91</v>
      </c>
      <c r="M8" s="149"/>
      <c r="N8" s="149"/>
      <c r="O8" s="149"/>
      <c r="P8" s="149"/>
      <c r="Q8" s="149"/>
      <c r="R8" s="149"/>
      <c r="S8" s="149"/>
      <c r="T8" s="149"/>
      <c r="U8" s="149"/>
      <c r="V8" s="149"/>
      <c r="W8" s="149"/>
      <c r="X8" s="149"/>
      <c r="Y8" s="149"/>
      <c r="Z8" s="149"/>
      <c r="AA8" s="149"/>
      <c r="AB8" s="149"/>
      <c r="AC8" s="149"/>
      <c r="AD8" s="149"/>
      <c r="AE8" s="149"/>
      <c r="AF8" s="149"/>
      <c r="AG8" s="149"/>
      <c r="AH8" s="149"/>
      <c r="AI8" s="149"/>
      <c r="AJ8" s="149"/>
      <c r="AK8" s="149"/>
      <c r="AL8" s="149"/>
      <c r="AM8" s="149"/>
      <c r="AN8" s="149"/>
      <c r="AO8" s="149"/>
      <c r="AP8" s="149"/>
      <c r="AQ8" s="149"/>
      <c r="AR8" s="149"/>
      <c r="AS8" s="149"/>
      <c r="AT8" s="149"/>
      <c r="AU8" s="102"/>
      <c r="AV8" s="102"/>
      <c r="AW8" s="102"/>
    </row>
    <row r="9" spans="1:49" ht="15">
      <c r="A9" s="102"/>
      <c r="B9" s="149" t="s">
        <v>7</v>
      </c>
      <c r="C9" s="149"/>
      <c r="D9" s="149"/>
      <c r="E9" s="149"/>
      <c r="F9" s="149"/>
      <c r="G9" s="149"/>
      <c r="H9" s="149"/>
      <c r="I9" s="149"/>
      <c r="J9" s="149"/>
      <c r="K9" s="101" t="s">
        <v>14</v>
      </c>
      <c r="L9" s="149" t="s">
        <v>23</v>
      </c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02"/>
      <c r="AV9" s="102"/>
      <c r="AW9" s="102"/>
    </row>
    <row r="10" spans="1:49" ht="15">
      <c r="A10" s="102"/>
      <c r="B10" s="102"/>
      <c r="C10" s="102"/>
      <c r="D10" s="102"/>
      <c r="E10" s="102"/>
      <c r="F10" s="102"/>
      <c r="G10" s="102"/>
      <c r="H10" s="102"/>
      <c r="I10" s="101"/>
      <c r="J10" s="101"/>
      <c r="K10" s="101"/>
      <c r="L10" s="101"/>
      <c r="M10" s="101"/>
      <c r="N10" s="101"/>
      <c r="O10" s="102"/>
      <c r="P10" s="102"/>
      <c r="Q10" s="102"/>
      <c r="R10" s="102"/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2"/>
      <c r="AD10" s="102"/>
      <c r="AE10" s="102"/>
      <c r="AF10" s="102"/>
      <c r="AG10" s="102"/>
      <c r="AH10" s="102"/>
      <c r="AI10" s="102"/>
      <c r="AJ10" s="102"/>
      <c r="AK10" s="102"/>
      <c r="AL10" s="102"/>
      <c r="AM10" s="102"/>
      <c r="AN10" s="102"/>
      <c r="AO10" s="102"/>
      <c r="AP10" s="102"/>
      <c r="AQ10" s="102"/>
      <c r="AR10" s="102"/>
      <c r="AS10" s="102"/>
      <c r="AT10" s="102"/>
      <c r="AU10" s="102"/>
      <c r="AV10" s="102"/>
      <c r="AW10" s="102"/>
    </row>
    <row r="11" spans="1:49" ht="15">
      <c r="A11" s="100" t="s">
        <v>8</v>
      </c>
      <c r="B11" s="153" t="s">
        <v>9</v>
      </c>
      <c r="C11" s="153"/>
      <c r="D11" s="153"/>
      <c r="E11" s="153"/>
      <c r="F11" s="153"/>
      <c r="G11" s="153"/>
      <c r="H11" s="153"/>
      <c r="I11" s="153"/>
      <c r="J11" s="153"/>
      <c r="K11" s="153"/>
      <c r="L11" s="153"/>
      <c r="M11" s="153"/>
      <c r="N11" s="153"/>
      <c r="O11" s="153"/>
      <c r="P11" s="153"/>
      <c r="Q11" s="153"/>
      <c r="R11" s="153"/>
      <c r="S11" s="153"/>
      <c r="T11" s="153"/>
      <c r="U11" s="153"/>
      <c r="V11" s="153"/>
      <c r="W11" s="153"/>
      <c r="X11" s="153"/>
      <c r="Y11" s="153"/>
      <c r="Z11" s="153"/>
      <c r="AA11" s="153"/>
      <c r="AB11" s="153"/>
      <c r="AC11" s="153"/>
      <c r="AD11" s="153"/>
      <c r="AE11" s="153"/>
      <c r="AF11" s="153"/>
      <c r="AG11" s="153"/>
      <c r="AH11" s="153"/>
      <c r="AI11" s="153"/>
      <c r="AJ11" s="153"/>
      <c r="AK11" s="153"/>
      <c r="AL11" s="153"/>
      <c r="AM11" s="153"/>
      <c r="AN11" s="153"/>
      <c r="AO11" s="153"/>
      <c r="AP11" s="153"/>
      <c r="AQ11" s="153"/>
      <c r="AR11" s="153"/>
      <c r="AS11" s="153"/>
      <c r="AT11" s="153"/>
      <c r="AU11" s="153"/>
      <c r="AV11" s="153"/>
      <c r="AW11" s="153"/>
    </row>
    <row r="12" spans="1:49" ht="15">
      <c r="A12" s="102"/>
      <c r="B12" s="102"/>
      <c r="C12" s="102"/>
      <c r="D12" s="102"/>
      <c r="E12" s="102"/>
      <c r="F12" s="102"/>
      <c r="G12" s="102"/>
      <c r="H12" s="102"/>
      <c r="I12" s="101"/>
      <c r="J12" s="101"/>
      <c r="K12" s="101"/>
      <c r="L12" s="101"/>
      <c r="M12" s="101"/>
      <c r="N12" s="101"/>
      <c r="O12" s="102"/>
      <c r="P12" s="102"/>
      <c r="Q12" s="102"/>
      <c r="R12" s="102"/>
      <c r="S12" s="102"/>
      <c r="T12" s="102"/>
      <c r="U12" s="102"/>
      <c r="V12" s="102"/>
      <c r="W12" s="102"/>
      <c r="X12" s="102"/>
      <c r="Y12" s="102"/>
      <c r="Z12" s="102"/>
      <c r="AA12" s="102"/>
      <c r="AB12" s="102"/>
      <c r="AC12" s="102"/>
      <c r="AD12" s="102"/>
      <c r="AE12" s="102"/>
      <c r="AF12" s="102"/>
      <c r="AG12" s="102"/>
      <c r="AH12" s="102"/>
      <c r="AI12" s="102"/>
      <c r="AJ12" s="102"/>
      <c r="AK12" s="102"/>
      <c r="AL12" s="102"/>
      <c r="AM12" s="102"/>
      <c r="AN12" s="102"/>
      <c r="AO12" s="102"/>
      <c r="AP12" s="102"/>
      <c r="AQ12" s="102"/>
      <c r="AR12" s="102"/>
      <c r="AS12" s="102"/>
      <c r="AT12" s="102"/>
      <c r="AU12" s="102"/>
      <c r="AV12" s="102"/>
      <c r="AW12" s="102"/>
    </row>
    <row r="13" spans="1:49" ht="16.5">
      <c r="A13" s="76"/>
      <c r="B13" s="77" t="s">
        <v>10</v>
      </c>
      <c r="C13" s="78"/>
      <c r="D13" s="78"/>
      <c r="E13" s="78"/>
      <c r="F13" s="78"/>
      <c r="G13" s="78"/>
      <c r="H13" s="78"/>
      <c r="I13" s="79"/>
      <c r="J13" s="79"/>
      <c r="K13" s="79"/>
      <c r="L13" s="79"/>
      <c r="M13" s="79"/>
      <c r="N13" s="79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  <c r="AA13" s="78"/>
      <c r="AB13" s="78"/>
      <c r="AC13" s="78"/>
      <c r="AD13" s="78"/>
      <c r="AE13" s="78"/>
      <c r="AF13" s="78"/>
      <c r="AG13" s="78"/>
      <c r="AH13" s="78"/>
      <c r="AI13" s="78"/>
      <c r="AJ13" s="78"/>
      <c r="AK13" s="78"/>
      <c r="AL13" s="78"/>
      <c r="AM13" s="78"/>
      <c r="AN13" s="78"/>
      <c r="AO13" s="78"/>
      <c r="AP13" s="78"/>
      <c r="AQ13" s="78"/>
      <c r="AR13" s="78"/>
      <c r="AS13" s="78"/>
      <c r="AT13" s="78"/>
      <c r="AU13" s="78"/>
      <c r="AV13" s="78"/>
      <c r="AW13" s="80"/>
    </row>
    <row r="14" spans="1:49" ht="18">
      <c r="A14" s="76"/>
      <c r="B14" s="81" t="s">
        <v>11</v>
      </c>
      <c r="C14" s="152" t="s">
        <v>12</v>
      </c>
      <c r="D14" s="152"/>
      <c r="E14" s="152"/>
      <c r="F14" s="152"/>
      <c r="G14" s="152"/>
      <c r="H14" s="107" t="s">
        <v>14</v>
      </c>
      <c r="I14" s="154">
        <v>6</v>
      </c>
      <c r="J14" s="154"/>
      <c r="K14" s="108" t="s">
        <v>15</v>
      </c>
      <c r="L14" s="108" t="s">
        <v>16</v>
      </c>
      <c r="M14" s="154">
        <v>8</v>
      </c>
      <c r="N14" s="154"/>
      <c r="O14" s="84" t="s">
        <v>15</v>
      </c>
      <c r="P14" s="85" t="s">
        <v>17</v>
      </c>
      <c r="Q14" s="154">
        <f>SUM(M14*I14)</f>
        <v>48</v>
      </c>
      <c r="R14" s="154"/>
      <c r="S14" s="107" t="s">
        <v>84</v>
      </c>
      <c r="T14" s="107"/>
      <c r="U14" s="86" t="s">
        <v>11</v>
      </c>
      <c r="V14" s="87" t="s">
        <v>78</v>
      </c>
      <c r="W14" s="87"/>
      <c r="X14" s="87"/>
      <c r="Y14" s="87"/>
      <c r="Z14" s="87"/>
      <c r="AA14" s="87"/>
      <c r="AB14" s="87"/>
      <c r="AC14" s="87"/>
      <c r="AD14" s="87"/>
      <c r="AE14" s="87"/>
      <c r="AF14" s="87"/>
      <c r="AG14" s="76"/>
      <c r="AH14" s="76"/>
      <c r="AI14" s="88"/>
      <c r="AJ14" s="155"/>
      <c r="AK14" s="155"/>
      <c r="AL14" s="155"/>
      <c r="AM14" s="155"/>
      <c r="AN14" s="155"/>
      <c r="AO14" s="155"/>
      <c r="AP14" s="89"/>
      <c r="AQ14" s="89"/>
      <c r="AR14" s="89"/>
      <c r="AS14" s="89"/>
      <c r="AT14" s="89"/>
      <c r="AU14" s="89"/>
      <c r="AV14" s="76"/>
      <c r="AW14" s="90"/>
    </row>
    <row r="15" spans="1:49" ht="18">
      <c r="A15" s="76"/>
      <c r="B15" s="81" t="s">
        <v>11</v>
      </c>
      <c r="C15" s="152" t="s">
        <v>13</v>
      </c>
      <c r="D15" s="152"/>
      <c r="E15" s="152"/>
      <c r="F15" s="152"/>
      <c r="G15" s="152"/>
      <c r="H15" s="107" t="s">
        <v>14</v>
      </c>
      <c r="I15" s="154">
        <v>6</v>
      </c>
      <c r="J15" s="154"/>
      <c r="K15" s="108" t="s">
        <v>15</v>
      </c>
      <c r="L15" s="108" t="s">
        <v>16</v>
      </c>
      <c r="M15" s="154">
        <v>10</v>
      </c>
      <c r="N15" s="154"/>
      <c r="O15" s="84" t="s">
        <v>15</v>
      </c>
      <c r="P15" s="85" t="s">
        <v>17</v>
      </c>
      <c r="Q15" s="154">
        <f>SUM(M15*I15)</f>
        <v>60</v>
      </c>
      <c r="R15" s="154"/>
      <c r="S15" s="107" t="s">
        <v>84</v>
      </c>
      <c r="T15" s="107"/>
      <c r="U15" s="86" t="s">
        <v>11</v>
      </c>
      <c r="V15" s="87" t="s">
        <v>79</v>
      </c>
      <c r="W15" s="87"/>
      <c r="X15" s="87"/>
      <c r="Y15" s="87"/>
      <c r="Z15" s="87"/>
      <c r="AA15" s="87"/>
      <c r="AB15" s="87"/>
      <c r="AC15" s="87"/>
      <c r="AD15" s="87"/>
      <c r="AE15" s="87"/>
      <c r="AF15" s="87"/>
      <c r="AG15" s="76"/>
      <c r="AH15" s="87"/>
      <c r="AI15" s="86"/>
      <c r="AJ15" s="87"/>
      <c r="AK15" s="87"/>
      <c r="AL15" s="87"/>
      <c r="AM15" s="87"/>
      <c r="AN15" s="87"/>
      <c r="AO15" s="87"/>
      <c r="AP15" s="87"/>
      <c r="AQ15" s="87"/>
      <c r="AR15" s="87"/>
      <c r="AS15" s="87"/>
      <c r="AT15" s="87"/>
      <c r="AU15" s="87"/>
      <c r="AV15" s="76"/>
      <c r="AW15" s="90"/>
    </row>
    <row r="16" spans="1:49" ht="16.5">
      <c r="A16" s="76"/>
      <c r="B16" s="81"/>
      <c r="C16" s="152"/>
      <c r="D16" s="152"/>
      <c r="E16" s="152"/>
      <c r="F16" s="152"/>
      <c r="G16" s="152"/>
      <c r="H16" s="107"/>
      <c r="I16" s="154"/>
      <c r="J16" s="154"/>
      <c r="K16" s="108"/>
      <c r="L16" s="108"/>
      <c r="M16" s="154"/>
      <c r="N16" s="154"/>
      <c r="O16" s="84"/>
      <c r="P16" s="85"/>
      <c r="Q16" s="154"/>
      <c r="R16" s="154"/>
      <c r="S16" s="107"/>
      <c r="T16" s="107"/>
      <c r="U16" s="86" t="s">
        <v>11</v>
      </c>
      <c r="V16" s="107" t="s">
        <v>92</v>
      </c>
      <c r="W16" s="87"/>
      <c r="X16" s="87"/>
      <c r="Y16" s="87"/>
      <c r="Z16" s="87"/>
      <c r="AA16" s="87"/>
      <c r="AB16" s="87"/>
      <c r="AC16" s="87"/>
      <c r="AD16" s="87"/>
      <c r="AE16" s="87"/>
      <c r="AF16" s="87"/>
      <c r="AG16" s="76"/>
      <c r="AH16" s="87"/>
      <c r="AI16" s="86"/>
      <c r="AJ16" s="87"/>
      <c r="AK16" s="87"/>
      <c r="AL16" s="87"/>
      <c r="AM16" s="87"/>
      <c r="AN16" s="87"/>
      <c r="AO16" s="87"/>
      <c r="AP16" s="87"/>
      <c r="AQ16" s="87"/>
      <c r="AR16" s="87"/>
      <c r="AS16" s="87"/>
      <c r="AT16" s="87"/>
      <c r="AU16" s="87"/>
      <c r="AV16" s="76"/>
      <c r="AW16" s="90"/>
    </row>
    <row r="17" spans="1:49" ht="16.5">
      <c r="A17" s="76"/>
      <c r="B17" s="91"/>
      <c r="C17" s="89"/>
      <c r="D17" s="89"/>
      <c r="E17" s="89"/>
      <c r="F17" s="89"/>
      <c r="G17" s="89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  <c r="S17" s="92"/>
      <c r="T17" s="93"/>
      <c r="U17" s="86" t="s">
        <v>11</v>
      </c>
      <c r="V17" s="107" t="s">
        <v>115</v>
      </c>
      <c r="W17" s="107"/>
      <c r="X17" s="107"/>
      <c r="Y17" s="107"/>
      <c r="Z17" s="107"/>
      <c r="AA17" s="87"/>
      <c r="AB17" s="107"/>
      <c r="AC17" s="107"/>
      <c r="AD17" s="107"/>
      <c r="AE17" s="107"/>
      <c r="AF17" s="107"/>
      <c r="AG17" s="76"/>
      <c r="AH17" s="94"/>
      <c r="AI17" s="86"/>
      <c r="AJ17" s="152"/>
      <c r="AK17" s="152"/>
      <c r="AL17" s="152"/>
      <c r="AM17" s="152"/>
      <c r="AN17" s="152"/>
      <c r="AO17" s="152"/>
      <c r="AP17" s="87"/>
      <c r="AQ17" s="87"/>
      <c r="AR17" s="87"/>
      <c r="AS17" s="87"/>
      <c r="AT17" s="87"/>
      <c r="AU17" s="87"/>
      <c r="AV17" s="87"/>
      <c r="AW17" s="90"/>
    </row>
    <row r="18" spans="1:49">
      <c r="B18" s="61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59"/>
      <c r="AJ18" s="59"/>
      <c r="AK18" s="59"/>
      <c r="AL18" s="59"/>
      <c r="AM18" s="59"/>
      <c r="AN18" s="59"/>
      <c r="AO18" s="59"/>
      <c r="AP18" s="59"/>
      <c r="AQ18" s="59"/>
      <c r="AR18" s="59"/>
      <c r="AS18" s="59"/>
      <c r="AT18" s="59"/>
      <c r="AU18" s="59"/>
      <c r="AV18" s="59"/>
      <c r="AW18" s="60"/>
    </row>
    <row r="19" spans="1:49" ht="15">
      <c r="B19" s="156" t="s">
        <v>19</v>
      </c>
      <c r="C19" s="156"/>
      <c r="D19" s="156"/>
      <c r="E19" s="156"/>
      <c r="F19" s="156"/>
      <c r="G19" s="156"/>
      <c r="H19" s="156"/>
      <c r="I19" s="156"/>
      <c r="J19" s="156"/>
      <c r="K19" s="156"/>
      <c r="L19" s="156"/>
      <c r="M19" s="156"/>
      <c r="N19" s="156"/>
      <c r="O19" s="156"/>
      <c r="P19" s="156"/>
      <c r="Q19" s="156"/>
      <c r="R19" s="156" t="s">
        <v>20</v>
      </c>
      <c r="S19" s="156"/>
      <c r="T19" s="156"/>
      <c r="U19" s="156"/>
      <c r="V19" s="156"/>
      <c r="W19" s="156"/>
      <c r="X19" s="156"/>
      <c r="Y19" s="156"/>
      <c r="Z19" s="156"/>
      <c r="AA19" s="156"/>
      <c r="AB19" s="156"/>
      <c r="AC19" s="156"/>
      <c r="AD19" s="156"/>
      <c r="AE19" s="156"/>
      <c r="AF19" s="156"/>
      <c r="AG19" s="156"/>
      <c r="AH19" s="156" t="s">
        <v>21</v>
      </c>
      <c r="AI19" s="156"/>
      <c r="AJ19" s="156"/>
      <c r="AK19" s="156"/>
      <c r="AL19" s="156"/>
      <c r="AM19" s="156"/>
      <c r="AN19" s="156"/>
      <c r="AO19" s="156"/>
      <c r="AP19" s="156"/>
      <c r="AQ19" s="156"/>
      <c r="AR19" s="156"/>
      <c r="AS19" s="156"/>
      <c r="AT19" s="156"/>
      <c r="AU19" s="156"/>
      <c r="AV19" s="156"/>
      <c r="AW19" s="156"/>
    </row>
    <row r="20" spans="1:49">
      <c r="B20" s="157"/>
      <c r="C20" s="157"/>
      <c r="D20" s="157"/>
      <c r="E20" s="157"/>
      <c r="F20" s="157"/>
      <c r="G20" s="157"/>
      <c r="H20" s="157"/>
      <c r="I20" s="157"/>
      <c r="J20" s="157"/>
      <c r="K20" s="157"/>
      <c r="L20" s="157"/>
      <c r="M20" s="157"/>
      <c r="N20" s="157"/>
      <c r="O20" s="157"/>
      <c r="P20" s="157"/>
      <c r="Q20" s="157"/>
      <c r="R20" s="157"/>
      <c r="S20" s="157"/>
      <c r="T20" s="157"/>
      <c r="U20" s="157"/>
      <c r="V20" s="157"/>
      <c r="W20" s="157"/>
      <c r="X20" s="157"/>
      <c r="Y20" s="157"/>
      <c r="Z20" s="157"/>
      <c r="AA20" s="157"/>
      <c r="AB20" s="157"/>
      <c r="AC20" s="157"/>
      <c r="AD20" s="157"/>
      <c r="AE20" s="157"/>
      <c r="AF20" s="157"/>
      <c r="AG20" s="157"/>
      <c r="AH20" s="157"/>
      <c r="AI20" s="157"/>
      <c r="AJ20" s="157"/>
      <c r="AK20" s="157"/>
      <c r="AL20" s="157"/>
      <c r="AM20" s="157"/>
      <c r="AN20" s="157"/>
      <c r="AO20" s="157"/>
      <c r="AP20" s="157"/>
      <c r="AQ20" s="157"/>
      <c r="AR20" s="157"/>
      <c r="AS20" s="157"/>
      <c r="AT20" s="157"/>
      <c r="AU20" s="157"/>
      <c r="AV20" s="157"/>
      <c r="AW20" s="157"/>
    </row>
    <row r="21" spans="1:49">
      <c r="B21" s="158"/>
      <c r="C21" s="158"/>
      <c r="D21" s="158"/>
      <c r="E21" s="158"/>
      <c r="F21" s="158"/>
      <c r="G21" s="158"/>
      <c r="H21" s="158"/>
      <c r="I21" s="158"/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  <c r="AA21" s="158"/>
      <c r="AB21" s="158"/>
      <c r="AC21" s="158"/>
      <c r="AD21" s="158"/>
      <c r="AE21" s="158"/>
      <c r="AF21" s="158"/>
      <c r="AG21" s="158"/>
      <c r="AH21" s="158"/>
      <c r="AI21" s="158"/>
      <c r="AJ21" s="158"/>
      <c r="AK21" s="158"/>
      <c r="AL21" s="158"/>
      <c r="AM21" s="158"/>
      <c r="AN21" s="158"/>
      <c r="AO21" s="158"/>
      <c r="AP21" s="158"/>
      <c r="AQ21" s="158"/>
      <c r="AR21" s="158"/>
      <c r="AS21" s="158"/>
      <c r="AT21" s="158"/>
      <c r="AU21" s="158"/>
      <c r="AV21" s="158"/>
      <c r="AW21" s="158"/>
    </row>
    <row r="22" spans="1:49">
      <c r="B22" s="158"/>
      <c r="C22" s="158"/>
      <c r="D22" s="158"/>
      <c r="E22" s="158"/>
      <c r="F22" s="158"/>
      <c r="G22" s="158"/>
      <c r="H22" s="158"/>
      <c r="I22" s="158"/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  <c r="AA22" s="158"/>
      <c r="AB22" s="158"/>
      <c r="AC22" s="158"/>
      <c r="AD22" s="158"/>
      <c r="AE22" s="158"/>
      <c r="AF22" s="158"/>
      <c r="AG22" s="158"/>
      <c r="AH22" s="158"/>
      <c r="AI22" s="158"/>
      <c r="AJ22" s="158"/>
      <c r="AK22" s="158"/>
      <c r="AL22" s="158"/>
      <c r="AM22" s="158"/>
      <c r="AN22" s="158"/>
      <c r="AO22" s="158"/>
      <c r="AP22" s="158"/>
      <c r="AQ22" s="158"/>
      <c r="AR22" s="158"/>
      <c r="AS22" s="158"/>
      <c r="AT22" s="158"/>
      <c r="AU22" s="158"/>
      <c r="AV22" s="158"/>
      <c r="AW22" s="158"/>
    </row>
    <row r="23" spans="1:49">
      <c r="B23" s="158"/>
      <c r="C23" s="158"/>
      <c r="D23" s="158"/>
      <c r="E23" s="158"/>
      <c r="F23" s="158"/>
      <c r="G23" s="158"/>
      <c r="H23" s="158"/>
      <c r="I23" s="158"/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  <c r="AA23" s="158"/>
      <c r="AB23" s="158"/>
      <c r="AC23" s="158"/>
      <c r="AD23" s="158"/>
      <c r="AE23" s="158"/>
      <c r="AF23" s="158"/>
      <c r="AG23" s="158"/>
      <c r="AH23" s="158"/>
      <c r="AI23" s="158"/>
      <c r="AJ23" s="158"/>
      <c r="AK23" s="158"/>
      <c r="AL23" s="158"/>
      <c r="AM23" s="158"/>
      <c r="AN23" s="158"/>
      <c r="AO23" s="158"/>
      <c r="AP23" s="158"/>
      <c r="AQ23" s="158"/>
      <c r="AR23" s="158"/>
      <c r="AS23" s="158"/>
      <c r="AT23" s="158"/>
      <c r="AU23" s="158"/>
      <c r="AV23" s="158"/>
      <c r="AW23" s="158"/>
    </row>
    <row r="24" spans="1:49">
      <c r="B24" s="158"/>
      <c r="C24" s="158"/>
      <c r="D24" s="158"/>
      <c r="E24" s="158"/>
      <c r="F24" s="158"/>
      <c r="G24" s="158"/>
      <c r="H24" s="158"/>
      <c r="I24" s="158"/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  <c r="AA24" s="158"/>
      <c r="AB24" s="158"/>
      <c r="AC24" s="158"/>
      <c r="AD24" s="158"/>
      <c r="AE24" s="158"/>
      <c r="AF24" s="158"/>
      <c r="AG24" s="158"/>
      <c r="AH24" s="158"/>
      <c r="AI24" s="158"/>
      <c r="AJ24" s="158"/>
      <c r="AK24" s="158"/>
      <c r="AL24" s="158"/>
      <c r="AM24" s="158"/>
      <c r="AN24" s="158"/>
      <c r="AO24" s="158"/>
      <c r="AP24" s="158"/>
      <c r="AQ24" s="158"/>
      <c r="AR24" s="158"/>
      <c r="AS24" s="158"/>
      <c r="AT24" s="158"/>
      <c r="AU24" s="158"/>
      <c r="AV24" s="158"/>
      <c r="AW24" s="158"/>
    </row>
    <row r="25" spans="1:49">
      <c r="B25" s="158"/>
      <c r="C25" s="158"/>
      <c r="D25" s="158"/>
      <c r="E25" s="158"/>
      <c r="F25" s="158"/>
      <c r="G25" s="158"/>
      <c r="H25" s="158"/>
      <c r="I25" s="158"/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  <c r="AA25" s="158"/>
      <c r="AB25" s="158"/>
      <c r="AC25" s="158"/>
      <c r="AD25" s="158"/>
      <c r="AE25" s="158"/>
      <c r="AF25" s="158"/>
      <c r="AG25" s="158"/>
      <c r="AH25" s="158"/>
      <c r="AI25" s="158"/>
      <c r="AJ25" s="158"/>
      <c r="AK25" s="158"/>
      <c r="AL25" s="158"/>
      <c r="AM25" s="158"/>
      <c r="AN25" s="158"/>
      <c r="AO25" s="158"/>
      <c r="AP25" s="158"/>
      <c r="AQ25" s="158"/>
      <c r="AR25" s="158"/>
      <c r="AS25" s="158"/>
      <c r="AT25" s="158"/>
      <c r="AU25" s="158"/>
      <c r="AV25" s="158"/>
      <c r="AW25" s="158"/>
    </row>
    <row r="26" spans="1:49">
      <c r="B26" s="158"/>
      <c r="C26" s="158"/>
      <c r="D26" s="158"/>
      <c r="E26" s="158"/>
      <c r="F26" s="158"/>
      <c r="G26" s="158"/>
      <c r="H26" s="158"/>
      <c r="I26" s="158"/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  <c r="AA26" s="158"/>
      <c r="AB26" s="158"/>
      <c r="AC26" s="158"/>
      <c r="AD26" s="158"/>
      <c r="AE26" s="158"/>
      <c r="AF26" s="158"/>
      <c r="AG26" s="158"/>
      <c r="AH26" s="158"/>
      <c r="AI26" s="158"/>
      <c r="AJ26" s="158"/>
      <c r="AK26" s="158"/>
      <c r="AL26" s="158"/>
      <c r="AM26" s="158"/>
      <c r="AN26" s="158"/>
      <c r="AO26" s="158"/>
      <c r="AP26" s="158"/>
      <c r="AQ26" s="158"/>
      <c r="AR26" s="158"/>
      <c r="AS26" s="158"/>
      <c r="AT26" s="158"/>
      <c r="AU26" s="158"/>
      <c r="AV26" s="158"/>
      <c r="AW26" s="158"/>
    </row>
    <row r="27" spans="1:49">
      <c r="B27" s="158"/>
      <c r="C27" s="158"/>
      <c r="D27" s="158"/>
      <c r="E27" s="158"/>
      <c r="F27" s="158"/>
      <c r="G27" s="158"/>
      <c r="H27" s="158"/>
      <c r="I27" s="158"/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  <c r="AA27" s="158"/>
      <c r="AB27" s="158"/>
      <c r="AC27" s="158"/>
      <c r="AD27" s="158"/>
      <c r="AE27" s="158"/>
      <c r="AF27" s="158"/>
      <c r="AG27" s="158"/>
      <c r="AH27" s="158"/>
      <c r="AI27" s="158"/>
      <c r="AJ27" s="158"/>
      <c r="AK27" s="158"/>
      <c r="AL27" s="158"/>
      <c r="AM27" s="158"/>
      <c r="AN27" s="158"/>
      <c r="AO27" s="158"/>
      <c r="AP27" s="158"/>
      <c r="AQ27" s="158"/>
      <c r="AR27" s="158"/>
      <c r="AS27" s="158"/>
      <c r="AT27" s="158"/>
      <c r="AU27" s="158"/>
      <c r="AV27" s="158"/>
      <c r="AW27" s="158"/>
    </row>
    <row r="28" spans="1:49">
      <c r="B28" s="158"/>
      <c r="C28" s="158"/>
      <c r="D28" s="158"/>
      <c r="E28" s="158"/>
      <c r="F28" s="158"/>
      <c r="G28" s="158"/>
      <c r="H28" s="158"/>
      <c r="I28" s="158"/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  <c r="AA28" s="158"/>
      <c r="AB28" s="158"/>
      <c r="AC28" s="158"/>
      <c r="AD28" s="158"/>
      <c r="AE28" s="158"/>
      <c r="AF28" s="158"/>
      <c r="AG28" s="158"/>
      <c r="AH28" s="158"/>
      <c r="AI28" s="158"/>
      <c r="AJ28" s="158"/>
      <c r="AK28" s="158"/>
      <c r="AL28" s="158"/>
      <c r="AM28" s="158"/>
      <c r="AN28" s="158"/>
      <c r="AO28" s="158"/>
      <c r="AP28" s="158"/>
      <c r="AQ28" s="158"/>
      <c r="AR28" s="158"/>
      <c r="AS28" s="158"/>
      <c r="AT28" s="158"/>
      <c r="AU28" s="158"/>
      <c r="AV28" s="158"/>
      <c r="AW28" s="158"/>
    </row>
    <row r="29" spans="1:49">
      <c r="B29" s="158"/>
      <c r="C29" s="158"/>
      <c r="D29" s="158"/>
      <c r="E29" s="158"/>
      <c r="F29" s="158"/>
      <c r="G29" s="158"/>
      <c r="H29" s="158"/>
      <c r="I29" s="158"/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  <c r="AA29" s="158"/>
      <c r="AB29" s="158"/>
      <c r="AC29" s="158"/>
      <c r="AD29" s="158"/>
      <c r="AE29" s="158"/>
      <c r="AF29" s="158"/>
      <c r="AG29" s="158"/>
      <c r="AH29" s="158"/>
      <c r="AI29" s="158"/>
      <c r="AJ29" s="158"/>
      <c r="AK29" s="158"/>
      <c r="AL29" s="158"/>
      <c r="AM29" s="158"/>
      <c r="AN29" s="158"/>
      <c r="AO29" s="158"/>
      <c r="AP29" s="158"/>
      <c r="AQ29" s="158"/>
      <c r="AR29" s="158"/>
      <c r="AS29" s="158"/>
      <c r="AT29" s="158"/>
      <c r="AU29" s="158"/>
      <c r="AV29" s="158"/>
      <c r="AW29" s="158"/>
    </row>
    <row r="30" spans="1:49">
      <c r="B30" s="158"/>
      <c r="C30" s="158"/>
      <c r="D30" s="158"/>
      <c r="E30" s="158"/>
      <c r="F30" s="158"/>
      <c r="G30" s="158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  <c r="AA30" s="158"/>
      <c r="AB30" s="158"/>
      <c r="AC30" s="158"/>
      <c r="AD30" s="158"/>
      <c r="AE30" s="158"/>
      <c r="AF30" s="158"/>
      <c r="AG30" s="158"/>
      <c r="AH30" s="158"/>
      <c r="AI30" s="158"/>
      <c r="AJ30" s="158"/>
      <c r="AK30" s="158"/>
      <c r="AL30" s="158"/>
      <c r="AM30" s="158"/>
      <c r="AN30" s="158"/>
      <c r="AO30" s="158"/>
      <c r="AP30" s="158"/>
      <c r="AQ30" s="158"/>
      <c r="AR30" s="158"/>
      <c r="AS30" s="158"/>
      <c r="AT30" s="158"/>
      <c r="AU30" s="158"/>
      <c r="AV30" s="158"/>
      <c r="AW30" s="158"/>
    </row>
    <row r="31" spans="1:49">
      <c r="B31" s="159"/>
      <c r="C31" s="159"/>
      <c r="D31" s="159"/>
      <c r="E31" s="159"/>
      <c r="F31" s="159"/>
      <c r="G31" s="159"/>
      <c r="H31" s="159"/>
      <c r="I31" s="159"/>
      <c r="J31" s="159"/>
      <c r="K31" s="159"/>
      <c r="L31" s="159"/>
      <c r="M31" s="159"/>
      <c r="N31" s="159"/>
      <c r="O31" s="159"/>
      <c r="P31" s="159"/>
      <c r="Q31" s="159"/>
      <c r="R31" s="159"/>
      <c r="S31" s="159"/>
      <c r="T31" s="159"/>
      <c r="U31" s="159"/>
      <c r="V31" s="159"/>
      <c r="W31" s="159"/>
      <c r="X31" s="159"/>
      <c r="Y31" s="159"/>
      <c r="Z31" s="159"/>
      <c r="AA31" s="159"/>
      <c r="AB31" s="159"/>
      <c r="AC31" s="159"/>
      <c r="AD31" s="159"/>
      <c r="AE31" s="159"/>
      <c r="AF31" s="159"/>
      <c r="AG31" s="159"/>
      <c r="AH31" s="159"/>
      <c r="AI31" s="159"/>
      <c r="AJ31" s="159"/>
      <c r="AK31" s="159"/>
      <c r="AL31" s="159"/>
      <c r="AM31" s="159"/>
      <c r="AN31" s="159"/>
      <c r="AO31" s="159"/>
      <c r="AP31" s="159"/>
      <c r="AQ31" s="159"/>
      <c r="AR31" s="159"/>
      <c r="AS31" s="159"/>
      <c r="AT31" s="159"/>
      <c r="AU31" s="159"/>
      <c r="AV31" s="159"/>
      <c r="AW31" s="159"/>
    </row>
    <row r="33" spans="1:46" s="102" customFormat="1" ht="15">
      <c r="I33" s="101"/>
      <c r="J33" s="101"/>
      <c r="K33" s="101"/>
      <c r="L33" s="101"/>
      <c r="M33" s="101"/>
      <c r="N33" s="101"/>
      <c r="AR33" s="101" t="s">
        <v>239</v>
      </c>
    </row>
    <row r="34" spans="1:46" s="102" customFormat="1" ht="15">
      <c r="F34" s="101" t="s">
        <v>54</v>
      </c>
      <c r="I34" s="101"/>
      <c r="J34" s="101"/>
      <c r="K34" s="101"/>
      <c r="L34" s="101"/>
      <c r="M34" s="101"/>
      <c r="N34" s="101"/>
      <c r="T34" s="101" t="s">
        <v>237</v>
      </c>
      <c r="AF34" s="101" t="s">
        <v>51</v>
      </c>
      <c r="AR34" s="101" t="s">
        <v>48</v>
      </c>
    </row>
    <row r="35" spans="1:46" s="102" customFormat="1" ht="15">
      <c r="F35" s="101" t="s">
        <v>55</v>
      </c>
      <c r="I35" s="101"/>
      <c r="J35" s="101"/>
      <c r="K35" s="101"/>
      <c r="L35" s="101"/>
      <c r="M35" s="101"/>
      <c r="N35" s="101"/>
      <c r="T35" s="101" t="s">
        <v>238</v>
      </c>
      <c r="AF35" s="101" t="s">
        <v>52</v>
      </c>
      <c r="AR35" s="101" t="s">
        <v>49</v>
      </c>
    </row>
    <row r="36" spans="1:46" s="102" customFormat="1" ht="15">
      <c r="F36" s="101"/>
      <c r="I36" s="101"/>
      <c r="J36" s="101"/>
      <c r="K36" s="101"/>
      <c r="L36" s="101"/>
      <c r="M36" s="101"/>
      <c r="N36" s="101"/>
      <c r="AF36" s="101" t="s">
        <v>53</v>
      </c>
      <c r="AR36" s="101" t="s">
        <v>50</v>
      </c>
    </row>
    <row r="37" spans="1:46" s="102" customFormat="1" ht="15">
      <c r="F37" s="101"/>
      <c r="I37" s="101"/>
      <c r="J37" s="101"/>
      <c r="K37" s="101"/>
      <c r="L37" s="101"/>
      <c r="M37" s="101"/>
      <c r="N37" s="101"/>
      <c r="AF37" s="101"/>
      <c r="AR37" s="101"/>
    </row>
    <row r="38" spans="1:46" s="102" customFormat="1" ht="15">
      <c r="F38" s="101"/>
      <c r="I38" s="101"/>
      <c r="J38" s="101"/>
      <c r="K38" s="101"/>
      <c r="L38" s="101"/>
      <c r="M38" s="101"/>
      <c r="N38" s="101"/>
      <c r="AF38" s="101"/>
      <c r="AR38" s="101"/>
    </row>
    <row r="39" spans="1:46" s="102" customFormat="1" ht="15">
      <c r="F39" s="101"/>
      <c r="I39" s="101"/>
      <c r="J39" s="101"/>
      <c r="K39" s="101"/>
      <c r="L39" s="101"/>
      <c r="M39" s="101"/>
      <c r="N39" s="101"/>
      <c r="AF39" s="101"/>
      <c r="AR39" s="101"/>
    </row>
    <row r="40" spans="1:46" s="140" customFormat="1" ht="16.5" thickBot="1">
      <c r="F40" s="141" t="s">
        <v>232</v>
      </c>
      <c r="I40" s="142"/>
      <c r="J40" s="142"/>
      <c r="K40" s="142"/>
      <c r="L40" s="142"/>
      <c r="M40" s="142"/>
      <c r="N40" s="142"/>
      <c r="Q40" s="145"/>
      <c r="R40" s="145"/>
      <c r="S40" s="145"/>
      <c r="T40" s="146"/>
      <c r="U40" s="145"/>
      <c r="V40" s="145"/>
      <c r="W40" s="145"/>
      <c r="X40" s="145"/>
      <c r="AF40" s="141" t="s">
        <v>97</v>
      </c>
      <c r="AR40" s="141" t="s">
        <v>209</v>
      </c>
    </row>
    <row r="41" spans="1:46" s="102" customFormat="1" ht="15">
      <c r="D41" s="143"/>
      <c r="F41" s="143" t="s">
        <v>228</v>
      </c>
      <c r="G41" s="143"/>
      <c r="H41" s="143"/>
      <c r="I41" s="143"/>
      <c r="J41" s="143"/>
      <c r="K41" s="144"/>
      <c r="L41" s="144"/>
      <c r="M41" s="144"/>
      <c r="N41" s="144"/>
      <c r="T41" s="147"/>
      <c r="AO41" s="101"/>
    </row>
    <row r="42" spans="1:46">
      <c r="T42" s="59"/>
    </row>
    <row r="43" spans="1:46">
      <c r="AN43" s="59"/>
      <c r="AO43" s="59"/>
      <c r="AP43" s="205"/>
      <c r="AQ43" s="205"/>
      <c r="AR43" s="205"/>
      <c r="AS43" s="205"/>
      <c r="AT43" s="205"/>
    </row>
    <row r="47" spans="1:46" ht="15">
      <c r="A47" s="100" t="s">
        <v>25</v>
      </c>
      <c r="B47" s="102" t="s">
        <v>82</v>
      </c>
    </row>
    <row r="49" spans="2:49" ht="15">
      <c r="B49" s="54" t="s">
        <v>27</v>
      </c>
      <c r="C49" s="55"/>
      <c r="D49" s="55"/>
      <c r="E49" s="55"/>
      <c r="F49" s="55"/>
      <c r="G49" s="55"/>
      <c r="H49" s="55"/>
      <c r="I49" s="56"/>
      <c r="J49" s="56"/>
      <c r="K49" s="56"/>
      <c r="L49" s="56"/>
      <c r="M49" s="56"/>
      <c r="N49" s="56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7"/>
    </row>
    <row r="50" spans="2:49" ht="15">
      <c r="B50" s="62" t="s">
        <v>28</v>
      </c>
      <c r="C50" s="59"/>
      <c r="D50" s="59"/>
      <c r="E50" s="59"/>
      <c r="F50" s="59"/>
      <c r="G50" s="59"/>
      <c r="H50" s="59"/>
      <c r="I50" s="58"/>
      <c r="J50" s="58"/>
      <c r="K50" s="58"/>
      <c r="L50" s="58"/>
      <c r="M50" s="58"/>
      <c r="V50" s="58"/>
      <c r="W50" s="59"/>
      <c r="X50" s="59"/>
      <c r="Y50" s="59"/>
      <c r="Z50" s="59"/>
      <c r="AA50" s="59"/>
      <c r="AB50" s="59"/>
      <c r="AC50" s="59"/>
      <c r="AD50" s="59"/>
      <c r="AE50" s="59"/>
      <c r="AF50" s="59"/>
      <c r="AG50" s="59"/>
      <c r="AH50" s="59"/>
      <c r="AI50" s="59"/>
      <c r="AJ50" s="59"/>
      <c r="AK50" s="59"/>
      <c r="AL50" s="59"/>
      <c r="AM50" s="59"/>
      <c r="AN50" s="59"/>
      <c r="AO50" s="59"/>
      <c r="AP50" s="59"/>
      <c r="AQ50" s="63" t="s">
        <v>30</v>
      </c>
      <c r="AR50" s="59"/>
      <c r="AS50" s="59"/>
      <c r="AT50" s="59"/>
      <c r="AU50" s="59"/>
      <c r="AV50" s="59"/>
      <c r="AW50" s="60"/>
    </row>
    <row r="51" spans="2:49" ht="18">
      <c r="B51" s="95" t="s">
        <v>1</v>
      </c>
      <c r="C51" s="87" t="s">
        <v>70</v>
      </c>
      <c r="D51" s="87"/>
      <c r="E51" s="87"/>
      <c r="F51" s="87"/>
      <c r="G51" s="87"/>
      <c r="H51" s="107"/>
      <c r="I51" s="86"/>
      <c r="J51" s="84"/>
      <c r="K51" s="84"/>
      <c r="L51" s="84"/>
      <c r="M51" s="84"/>
      <c r="N51" s="96"/>
      <c r="O51" s="76"/>
      <c r="P51" s="76"/>
      <c r="Q51" s="76"/>
      <c r="R51" s="76"/>
      <c r="S51" s="76"/>
      <c r="T51" s="76"/>
      <c r="U51" s="76"/>
      <c r="V51" s="154">
        <v>28</v>
      </c>
      <c r="W51" s="154"/>
      <c r="X51" s="84" t="s">
        <v>15</v>
      </c>
      <c r="Y51" s="84" t="s">
        <v>16</v>
      </c>
      <c r="Z51" s="154">
        <v>2.85</v>
      </c>
      <c r="AA51" s="154"/>
      <c r="AB51" s="84" t="s">
        <v>15</v>
      </c>
      <c r="AC51" s="85" t="s">
        <v>17</v>
      </c>
      <c r="AD51" s="154">
        <f>SUM(Z51*V51)</f>
        <v>79.8</v>
      </c>
      <c r="AE51" s="154"/>
      <c r="AF51" s="107" t="s">
        <v>84</v>
      </c>
      <c r="AG51" s="87"/>
      <c r="AH51" s="97" t="s">
        <v>29</v>
      </c>
      <c r="AI51" s="87"/>
      <c r="AJ51" s="216">
        <v>57000</v>
      </c>
      <c r="AK51" s="216"/>
      <c r="AL51" s="216"/>
      <c r="AM51" s="98"/>
      <c r="AN51" s="87"/>
      <c r="AO51" s="87"/>
      <c r="AP51" s="87"/>
      <c r="AQ51" s="99" t="s">
        <v>31</v>
      </c>
      <c r="AR51" s="216">
        <f>SUM(AJ51*AD51)</f>
        <v>4548600</v>
      </c>
      <c r="AS51" s="216"/>
      <c r="AT51" s="216"/>
      <c r="AU51" s="216"/>
      <c r="AV51" s="59"/>
      <c r="AW51" s="60"/>
    </row>
    <row r="52" spans="2:49" ht="16.5">
      <c r="B52" s="95" t="s">
        <v>8</v>
      </c>
      <c r="C52" s="87" t="s">
        <v>71</v>
      </c>
      <c r="D52" s="87"/>
      <c r="E52" s="87"/>
      <c r="F52" s="87"/>
      <c r="G52" s="87"/>
      <c r="H52" s="107"/>
      <c r="I52" s="86"/>
      <c r="J52" s="84"/>
      <c r="K52" s="84"/>
      <c r="L52" s="84"/>
      <c r="M52" s="84"/>
      <c r="N52" s="96"/>
      <c r="O52" s="76"/>
      <c r="P52" s="76"/>
      <c r="Q52" s="76"/>
      <c r="R52" s="76"/>
      <c r="S52" s="76"/>
      <c r="T52" s="76"/>
      <c r="U52" s="76"/>
      <c r="V52" s="154">
        <v>2</v>
      </c>
      <c r="W52" s="154"/>
      <c r="X52" s="152" t="s">
        <v>37</v>
      </c>
      <c r="Y52" s="152"/>
      <c r="Z52" s="152"/>
      <c r="AA52" s="152"/>
      <c r="AB52" s="76"/>
      <c r="AC52" s="85"/>
      <c r="AD52" s="154"/>
      <c r="AE52" s="154"/>
      <c r="AF52" s="107"/>
      <c r="AG52" s="87"/>
      <c r="AH52" s="97" t="s">
        <v>29</v>
      </c>
      <c r="AI52" s="87"/>
      <c r="AJ52" s="216">
        <v>350000</v>
      </c>
      <c r="AK52" s="216"/>
      <c r="AL52" s="216"/>
      <c r="AM52" s="98"/>
      <c r="AN52" s="87"/>
      <c r="AO52" s="87"/>
      <c r="AP52" s="87"/>
      <c r="AQ52" s="99" t="s">
        <v>31</v>
      </c>
      <c r="AR52" s="216">
        <f>SUM(AJ52*V52)</f>
        <v>700000</v>
      </c>
      <c r="AS52" s="216"/>
      <c r="AT52" s="216"/>
      <c r="AU52" s="216"/>
      <c r="AV52" s="59"/>
      <c r="AW52" s="60"/>
    </row>
    <row r="53" spans="2:49" ht="16.5">
      <c r="B53" s="95" t="s">
        <v>25</v>
      </c>
      <c r="C53" s="107" t="s">
        <v>72</v>
      </c>
      <c r="D53" s="93"/>
      <c r="E53" s="93"/>
      <c r="F53" s="93"/>
      <c r="G53" s="93"/>
      <c r="H53" s="93"/>
      <c r="I53" s="93"/>
      <c r="J53" s="93"/>
      <c r="K53" s="93"/>
      <c r="L53" s="93"/>
      <c r="M53" s="93"/>
      <c r="N53" s="96"/>
      <c r="O53" s="76"/>
      <c r="P53" s="76"/>
      <c r="Q53" s="76"/>
      <c r="R53" s="76"/>
      <c r="S53" s="76"/>
      <c r="T53" s="76"/>
      <c r="U53" s="76"/>
      <c r="V53" s="154">
        <v>2</v>
      </c>
      <c r="W53" s="154"/>
      <c r="X53" s="152" t="s">
        <v>37</v>
      </c>
      <c r="Y53" s="152"/>
      <c r="Z53" s="152"/>
      <c r="AA53" s="152"/>
      <c r="AB53" s="76"/>
      <c r="AC53" s="85"/>
      <c r="AD53" s="154"/>
      <c r="AE53" s="154"/>
      <c r="AF53" s="107"/>
      <c r="AG53" s="94"/>
      <c r="AH53" s="97" t="s">
        <v>29</v>
      </c>
      <c r="AI53" s="94"/>
      <c r="AJ53" s="216">
        <v>350000</v>
      </c>
      <c r="AK53" s="216"/>
      <c r="AL53" s="216"/>
      <c r="AM53" s="98"/>
      <c r="AN53" s="94"/>
      <c r="AO53" s="94"/>
      <c r="AP53" s="94"/>
      <c r="AQ53" s="99" t="s">
        <v>31</v>
      </c>
      <c r="AR53" s="216">
        <f>SUM(AJ53*V53)</f>
        <v>700000</v>
      </c>
      <c r="AS53" s="216"/>
      <c r="AT53" s="216"/>
      <c r="AU53" s="216"/>
      <c r="AV53" s="59"/>
      <c r="AW53" s="60"/>
    </row>
    <row r="54" spans="2:49">
      <c r="B54" s="61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  <c r="AB54" s="59"/>
      <c r="AC54" s="59"/>
      <c r="AD54" s="59"/>
      <c r="AE54" s="59"/>
      <c r="AF54" s="59"/>
      <c r="AG54" s="59"/>
      <c r="AH54" s="59"/>
      <c r="AI54" s="59"/>
      <c r="AJ54" s="59"/>
      <c r="AK54" s="59"/>
      <c r="AL54" s="59"/>
      <c r="AM54" s="59"/>
      <c r="AN54" s="59"/>
      <c r="AO54" s="59"/>
      <c r="AP54" s="59"/>
      <c r="AQ54" s="59"/>
      <c r="AR54" s="59"/>
      <c r="AS54" s="59"/>
      <c r="AT54" s="59"/>
      <c r="AU54" s="59"/>
      <c r="AV54" s="59"/>
      <c r="AW54" s="60"/>
    </row>
    <row r="55" spans="2:49" ht="15.75">
      <c r="B55" s="207" t="s">
        <v>32</v>
      </c>
      <c r="C55" s="208"/>
      <c r="D55" s="208"/>
      <c r="E55" s="208"/>
      <c r="F55" s="208"/>
      <c r="G55" s="208"/>
      <c r="H55" s="208"/>
      <c r="I55" s="208"/>
      <c r="J55" s="208"/>
      <c r="K55" s="208"/>
      <c r="L55" s="208"/>
      <c r="M55" s="208"/>
      <c r="N55" s="208"/>
      <c r="O55" s="208"/>
      <c r="P55" s="208"/>
      <c r="Q55" s="208"/>
      <c r="R55" s="208"/>
      <c r="S55" s="208"/>
      <c r="T55" s="208"/>
      <c r="U55" s="208"/>
      <c r="V55" s="208"/>
      <c r="W55" s="208"/>
      <c r="X55" s="208"/>
      <c r="Y55" s="208"/>
      <c r="Z55" s="208"/>
      <c r="AA55" s="208"/>
      <c r="AB55" s="208"/>
      <c r="AC55" s="208"/>
      <c r="AD55" s="208"/>
      <c r="AE55" s="208"/>
      <c r="AF55" s="208"/>
      <c r="AG55" s="208"/>
      <c r="AH55" s="208"/>
      <c r="AI55" s="208"/>
      <c r="AJ55" s="208"/>
      <c r="AK55" s="208"/>
      <c r="AL55" s="208"/>
      <c r="AM55" s="208"/>
      <c r="AN55" s="208"/>
      <c r="AO55" s="208"/>
      <c r="AP55" s="64"/>
      <c r="AQ55" s="64" t="s">
        <v>31</v>
      </c>
      <c r="AR55" s="65"/>
      <c r="AS55" s="209">
        <f>SUM(AR51:AU53)</f>
        <v>5948600</v>
      </c>
      <c r="AT55" s="209"/>
      <c r="AU55" s="209"/>
      <c r="AV55" s="209"/>
      <c r="AW55" s="210"/>
    </row>
    <row r="56" spans="2:49" ht="15">
      <c r="B56" s="211" t="s">
        <v>33</v>
      </c>
      <c r="C56" s="212"/>
      <c r="D56" s="213" t="s">
        <v>19</v>
      </c>
      <c r="E56" s="214"/>
      <c r="F56" s="214"/>
      <c r="G56" s="214"/>
      <c r="H56" s="214"/>
      <c r="I56" s="214"/>
      <c r="J56" s="214"/>
      <c r="K56" s="214"/>
      <c r="L56" s="214"/>
      <c r="M56" s="214"/>
      <c r="N56" s="214"/>
      <c r="O56" s="214"/>
      <c r="P56" s="214"/>
      <c r="Q56" s="215"/>
      <c r="R56" s="156" t="s">
        <v>20</v>
      </c>
      <c r="S56" s="156"/>
      <c r="T56" s="156"/>
      <c r="U56" s="156"/>
      <c r="V56" s="156"/>
      <c r="W56" s="156"/>
      <c r="X56" s="156"/>
      <c r="Y56" s="156"/>
      <c r="Z56" s="156"/>
      <c r="AA56" s="156"/>
      <c r="AB56" s="156"/>
      <c r="AC56" s="156"/>
      <c r="AD56" s="156"/>
      <c r="AE56" s="156"/>
      <c r="AF56" s="156"/>
      <c r="AG56" s="156"/>
      <c r="AH56" s="156" t="s">
        <v>21</v>
      </c>
      <c r="AI56" s="156"/>
      <c r="AJ56" s="156"/>
      <c r="AK56" s="156"/>
      <c r="AL56" s="156"/>
      <c r="AM56" s="156"/>
      <c r="AN56" s="156"/>
      <c r="AO56" s="156"/>
      <c r="AP56" s="156"/>
      <c r="AQ56" s="156"/>
      <c r="AR56" s="156"/>
      <c r="AS56" s="156"/>
      <c r="AT56" s="156"/>
      <c r="AU56" s="156"/>
      <c r="AV56" s="156"/>
      <c r="AW56" s="156"/>
    </row>
    <row r="57" spans="2:49" ht="15">
      <c r="B57" s="54" t="s">
        <v>43</v>
      </c>
      <c r="C57" s="66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7"/>
      <c r="R57" s="67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7"/>
      <c r="AH57" s="67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7"/>
    </row>
    <row r="58" spans="2:49" ht="15">
      <c r="B58" s="62"/>
      <c r="C58" s="63" t="s">
        <v>34</v>
      </c>
      <c r="D58" s="59" t="s">
        <v>99</v>
      </c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60"/>
      <c r="R58" s="61"/>
      <c r="S58" s="59"/>
      <c r="T58" s="59"/>
      <c r="U58" s="59"/>
      <c r="V58" s="59"/>
      <c r="W58" s="59"/>
      <c r="X58" s="59"/>
      <c r="Y58" s="59"/>
      <c r="Z58" s="59"/>
      <c r="AA58" s="59"/>
      <c r="AB58" s="59"/>
      <c r="AC58" s="59"/>
      <c r="AD58" s="59"/>
      <c r="AE58" s="59"/>
      <c r="AF58" s="59"/>
      <c r="AG58" s="60"/>
      <c r="AH58" s="61"/>
      <c r="AI58" s="59"/>
      <c r="AJ58" s="59"/>
      <c r="AK58" s="59"/>
      <c r="AL58" s="59"/>
      <c r="AM58" s="59"/>
      <c r="AN58" s="59"/>
      <c r="AO58" s="59"/>
      <c r="AP58" s="59"/>
      <c r="AQ58" s="59"/>
      <c r="AR58" s="59"/>
      <c r="AS58" s="59"/>
      <c r="AT58" s="59"/>
      <c r="AU58" s="59"/>
      <c r="AV58" s="59"/>
      <c r="AW58" s="60"/>
    </row>
    <row r="59" spans="2:49">
      <c r="B59" s="61"/>
      <c r="C59" s="59"/>
      <c r="D59" s="205" t="s">
        <v>35</v>
      </c>
      <c r="E59" s="205"/>
      <c r="F59" s="58" t="s">
        <v>14</v>
      </c>
      <c r="G59" s="205" t="s">
        <v>81</v>
      </c>
      <c r="H59" s="205"/>
      <c r="I59" s="205"/>
      <c r="J59" s="205"/>
      <c r="K59" s="205"/>
      <c r="L59" s="205"/>
      <c r="M59" s="205"/>
      <c r="N59" s="205"/>
      <c r="O59" s="205"/>
      <c r="P59" s="205"/>
      <c r="Q59" s="206"/>
      <c r="R59" s="61"/>
      <c r="S59" s="59"/>
      <c r="T59" s="59"/>
      <c r="U59" s="59"/>
      <c r="V59" s="59"/>
      <c r="W59" s="59"/>
      <c r="X59" s="59"/>
      <c r="Y59" s="59"/>
      <c r="Z59" s="59"/>
      <c r="AA59" s="59"/>
      <c r="AB59" s="59"/>
      <c r="AC59" s="59"/>
      <c r="AD59" s="59"/>
      <c r="AE59" s="59"/>
      <c r="AF59" s="59"/>
      <c r="AG59" s="60"/>
      <c r="AH59" s="61"/>
      <c r="AI59" s="59"/>
      <c r="AJ59" s="59"/>
      <c r="AK59" s="59"/>
      <c r="AL59" s="59"/>
      <c r="AM59" s="59"/>
      <c r="AN59" s="59"/>
      <c r="AO59" s="59"/>
      <c r="AP59" s="59"/>
      <c r="AQ59" s="59"/>
      <c r="AR59" s="59"/>
      <c r="AS59" s="59"/>
      <c r="AT59" s="59"/>
      <c r="AU59" s="59"/>
      <c r="AV59" s="59"/>
      <c r="AW59" s="60"/>
    </row>
    <row r="60" spans="2:49">
      <c r="B60" s="61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60"/>
      <c r="R60" s="61"/>
      <c r="S60" s="59"/>
      <c r="T60" s="59"/>
      <c r="U60" s="59"/>
      <c r="V60" s="59"/>
      <c r="W60" s="59"/>
      <c r="X60" s="59"/>
      <c r="Y60" s="59"/>
      <c r="Z60" s="59"/>
      <c r="AA60" s="59"/>
      <c r="AB60" s="59"/>
      <c r="AC60" s="59"/>
      <c r="AD60" s="59"/>
      <c r="AE60" s="59"/>
      <c r="AF60" s="59"/>
      <c r="AG60" s="60"/>
      <c r="AH60" s="61"/>
      <c r="AI60" s="59"/>
      <c r="AJ60" s="59"/>
      <c r="AK60" s="59"/>
      <c r="AL60" s="59"/>
      <c r="AM60" s="59"/>
      <c r="AN60" s="59"/>
      <c r="AO60" s="59"/>
      <c r="AP60" s="59"/>
      <c r="AQ60" s="59"/>
      <c r="AR60" s="59"/>
      <c r="AS60" s="59"/>
      <c r="AT60" s="59"/>
      <c r="AU60" s="59"/>
      <c r="AV60" s="59"/>
      <c r="AW60" s="60"/>
    </row>
    <row r="61" spans="2:49">
      <c r="B61" s="61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60"/>
      <c r="R61" s="61"/>
      <c r="S61" s="59"/>
      <c r="T61" s="59"/>
      <c r="U61" s="59"/>
      <c r="V61" s="59"/>
      <c r="W61" s="59"/>
      <c r="X61" s="59"/>
      <c r="Y61" s="59"/>
      <c r="Z61" s="59"/>
      <c r="AA61" s="59"/>
      <c r="AB61" s="59"/>
      <c r="AC61" s="59"/>
      <c r="AD61" s="59"/>
      <c r="AE61" s="59"/>
      <c r="AF61" s="59"/>
      <c r="AG61" s="60"/>
      <c r="AH61" s="61"/>
      <c r="AI61" s="59"/>
      <c r="AJ61" s="59"/>
      <c r="AK61" s="59"/>
      <c r="AL61" s="59"/>
      <c r="AM61" s="59"/>
      <c r="AN61" s="59"/>
      <c r="AO61" s="59"/>
      <c r="AP61" s="59"/>
      <c r="AQ61" s="59"/>
      <c r="AR61" s="59"/>
      <c r="AS61" s="59"/>
      <c r="AT61" s="59"/>
      <c r="AU61" s="59"/>
      <c r="AV61" s="59"/>
      <c r="AW61" s="60"/>
    </row>
    <row r="62" spans="2:49">
      <c r="B62" s="61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60"/>
      <c r="R62" s="61"/>
      <c r="S62" s="59"/>
      <c r="T62" s="59"/>
      <c r="U62" s="59"/>
      <c r="V62" s="59"/>
      <c r="W62" s="59"/>
      <c r="X62" s="59"/>
      <c r="Y62" s="59"/>
      <c r="Z62" s="59"/>
      <c r="AA62" s="59"/>
      <c r="AB62" s="59"/>
      <c r="AC62" s="59"/>
      <c r="AD62" s="59"/>
      <c r="AE62" s="59"/>
      <c r="AF62" s="59"/>
      <c r="AG62" s="60"/>
      <c r="AH62" s="61"/>
      <c r="AI62" s="59"/>
      <c r="AJ62" s="59"/>
      <c r="AK62" s="59"/>
      <c r="AL62" s="59"/>
      <c r="AM62" s="59"/>
      <c r="AN62" s="59"/>
      <c r="AO62" s="59"/>
      <c r="AP62" s="59"/>
      <c r="AQ62" s="59"/>
      <c r="AR62" s="59"/>
      <c r="AS62" s="59"/>
      <c r="AT62" s="59"/>
      <c r="AU62" s="59"/>
      <c r="AV62" s="59"/>
      <c r="AW62" s="60"/>
    </row>
    <row r="63" spans="2:49">
      <c r="B63" s="61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60"/>
      <c r="R63" s="61"/>
      <c r="S63" s="59"/>
      <c r="T63" s="59"/>
      <c r="U63" s="59"/>
      <c r="V63" s="59"/>
      <c r="W63" s="59"/>
      <c r="X63" s="59"/>
      <c r="Y63" s="59"/>
      <c r="Z63" s="59"/>
      <c r="AA63" s="59"/>
      <c r="AB63" s="59"/>
      <c r="AC63" s="59"/>
      <c r="AD63" s="59"/>
      <c r="AE63" s="59"/>
      <c r="AF63" s="59"/>
      <c r="AG63" s="60"/>
      <c r="AH63" s="61"/>
      <c r="AI63" s="59"/>
      <c r="AJ63" s="59"/>
      <c r="AK63" s="59"/>
      <c r="AL63" s="59"/>
      <c r="AM63" s="59"/>
      <c r="AN63" s="59"/>
      <c r="AO63" s="59"/>
      <c r="AP63" s="59"/>
      <c r="AQ63" s="59"/>
      <c r="AR63" s="59"/>
      <c r="AS63" s="59"/>
      <c r="AT63" s="59"/>
      <c r="AU63" s="59"/>
      <c r="AV63" s="59"/>
      <c r="AW63" s="60"/>
    </row>
    <row r="64" spans="2:49">
      <c r="B64" s="61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60"/>
      <c r="R64" s="61"/>
      <c r="S64" s="59"/>
      <c r="T64" s="59"/>
      <c r="U64" s="59"/>
      <c r="V64" s="59"/>
      <c r="W64" s="59"/>
      <c r="X64" s="59"/>
      <c r="Y64" s="59"/>
      <c r="Z64" s="59"/>
      <c r="AA64" s="59"/>
      <c r="AB64" s="59"/>
      <c r="AC64" s="59"/>
      <c r="AD64" s="59"/>
      <c r="AE64" s="59"/>
      <c r="AF64" s="59"/>
      <c r="AG64" s="60"/>
      <c r="AH64" s="61"/>
      <c r="AI64" s="59"/>
      <c r="AJ64" s="59"/>
      <c r="AK64" s="59"/>
      <c r="AL64" s="59"/>
      <c r="AM64" s="59"/>
      <c r="AN64" s="59"/>
      <c r="AO64" s="59"/>
      <c r="AP64" s="59"/>
      <c r="AQ64" s="59"/>
      <c r="AR64" s="59"/>
      <c r="AS64" s="59"/>
      <c r="AT64" s="59"/>
      <c r="AU64" s="59"/>
      <c r="AV64" s="59"/>
      <c r="AW64" s="60"/>
    </row>
    <row r="65" spans="2:49">
      <c r="B65" s="61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60"/>
      <c r="R65" s="61"/>
      <c r="S65" s="59"/>
      <c r="T65" s="59"/>
      <c r="U65" s="59"/>
      <c r="V65" s="59"/>
      <c r="W65" s="59"/>
      <c r="X65" s="59"/>
      <c r="Y65" s="59"/>
      <c r="Z65" s="59"/>
      <c r="AA65" s="59"/>
      <c r="AB65" s="59"/>
      <c r="AC65" s="59"/>
      <c r="AD65" s="59"/>
      <c r="AE65" s="59"/>
      <c r="AF65" s="59"/>
      <c r="AG65" s="60"/>
      <c r="AH65" s="61"/>
      <c r="AI65" s="59"/>
      <c r="AJ65" s="59"/>
      <c r="AK65" s="59"/>
      <c r="AL65" s="59"/>
      <c r="AM65" s="59"/>
      <c r="AN65" s="59"/>
      <c r="AO65" s="59"/>
      <c r="AP65" s="59"/>
      <c r="AQ65" s="59"/>
      <c r="AR65" s="59"/>
      <c r="AS65" s="59"/>
      <c r="AT65" s="59"/>
      <c r="AU65" s="59"/>
      <c r="AV65" s="59"/>
      <c r="AW65" s="60"/>
    </row>
    <row r="66" spans="2:49">
      <c r="B66" s="61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60"/>
      <c r="R66" s="61"/>
      <c r="S66" s="59"/>
      <c r="T66" s="59"/>
      <c r="U66" s="59"/>
      <c r="V66" s="59"/>
      <c r="W66" s="59"/>
      <c r="X66" s="59"/>
      <c r="Y66" s="59"/>
      <c r="Z66" s="59"/>
      <c r="AA66" s="59"/>
      <c r="AB66" s="59"/>
      <c r="AC66" s="59"/>
      <c r="AD66" s="59"/>
      <c r="AE66" s="59"/>
      <c r="AF66" s="59"/>
      <c r="AG66" s="60"/>
      <c r="AH66" s="61"/>
      <c r="AI66" s="59"/>
      <c r="AJ66" s="59"/>
      <c r="AK66" s="59"/>
      <c r="AL66" s="59"/>
      <c r="AM66" s="59"/>
      <c r="AN66" s="59"/>
      <c r="AO66" s="59"/>
      <c r="AP66" s="59"/>
      <c r="AQ66" s="59"/>
      <c r="AR66" s="59"/>
      <c r="AS66" s="59"/>
      <c r="AT66" s="59"/>
      <c r="AU66" s="59"/>
      <c r="AV66" s="59"/>
      <c r="AW66" s="60"/>
    </row>
    <row r="67" spans="2:49">
      <c r="B67" s="61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60"/>
      <c r="R67" s="61"/>
      <c r="S67" s="59"/>
      <c r="T67" s="59"/>
      <c r="U67" s="59"/>
      <c r="V67" s="59"/>
      <c r="W67" s="59"/>
      <c r="X67" s="59"/>
      <c r="Y67" s="59"/>
      <c r="Z67" s="59"/>
      <c r="AA67" s="59"/>
      <c r="AB67" s="59"/>
      <c r="AC67" s="59"/>
      <c r="AD67" s="59"/>
      <c r="AE67" s="59"/>
      <c r="AF67" s="59"/>
      <c r="AG67" s="60"/>
      <c r="AH67" s="61"/>
      <c r="AI67" s="59"/>
      <c r="AJ67" s="59"/>
      <c r="AK67" s="59"/>
      <c r="AL67" s="59"/>
      <c r="AM67" s="59"/>
      <c r="AN67" s="59"/>
      <c r="AO67" s="59"/>
      <c r="AP67" s="59"/>
      <c r="AQ67" s="59"/>
      <c r="AR67" s="59"/>
      <c r="AS67" s="59"/>
      <c r="AT67" s="59"/>
      <c r="AU67" s="59"/>
      <c r="AV67" s="59"/>
      <c r="AW67" s="60"/>
    </row>
    <row r="68" spans="2:49">
      <c r="B68" s="61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60"/>
      <c r="R68" s="61"/>
      <c r="S68" s="59"/>
      <c r="T68" s="59"/>
      <c r="U68" s="59"/>
      <c r="V68" s="59"/>
      <c r="W68" s="59"/>
      <c r="X68" s="59"/>
      <c r="Y68" s="59"/>
      <c r="Z68" s="59"/>
      <c r="AA68" s="59"/>
      <c r="AB68" s="59"/>
      <c r="AC68" s="59"/>
      <c r="AD68" s="59"/>
      <c r="AE68" s="59"/>
      <c r="AF68" s="59"/>
      <c r="AG68" s="60"/>
      <c r="AH68" s="61"/>
      <c r="AI68" s="59"/>
      <c r="AJ68" s="59"/>
      <c r="AK68" s="59"/>
      <c r="AL68" s="59"/>
      <c r="AM68" s="59"/>
      <c r="AN68" s="59"/>
      <c r="AO68" s="59"/>
      <c r="AP68" s="59"/>
      <c r="AQ68" s="59"/>
      <c r="AR68" s="59"/>
      <c r="AS68" s="59"/>
      <c r="AT68" s="59"/>
      <c r="AU68" s="59"/>
      <c r="AV68" s="59"/>
      <c r="AW68" s="60"/>
    </row>
    <row r="69" spans="2:49">
      <c r="B69" s="61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60"/>
      <c r="R69" s="61"/>
      <c r="S69" s="59"/>
      <c r="T69" s="59"/>
      <c r="U69" s="59"/>
      <c r="V69" s="59"/>
      <c r="W69" s="59"/>
      <c r="X69" s="59"/>
      <c r="Y69" s="59"/>
      <c r="Z69" s="59"/>
      <c r="AA69" s="59"/>
      <c r="AB69" s="59"/>
      <c r="AC69" s="59"/>
      <c r="AD69" s="59"/>
      <c r="AE69" s="59"/>
      <c r="AF69" s="59"/>
      <c r="AG69" s="60"/>
      <c r="AH69" s="61"/>
      <c r="AI69" s="59"/>
      <c r="AJ69" s="59"/>
      <c r="AK69" s="59"/>
      <c r="AL69" s="59"/>
      <c r="AM69" s="59"/>
      <c r="AN69" s="59"/>
      <c r="AO69" s="59"/>
      <c r="AP69" s="59"/>
      <c r="AQ69" s="59"/>
      <c r="AR69" s="59"/>
      <c r="AS69" s="59"/>
      <c r="AT69" s="59"/>
      <c r="AU69" s="59"/>
      <c r="AV69" s="59"/>
      <c r="AW69" s="60"/>
    </row>
    <row r="70" spans="2:49">
      <c r="B70" s="61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60"/>
      <c r="R70" s="61"/>
      <c r="S70" s="59"/>
      <c r="T70" s="59"/>
      <c r="U70" s="59"/>
      <c r="V70" s="59"/>
      <c r="W70" s="59"/>
      <c r="X70" s="59"/>
      <c r="Y70" s="59"/>
      <c r="Z70" s="59"/>
      <c r="AA70" s="59"/>
      <c r="AB70" s="59"/>
      <c r="AC70" s="59"/>
      <c r="AD70" s="59"/>
      <c r="AE70" s="59"/>
      <c r="AF70" s="59"/>
      <c r="AG70" s="60"/>
      <c r="AH70" s="61"/>
      <c r="AI70" s="59"/>
      <c r="AJ70" s="59"/>
      <c r="AK70" s="59"/>
      <c r="AL70" s="59"/>
      <c r="AM70" s="59"/>
      <c r="AN70" s="59"/>
      <c r="AO70" s="59"/>
      <c r="AP70" s="59"/>
      <c r="AQ70" s="59"/>
      <c r="AR70" s="59"/>
      <c r="AS70" s="59"/>
      <c r="AT70" s="59"/>
      <c r="AU70" s="59"/>
      <c r="AV70" s="59"/>
      <c r="AW70" s="60"/>
    </row>
    <row r="71" spans="2:49">
      <c r="B71" s="61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60"/>
      <c r="R71" s="61"/>
      <c r="S71" s="59"/>
      <c r="T71" s="59"/>
      <c r="U71" s="59"/>
      <c r="V71" s="59"/>
      <c r="W71" s="59"/>
      <c r="X71" s="59"/>
      <c r="Y71" s="59"/>
      <c r="Z71" s="59"/>
      <c r="AA71" s="59"/>
      <c r="AB71" s="59"/>
      <c r="AC71" s="59"/>
      <c r="AD71" s="59"/>
      <c r="AE71" s="59"/>
      <c r="AF71" s="59"/>
      <c r="AG71" s="60"/>
      <c r="AH71" s="61"/>
      <c r="AI71" s="59"/>
      <c r="AJ71" s="59"/>
      <c r="AK71" s="59"/>
      <c r="AL71" s="59"/>
      <c r="AM71" s="59"/>
      <c r="AN71" s="59"/>
      <c r="AO71" s="59"/>
      <c r="AP71" s="59"/>
      <c r="AQ71" s="59"/>
      <c r="AR71" s="59"/>
      <c r="AS71" s="59"/>
      <c r="AT71" s="59"/>
      <c r="AU71" s="59"/>
      <c r="AV71" s="59"/>
      <c r="AW71" s="60"/>
    </row>
    <row r="72" spans="2:49">
      <c r="B72" s="68"/>
      <c r="C72" s="69"/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70"/>
      <c r="R72" s="68"/>
      <c r="S72" s="69"/>
      <c r="T72" s="69"/>
      <c r="U72" s="69"/>
      <c r="V72" s="69"/>
      <c r="W72" s="69"/>
      <c r="X72" s="69"/>
      <c r="Y72" s="69"/>
      <c r="Z72" s="69"/>
      <c r="AA72" s="69"/>
      <c r="AB72" s="69"/>
      <c r="AC72" s="69"/>
      <c r="AD72" s="69"/>
      <c r="AE72" s="69"/>
      <c r="AF72" s="69"/>
      <c r="AG72" s="70"/>
      <c r="AH72" s="68"/>
      <c r="AI72" s="69"/>
      <c r="AJ72" s="69"/>
      <c r="AK72" s="69"/>
      <c r="AL72" s="69"/>
      <c r="AM72" s="69"/>
      <c r="AN72" s="69"/>
      <c r="AO72" s="69"/>
      <c r="AP72" s="69"/>
      <c r="AQ72" s="69"/>
      <c r="AR72" s="69"/>
      <c r="AS72" s="69"/>
      <c r="AT72" s="69"/>
      <c r="AU72" s="69"/>
      <c r="AV72" s="69"/>
      <c r="AW72" s="70"/>
    </row>
    <row r="85" spans="2:49" s="1" customFormat="1" ht="15">
      <c r="B85" s="15" t="s">
        <v>27</v>
      </c>
      <c r="C85" s="5"/>
      <c r="D85" s="5"/>
      <c r="E85" s="5"/>
      <c r="F85" s="5"/>
      <c r="G85" s="5"/>
      <c r="H85" s="5"/>
      <c r="I85" s="6"/>
      <c r="J85" s="6"/>
      <c r="K85" s="6"/>
      <c r="L85" s="6"/>
      <c r="M85" s="6"/>
      <c r="N85" s="6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7"/>
    </row>
    <row r="86" spans="2:49" s="1" customFormat="1" ht="15">
      <c r="B86" s="22" t="s">
        <v>28</v>
      </c>
      <c r="C86" s="10"/>
      <c r="D86" s="10"/>
      <c r="E86" s="10"/>
      <c r="F86" s="10"/>
      <c r="G86" s="10"/>
      <c r="H86" s="10"/>
      <c r="I86" s="11"/>
      <c r="J86" s="11"/>
      <c r="K86" s="11"/>
      <c r="L86" s="11"/>
      <c r="M86" s="11"/>
      <c r="N86" s="11"/>
      <c r="O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9" t="s">
        <v>30</v>
      </c>
      <c r="AR86" s="10"/>
      <c r="AS86" s="10"/>
      <c r="AT86" s="10"/>
      <c r="AU86" s="10"/>
      <c r="AV86" s="10"/>
      <c r="AW86" s="12"/>
    </row>
    <row r="87" spans="2:49" s="1" customFormat="1" ht="17.25">
      <c r="B87" s="23" t="s">
        <v>1</v>
      </c>
      <c r="C87" s="44" t="s">
        <v>74</v>
      </c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Z87" s="192">
        <v>6</v>
      </c>
      <c r="AA87" s="192"/>
      <c r="AB87" s="31" t="s">
        <v>15</v>
      </c>
      <c r="AC87" s="32" t="s">
        <v>16</v>
      </c>
      <c r="AD87" s="192">
        <v>8</v>
      </c>
      <c r="AE87" s="192"/>
      <c r="AF87" s="37" t="s">
        <v>17</v>
      </c>
      <c r="AG87" s="193">
        <f>SUM(Z87*AD87)</f>
        <v>48</v>
      </c>
      <c r="AH87" s="193"/>
      <c r="AI87" s="1" t="s">
        <v>18</v>
      </c>
      <c r="AJ87" s="194" t="s">
        <v>29</v>
      </c>
      <c r="AK87" s="194"/>
      <c r="AL87" s="179">
        <v>21000</v>
      </c>
      <c r="AM87" s="179"/>
      <c r="AN87" s="179"/>
      <c r="AO87" s="47"/>
      <c r="AP87" s="33"/>
      <c r="AQ87" s="34" t="s">
        <v>31</v>
      </c>
      <c r="AR87" s="180">
        <f>SUM(AL87*AG87)</f>
        <v>1008000</v>
      </c>
      <c r="AS87" s="180"/>
      <c r="AT87" s="180"/>
      <c r="AU87" s="180"/>
      <c r="AV87" s="33"/>
      <c r="AW87" s="35"/>
    </row>
    <row r="88" spans="2:49" s="1" customFormat="1" ht="15">
      <c r="B88" s="8"/>
      <c r="C88" s="43"/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W88" s="31"/>
      <c r="X88" s="31"/>
      <c r="AC88" s="179"/>
      <c r="AD88" s="179"/>
      <c r="AE88" s="179"/>
      <c r="AF88" s="179"/>
      <c r="AG88" s="179"/>
      <c r="AH88" s="36"/>
      <c r="AI88" s="34"/>
      <c r="AJ88" s="38"/>
      <c r="AK88" s="38"/>
      <c r="AL88" s="38"/>
      <c r="AM88" s="38"/>
      <c r="AN88" s="38"/>
      <c r="AO88" s="33"/>
      <c r="AP88" s="33"/>
      <c r="AQ88" s="33"/>
      <c r="AR88" s="33"/>
      <c r="AS88" s="33"/>
      <c r="AT88" s="33"/>
      <c r="AU88" s="33"/>
      <c r="AV88" s="33"/>
      <c r="AW88" s="35"/>
    </row>
    <row r="89" spans="2:49" s="1" customFormat="1" ht="15">
      <c r="B89" s="8"/>
      <c r="P89" s="10"/>
      <c r="Q89" s="10"/>
      <c r="R89" s="10"/>
      <c r="S89" s="10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5"/>
    </row>
    <row r="90" spans="2:49" s="1" customFormat="1" ht="15.75">
      <c r="B90" s="181" t="s">
        <v>32</v>
      </c>
      <c r="C90" s="182"/>
      <c r="D90" s="182"/>
      <c r="E90" s="182"/>
      <c r="F90" s="182"/>
      <c r="G90" s="182"/>
      <c r="H90" s="182"/>
      <c r="I90" s="182"/>
      <c r="J90" s="182"/>
      <c r="K90" s="182"/>
      <c r="L90" s="182"/>
      <c r="M90" s="182"/>
      <c r="N90" s="182"/>
      <c r="O90" s="182"/>
      <c r="P90" s="182"/>
      <c r="Q90" s="182"/>
      <c r="R90" s="182"/>
      <c r="S90" s="182"/>
      <c r="T90" s="182"/>
      <c r="U90" s="182"/>
      <c r="V90" s="182"/>
      <c r="W90" s="182"/>
      <c r="X90" s="182"/>
      <c r="Y90" s="182"/>
      <c r="Z90" s="182"/>
      <c r="AA90" s="182"/>
      <c r="AB90" s="182"/>
      <c r="AC90" s="182"/>
      <c r="AD90" s="182"/>
      <c r="AE90" s="182"/>
      <c r="AF90" s="182"/>
      <c r="AG90" s="182"/>
      <c r="AH90" s="182"/>
      <c r="AI90" s="182"/>
      <c r="AJ90" s="182"/>
      <c r="AK90" s="182"/>
      <c r="AL90" s="182"/>
      <c r="AM90" s="182"/>
      <c r="AN90" s="182"/>
      <c r="AO90" s="182"/>
      <c r="AP90" s="45"/>
      <c r="AQ90" s="45" t="s">
        <v>31</v>
      </c>
      <c r="AR90" s="46"/>
      <c r="AS90" s="183">
        <f>SUM(AR87)</f>
        <v>1008000</v>
      </c>
      <c r="AT90" s="183"/>
      <c r="AU90" s="183"/>
      <c r="AV90" s="183"/>
      <c r="AW90" s="184"/>
    </row>
    <row r="91" spans="2:49" s="1" customFormat="1" ht="15">
      <c r="B91" s="185" t="s">
        <v>33</v>
      </c>
      <c r="C91" s="186"/>
      <c r="D91" s="187" t="s">
        <v>19</v>
      </c>
      <c r="E91" s="188"/>
      <c r="F91" s="188"/>
      <c r="G91" s="188"/>
      <c r="H91" s="188"/>
      <c r="I91" s="188"/>
      <c r="J91" s="188"/>
      <c r="K91" s="188"/>
      <c r="L91" s="188"/>
      <c r="M91" s="188"/>
      <c r="N91" s="188"/>
      <c r="O91" s="188"/>
      <c r="P91" s="188"/>
      <c r="Q91" s="189"/>
      <c r="R91" s="170" t="s">
        <v>20</v>
      </c>
      <c r="S91" s="170"/>
      <c r="T91" s="170"/>
      <c r="U91" s="170"/>
      <c r="V91" s="170"/>
      <c r="W91" s="170"/>
      <c r="X91" s="170"/>
      <c r="Y91" s="170"/>
      <c r="Z91" s="170"/>
      <c r="AA91" s="170"/>
      <c r="AB91" s="170"/>
      <c r="AC91" s="170"/>
      <c r="AD91" s="170"/>
      <c r="AE91" s="170"/>
      <c r="AF91" s="170"/>
      <c r="AG91" s="170"/>
      <c r="AH91" s="170" t="s">
        <v>21</v>
      </c>
      <c r="AI91" s="170"/>
      <c r="AJ91" s="170"/>
      <c r="AK91" s="170"/>
      <c r="AL91" s="170"/>
      <c r="AM91" s="170"/>
      <c r="AN91" s="170"/>
      <c r="AO91" s="170"/>
      <c r="AP91" s="170"/>
      <c r="AQ91" s="170"/>
      <c r="AR91" s="170"/>
      <c r="AS91" s="170"/>
      <c r="AT91" s="170"/>
      <c r="AU91" s="170"/>
      <c r="AV91" s="170"/>
      <c r="AW91" s="170"/>
    </row>
    <row r="92" spans="2:49" s="1" customFormat="1" ht="15">
      <c r="B92" s="15" t="s">
        <v>46</v>
      </c>
      <c r="C92" s="30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7"/>
      <c r="R92" s="4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7"/>
      <c r="AH92" s="4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7"/>
    </row>
    <row r="93" spans="2:49" s="1" customFormat="1" ht="15">
      <c r="B93" s="8"/>
      <c r="C93" s="10"/>
      <c r="D93" s="160" t="s">
        <v>35</v>
      </c>
      <c r="E93" s="160"/>
      <c r="F93" s="11" t="s">
        <v>14</v>
      </c>
      <c r="G93" s="171" t="s">
        <v>114</v>
      </c>
      <c r="H93" s="171"/>
      <c r="I93" s="171"/>
      <c r="J93" s="171"/>
      <c r="K93" s="171"/>
      <c r="L93" s="171"/>
      <c r="M93" s="171"/>
      <c r="N93" s="171"/>
      <c r="O93" s="171"/>
      <c r="P93" s="171"/>
      <c r="Q93" s="172"/>
      <c r="R93" s="8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2"/>
      <c r="AH93" s="8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2"/>
    </row>
    <row r="94" spans="2:49" s="1" customFormat="1" ht="15">
      <c r="B94" s="8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2"/>
      <c r="R94" s="8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2"/>
      <c r="AH94" s="8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2"/>
    </row>
    <row r="95" spans="2:49" s="1" customFormat="1" ht="15">
      <c r="B95" s="8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2"/>
      <c r="R95" s="8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2"/>
      <c r="AH95" s="8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2"/>
    </row>
    <row r="96" spans="2:49" s="1" customFormat="1" ht="15">
      <c r="B96" s="8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2"/>
      <c r="R96" s="8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2"/>
      <c r="AH96" s="8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2"/>
    </row>
    <row r="97" spans="2:49" s="1" customFormat="1" ht="15">
      <c r="B97" s="8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2"/>
      <c r="R97" s="8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2"/>
      <c r="AH97" s="8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2"/>
    </row>
    <row r="98" spans="2:49" s="1" customFormat="1" ht="15">
      <c r="B98" s="8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2"/>
      <c r="R98" s="8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2"/>
      <c r="AH98" s="8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2"/>
    </row>
    <row r="99" spans="2:49" s="1" customFormat="1" ht="15">
      <c r="B99" s="8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2"/>
      <c r="R99" s="8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2"/>
      <c r="AH99" s="8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2"/>
    </row>
    <row r="100" spans="2:49" s="1" customFormat="1" ht="15">
      <c r="B100" s="8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2"/>
      <c r="R100" s="8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2"/>
      <c r="AH100" s="8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2"/>
    </row>
    <row r="101" spans="2:49" s="1" customFormat="1" ht="15">
      <c r="B101" s="8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2"/>
      <c r="R101" s="8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2"/>
      <c r="AH101" s="8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2"/>
    </row>
    <row r="102" spans="2:49" s="1" customFormat="1" ht="15">
      <c r="B102" s="8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2"/>
      <c r="R102" s="8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2"/>
      <c r="AH102" s="8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2"/>
    </row>
    <row r="103" spans="2:49" s="1" customFormat="1" ht="15">
      <c r="B103" s="8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2"/>
      <c r="R103" s="8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2"/>
      <c r="AH103" s="8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2"/>
    </row>
    <row r="104" spans="2:49" s="1" customFormat="1" ht="15">
      <c r="B104" s="8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2"/>
      <c r="R104" s="8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2"/>
      <c r="AH104" s="8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2"/>
    </row>
    <row r="105" spans="2:49" s="1" customFormat="1" ht="15">
      <c r="B105" s="14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9"/>
      <c r="R105" s="14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9"/>
      <c r="AH105" s="14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9"/>
    </row>
    <row r="106" spans="2:49">
      <c r="B106" s="61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60"/>
      <c r="R106" s="61"/>
      <c r="S106" s="59"/>
      <c r="T106" s="59"/>
      <c r="U106" s="59"/>
      <c r="V106" s="59"/>
      <c r="W106" s="59"/>
      <c r="X106" s="59"/>
      <c r="Y106" s="59"/>
      <c r="Z106" s="59"/>
      <c r="AA106" s="59"/>
      <c r="AB106" s="59"/>
      <c r="AC106" s="59"/>
      <c r="AD106" s="59"/>
      <c r="AE106" s="59"/>
      <c r="AF106" s="59"/>
      <c r="AG106" s="60"/>
      <c r="AH106" s="61"/>
      <c r="AI106" s="59"/>
      <c r="AJ106" s="59"/>
      <c r="AK106" s="59"/>
      <c r="AL106" s="59"/>
      <c r="AM106" s="59"/>
      <c r="AN106" s="59"/>
      <c r="AO106" s="59"/>
      <c r="AP106" s="59"/>
      <c r="AQ106" s="59"/>
      <c r="AR106" s="59"/>
      <c r="AS106" s="59"/>
      <c r="AT106" s="59"/>
      <c r="AU106" s="59"/>
      <c r="AV106" s="59"/>
      <c r="AW106" s="60"/>
    </row>
    <row r="108" spans="2:49" ht="20.25">
      <c r="B108" s="199" t="s">
        <v>56</v>
      </c>
      <c r="C108" s="200"/>
      <c r="D108" s="200" t="s">
        <v>86</v>
      </c>
      <c r="E108" s="200"/>
      <c r="F108" s="200"/>
      <c r="G108" s="200"/>
      <c r="H108" s="200"/>
      <c r="I108" s="200"/>
      <c r="J108" s="200"/>
      <c r="K108" s="200"/>
      <c r="L108" s="200"/>
      <c r="M108" s="200"/>
      <c r="N108" s="200"/>
      <c r="O108" s="200"/>
      <c r="P108" s="200"/>
      <c r="Q108" s="200"/>
      <c r="R108" s="200"/>
      <c r="S108" s="200"/>
      <c r="T108" s="200"/>
      <c r="U108" s="200"/>
      <c r="V108" s="200"/>
      <c r="W108" s="200"/>
      <c r="X108" s="200"/>
      <c r="Y108" s="200"/>
      <c r="Z108" s="200"/>
      <c r="AA108" s="200"/>
      <c r="AB108" s="200"/>
      <c r="AC108" s="200"/>
      <c r="AD108" s="200"/>
      <c r="AE108" s="200"/>
      <c r="AF108" s="200"/>
      <c r="AG108" s="200"/>
      <c r="AH108" s="200" t="s">
        <v>31</v>
      </c>
      <c r="AI108" s="200"/>
      <c r="AJ108" s="203">
        <f>SUM(AS55,AS90)</f>
        <v>6956600</v>
      </c>
      <c r="AK108" s="203"/>
      <c r="AL108" s="203"/>
      <c r="AM108" s="203"/>
      <c r="AN108" s="203"/>
      <c r="AO108" s="203"/>
      <c r="AP108" s="203"/>
      <c r="AQ108" s="203"/>
      <c r="AR108" s="203"/>
      <c r="AS108" s="203"/>
      <c r="AT108" s="71"/>
      <c r="AU108" s="71"/>
      <c r="AV108" s="71"/>
      <c r="AW108" s="72"/>
    </row>
    <row r="109" spans="2:49" ht="20.25">
      <c r="B109" s="201"/>
      <c r="C109" s="202"/>
      <c r="D109" s="202"/>
      <c r="E109" s="202"/>
      <c r="F109" s="202"/>
      <c r="G109" s="202"/>
      <c r="H109" s="202"/>
      <c r="I109" s="202"/>
      <c r="J109" s="202"/>
      <c r="K109" s="202"/>
      <c r="L109" s="202"/>
      <c r="M109" s="202"/>
      <c r="N109" s="202"/>
      <c r="O109" s="202"/>
      <c r="P109" s="202"/>
      <c r="Q109" s="202"/>
      <c r="R109" s="202"/>
      <c r="S109" s="202"/>
      <c r="T109" s="202"/>
      <c r="U109" s="202"/>
      <c r="V109" s="202"/>
      <c r="W109" s="202"/>
      <c r="X109" s="202"/>
      <c r="Y109" s="202"/>
      <c r="Z109" s="202"/>
      <c r="AA109" s="202"/>
      <c r="AB109" s="202"/>
      <c r="AC109" s="202"/>
      <c r="AD109" s="202"/>
      <c r="AE109" s="202"/>
      <c r="AF109" s="202"/>
      <c r="AG109" s="202"/>
      <c r="AH109" s="202"/>
      <c r="AI109" s="202"/>
      <c r="AJ109" s="204"/>
      <c r="AK109" s="204"/>
      <c r="AL109" s="204"/>
      <c r="AM109" s="204"/>
      <c r="AN109" s="204"/>
      <c r="AO109" s="204"/>
      <c r="AP109" s="204"/>
      <c r="AQ109" s="204"/>
      <c r="AR109" s="204"/>
      <c r="AS109" s="204"/>
      <c r="AT109" s="73"/>
      <c r="AU109" s="73"/>
      <c r="AV109" s="73"/>
      <c r="AW109" s="74"/>
    </row>
    <row r="110" spans="2:49">
      <c r="AO110" s="52"/>
    </row>
    <row r="111" spans="2:49">
      <c r="AO111" s="52" t="s">
        <v>210</v>
      </c>
    </row>
    <row r="112" spans="2:49">
      <c r="F112" s="52" t="s">
        <v>54</v>
      </c>
      <c r="X112" s="52" t="s">
        <v>51</v>
      </c>
      <c r="AO112" s="52" t="s">
        <v>48</v>
      </c>
    </row>
    <row r="113" spans="4:41">
      <c r="F113" s="52" t="s">
        <v>55</v>
      </c>
      <c r="X113" s="52" t="s">
        <v>52</v>
      </c>
      <c r="AO113" s="52" t="s">
        <v>49</v>
      </c>
    </row>
    <row r="114" spans="4:41">
      <c r="F114" s="52"/>
      <c r="X114" s="52" t="s">
        <v>53</v>
      </c>
      <c r="AO114" s="52" t="s">
        <v>50</v>
      </c>
    </row>
    <row r="115" spans="4:41">
      <c r="F115" s="52"/>
      <c r="X115" s="52"/>
      <c r="AO115" s="52"/>
    </row>
    <row r="116" spans="4:41">
      <c r="F116" s="52"/>
      <c r="X116" s="52"/>
      <c r="AO116" s="52"/>
    </row>
    <row r="117" spans="4:41">
      <c r="F117" s="52"/>
      <c r="X117" s="52"/>
      <c r="AO117" s="52"/>
    </row>
    <row r="118" spans="4:41" s="63" customFormat="1" ht="15">
      <c r="F118" s="132" t="s">
        <v>232</v>
      </c>
      <c r="I118" s="131"/>
      <c r="J118" s="131"/>
      <c r="K118" s="131"/>
      <c r="L118" s="131"/>
      <c r="M118" s="131"/>
      <c r="N118" s="131"/>
      <c r="X118" s="132" t="s">
        <v>97</v>
      </c>
      <c r="AO118" s="132" t="s">
        <v>209</v>
      </c>
    </row>
    <row r="119" spans="4:41">
      <c r="D119" s="133"/>
      <c r="F119" s="133" t="s">
        <v>228</v>
      </c>
      <c r="G119" s="133"/>
      <c r="H119" s="133"/>
      <c r="I119" s="133"/>
      <c r="J119" s="133"/>
      <c r="K119" s="134"/>
      <c r="L119" s="134"/>
      <c r="M119" s="134"/>
      <c r="N119" s="134"/>
      <c r="AO119" s="52"/>
    </row>
  </sheetData>
  <mergeCells count="77">
    <mergeCell ref="B6:J6"/>
    <mergeCell ref="L6:AT6"/>
    <mergeCell ref="A2:AW2"/>
    <mergeCell ref="B4:J4"/>
    <mergeCell ref="L4:AT4"/>
    <mergeCell ref="B5:J5"/>
    <mergeCell ref="L5:AT5"/>
    <mergeCell ref="B7:J7"/>
    <mergeCell ref="L7:AT7"/>
    <mergeCell ref="B8:J8"/>
    <mergeCell ref="L8:AT8"/>
    <mergeCell ref="B9:J9"/>
    <mergeCell ref="L9:AT9"/>
    <mergeCell ref="B11:AW11"/>
    <mergeCell ref="C14:G14"/>
    <mergeCell ref="I14:J14"/>
    <mergeCell ref="M14:N14"/>
    <mergeCell ref="Q14:R14"/>
    <mergeCell ref="AJ14:AO14"/>
    <mergeCell ref="C15:G15"/>
    <mergeCell ref="I15:J15"/>
    <mergeCell ref="M15:N15"/>
    <mergeCell ref="Q15:R15"/>
    <mergeCell ref="C16:G16"/>
    <mergeCell ref="I16:J16"/>
    <mergeCell ref="M16:N16"/>
    <mergeCell ref="Q16:R16"/>
    <mergeCell ref="AJ17:AO17"/>
    <mergeCell ref="B19:Q19"/>
    <mergeCell ref="R19:AG19"/>
    <mergeCell ref="AH19:AW19"/>
    <mergeCell ref="B20:Q31"/>
    <mergeCell ref="R20:AG31"/>
    <mergeCell ref="AH20:AW31"/>
    <mergeCell ref="AP43:AT43"/>
    <mergeCell ref="V51:W51"/>
    <mergeCell ref="Z51:AA51"/>
    <mergeCell ref="AD51:AE51"/>
    <mergeCell ref="AJ51:AL51"/>
    <mergeCell ref="AR51:AU51"/>
    <mergeCell ref="V53:W53"/>
    <mergeCell ref="X53:AA53"/>
    <mergeCell ref="AD53:AE53"/>
    <mergeCell ref="AJ53:AL53"/>
    <mergeCell ref="AR53:AU53"/>
    <mergeCell ref="V52:W52"/>
    <mergeCell ref="X52:AA52"/>
    <mergeCell ref="AD52:AE52"/>
    <mergeCell ref="AJ52:AL52"/>
    <mergeCell ref="AR52:AU52"/>
    <mergeCell ref="B55:AO55"/>
    <mergeCell ref="AS55:AW55"/>
    <mergeCell ref="B56:C56"/>
    <mergeCell ref="D56:Q56"/>
    <mergeCell ref="R56:AG56"/>
    <mergeCell ref="AH56:AW56"/>
    <mergeCell ref="B91:C91"/>
    <mergeCell ref="D91:Q91"/>
    <mergeCell ref="R91:AG91"/>
    <mergeCell ref="AH91:AW91"/>
    <mergeCell ref="D59:E59"/>
    <mergeCell ref="G59:Q59"/>
    <mergeCell ref="Z87:AA87"/>
    <mergeCell ref="AD87:AE87"/>
    <mergeCell ref="AG87:AH87"/>
    <mergeCell ref="AJ87:AK87"/>
    <mergeCell ref="AL87:AN87"/>
    <mergeCell ref="AR87:AU87"/>
    <mergeCell ref="AC88:AG88"/>
    <mergeCell ref="B90:AO90"/>
    <mergeCell ref="AS90:AW90"/>
    <mergeCell ref="B108:C109"/>
    <mergeCell ref="D108:AG109"/>
    <mergeCell ref="AH108:AI109"/>
    <mergeCell ref="AJ108:AS109"/>
    <mergeCell ref="D93:E93"/>
    <mergeCell ref="G93:Q93"/>
  </mergeCells>
  <pageMargins left="0.91" right="0.23622047244094491" top="0.74803149606299213" bottom="0.37" header="0.27559055118110237" footer="0.31496062992125984"/>
  <pageSetup paperSize="9" scale="85" orientation="landscape" horizontalDpi="4294967293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W120"/>
  <sheetViews>
    <sheetView topLeftCell="A20" workbookViewId="0">
      <selection activeCell="L35" sqref="L35"/>
    </sheetView>
  </sheetViews>
  <sheetFormatPr defaultRowHeight="15"/>
  <cols>
    <col min="1" max="7" width="3" style="1" customWidth="1"/>
    <col min="8" max="8" width="1.5703125" style="1" customWidth="1"/>
    <col min="9" max="14" width="3" style="3" customWidth="1"/>
    <col min="15" max="81" width="3" style="1" customWidth="1"/>
    <col min="82" max="139" width="2.42578125" style="1" customWidth="1"/>
    <col min="140" max="16384" width="9.140625" style="1"/>
  </cols>
  <sheetData>
    <row r="1" spans="1:49">
      <c r="AR1" s="21" t="s">
        <v>24</v>
      </c>
    </row>
    <row r="2" spans="1:49" ht="21">
      <c r="A2" s="165" t="s">
        <v>0</v>
      </c>
      <c r="B2" s="165"/>
      <c r="C2" s="165"/>
      <c r="D2" s="165"/>
      <c r="E2" s="165"/>
      <c r="F2" s="165"/>
      <c r="G2" s="165"/>
      <c r="H2" s="165"/>
      <c r="I2" s="165"/>
      <c r="J2" s="165"/>
      <c r="K2" s="165"/>
      <c r="L2" s="165"/>
      <c r="M2" s="165"/>
      <c r="N2" s="165"/>
      <c r="O2" s="165"/>
      <c r="P2" s="165"/>
      <c r="Q2" s="165"/>
      <c r="R2" s="165"/>
      <c r="S2" s="165"/>
      <c r="T2" s="165"/>
      <c r="U2" s="165"/>
      <c r="V2" s="165"/>
      <c r="W2" s="165"/>
      <c r="X2" s="165"/>
      <c r="Y2" s="165"/>
      <c r="Z2" s="165"/>
      <c r="AA2" s="165"/>
      <c r="AB2" s="165"/>
      <c r="AC2" s="165"/>
      <c r="AD2" s="165"/>
      <c r="AE2" s="165"/>
      <c r="AF2" s="165"/>
      <c r="AG2" s="165"/>
      <c r="AH2" s="165"/>
      <c r="AI2" s="165"/>
      <c r="AJ2" s="165"/>
      <c r="AK2" s="165"/>
      <c r="AL2" s="165"/>
      <c r="AM2" s="165"/>
      <c r="AN2" s="165"/>
      <c r="AO2" s="165"/>
      <c r="AP2" s="165"/>
      <c r="AQ2" s="165"/>
      <c r="AR2" s="165"/>
      <c r="AS2" s="165"/>
      <c r="AT2" s="165"/>
      <c r="AU2" s="165"/>
      <c r="AV2" s="165"/>
      <c r="AW2" s="165"/>
    </row>
    <row r="4" spans="1:49">
      <c r="A4" s="2" t="s">
        <v>1</v>
      </c>
      <c r="B4" s="166" t="s">
        <v>2</v>
      </c>
      <c r="C4" s="166"/>
      <c r="D4" s="166"/>
      <c r="E4" s="166"/>
      <c r="F4" s="166"/>
      <c r="G4" s="166"/>
      <c r="H4" s="166"/>
      <c r="I4" s="166"/>
      <c r="J4" s="166"/>
      <c r="K4" s="3" t="s">
        <v>14</v>
      </c>
      <c r="L4" s="166">
        <v>243</v>
      </c>
      <c r="M4" s="166"/>
      <c r="N4" s="166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  <c r="AA4" s="166"/>
      <c r="AB4" s="166"/>
      <c r="AC4" s="166"/>
      <c r="AD4" s="166"/>
      <c r="AE4" s="166"/>
      <c r="AF4" s="166"/>
      <c r="AG4" s="166"/>
      <c r="AH4" s="166"/>
      <c r="AI4" s="166"/>
      <c r="AJ4" s="166"/>
      <c r="AK4" s="166"/>
      <c r="AL4" s="166"/>
      <c r="AM4" s="166"/>
      <c r="AN4" s="166"/>
      <c r="AO4" s="166"/>
      <c r="AP4" s="166"/>
      <c r="AQ4" s="166"/>
      <c r="AR4" s="166"/>
      <c r="AS4" s="166"/>
      <c r="AT4" s="166"/>
    </row>
    <row r="5" spans="1:49">
      <c r="B5" s="166" t="s">
        <v>3</v>
      </c>
      <c r="C5" s="166"/>
      <c r="D5" s="166"/>
      <c r="E5" s="166"/>
      <c r="F5" s="166"/>
      <c r="G5" s="166"/>
      <c r="H5" s="166"/>
      <c r="I5" s="166"/>
      <c r="J5" s="166"/>
      <c r="K5" s="3" t="s">
        <v>14</v>
      </c>
      <c r="L5" s="167" t="s">
        <v>136</v>
      </c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167"/>
      <c r="AA5" s="167"/>
      <c r="AB5" s="167"/>
      <c r="AC5" s="167"/>
      <c r="AD5" s="167"/>
      <c r="AE5" s="167"/>
      <c r="AF5" s="167"/>
      <c r="AG5" s="167"/>
      <c r="AH5" s="167"/>
      <c r="AI5" s="167"/>
      <c r="AJ5" s="167"/>
      <c r="AK5" s="167"/>
      <c r="AL5" s="167"/>
      <c r="AM5" s="167"/>
      <c r="AN5" s="167"/>
      <c r="AO5" s="167"/>
      <c r="AP5" s="167"/>
      <c r="AQ5" s="167"/>
      <c r="AR5" s="167"/>
      <c r="AS5" s="167"/>
      <c r="AT5" s="167"/>
    </row>
    <row r="6" spans="1:49">
      <c r="B6" s="166" t="s">
        <v>4</v>
      </c>
      <c r="C6" s="166"/>
      <c r="D6" s="166"/>
      <c r="E6" s="166"/>
      <c r="F6" s="166"/>
      <c r="G6" s="166"/>
      <c r="H6" s="166"/>
      <c r="I6" s="166"/>
      <c r="J6" s="166"/>
      <c r="K6" s="3" t="s">
        <v>14</v>
      </c>
      <c r="L6" s="166" t="str">
        <f>'[1]Tembesi Lolos'!$N$153</f>
        <v>Wiraswasta</v>
      </c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</row>
    <row r="7" spans="1:49">
      <c r="B7" s="166" t="s">
        <v>5</v>
      </c>
      <c r="C7" s="166"/>
      <c r="D7" s="166"/>
      <c r="E7" s="166"/>
      <c r="F7" s="166"/>
      <c r="G7" s="166"/>
      <c r="H7" s="166"/>
      <c r="I7" s="166"/>
      <c r="J7" s="166"/>
      <c r="K7" s="3" t="s">
        <v>14</v>
      </c>
      <c r="L7" s="166" t="s">
        <v>137</v>
      </c>
      <c r="M7" s="166"/>
      <c r="N7" s="166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</row>
    <row r="8" spans="1:49">
      <c r="B8" s="166" t="s">
        <v>6</v>
      </c>
      <c r="C8" s="166"/>
      <c r="D8" s="166"/>
      <c r="E8" s="166"/>
      <c r="F8" s="166"/>
      <c r="G8" s="166"/>
      <c r="H8" s="166"/>
      <c r="I8" s="166"/>
      <c r="J8" s="166"/>
      <c r="K8" s="3" t="s">
        <v>14</v>
      </c>
      <c r="L8" s="166" t="s">
        <v>105</v>
      </c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</row>
    <row r="9" spans="1:49">
      <c r="B9" s="166" t="s">
        <v>7</v>
      </c>
      <c r="C9" s="166"/>
      <c r="D9" s="166"/>
      <c r="E9" s="166"/>
      <c r="F9" s="166"/>
      <c r="G9" s="166"/>
      <c r="H9" s="166"/>
      <c r="I9" s="166"/>
      <c r="J9" s="166"/>
      <c r="K9" s="3" t="s">
        <v>14</v>
      </c>
      <c r="L9" s="166" t="s">
        <v>23</v>
      </c>
      <c r="M9" s="166"/>
      <c r="N9" s="166"/>
      <c r="O9" s="166"/>
      <c r="P9" s="166"/>
      <c r="Q9" s="166"/>
      <c r="R9" s="166"/>
      <c r="S9" s="166"/>
      <c r="T9" s="166"/>
      <c r="U9" s="166"/>
      <c r="V9" s="166"/>
      <c r="W9" s="166"/>
      <c r="X9" s="166"/>
      <c r="Y9" s="166"/>
      <c r="Z9" s="166"/>
      <c r="AA9" s="166"/>
      <c r="AB9" s="166"/>
      <c r="AC9" s="166"/>
      <c r="AD9" s="166"/>
      <c r="AE9" s="166"/>
      <c r="AF9" s="166"/>
      <c r="AG9" s="166"/>
      <c r="AH9" s="166"/>
      <c r="AI9" s="166"/>
      <c r="AJ9" s="166"/>
      <c r="AK9" s="166"/>
      <c r="AL9" s="166"/>
      <c r="AM9" s="166"/>
      <c r="AN9" s="166"/>
      <c r="AO9" s="166"/>
      <c r="AP9" s="166"/>
      <c r="AQ9" s="166"/>
      <c r="AR9" s="166"/>
      <c r="AS9" s="166"/>
      <c r="AT9" s="166"/>
    </row>
    <row r="11" spans="1:49">
      <c r="A11" s="2" t="s">
        <v>8</v>
      </c>
      <c r="B11" s="169" t="s">
        <v>9</v>
      </c>
      <c r="C11" s="169"/>
      <c r="D11" s="169"/>
      <c r="E11" s="169"/>
      <c r="F11" s="169"/>
      <c r="G11" s="169"/>
      <c r="H11" s="169"/>
      <c r="I11" s="169"/>
      <c r="J11" s="169"/>
      <c r="K11" s="169"/>
      <c r="L11" s="169"/>
      <c r="M11" s="169"/>
      <c r="N11" s="169"/>
      <c r="O11" s="169"/>
      <c r="P11" s="169"/>
      <c r="Q11" s="169"/>
      <c r="R11" s="169"/>
      <c r="S11" s="169"/>
      <c r="T11" s="169"/>
      <c r="U11" s="169"/>
      <c r="V11" s="169"/>
      <c r="W11" s="169"/>
      <c r="X11" s="169"/>
      <c r="Y11" s="169"/>
      <c r="Z11" s="169"/>
      <c r="AA11" s="169"/>
      <c r="AB11" s="169"/>
      <c r="AC11" s="169"/>
      <c r="AD11" s="169"/>
      <c r="AE11" s="169"/>
      <c r="AF11" s="169"/>
      <c r="AG11" s="169"/>
      <c r="AH11" s="169"/>
      <c r="AI11" s="169"/>
      <c r="AJ11" s="169"/>
      <c r="AK11" s="169"/>
      <c r="AL11" s="169"/>
      <c r="AM11" s="169"/>
      <c r="AN11" s="169"/>
      <c r="AO11" s="169"/>
      <c r="AP11" s="169"/>
      <c r="AQ11" s="169"/>
      <c r="AR11" s="169"/>
      <c r="AS11" s="169"/>
      <c r="AT11" s="169"/>
      <c r="AU11" s="169"/>
      <c r="AV11" s="169"/>
      <c r="AW11" s="169"/>
    </row>
    <row r="13" spans="1:49">
      <c r="B13" s="15" t="s">
        <v>10</v>
      </c>
      <c r="C13" s="5"/>
      <c r="D13" s="5"/>
      <c r="E13" s="5"/>
      <c r="F13" s="5"/>
      <c r="G13" s="5"/>
      <c r="H13" s="5"/>
      <c r="I13" s="6"/>
      <c r="J13" s="6"/>
      <c r="K13" s="6"/>
      <c r="L13" s="6"/>
      <c r="M13" s="6"/>
      <c r="N13" s="6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7"/>
    </row>
    <row r="14" spans="1:49" ht="17.25">
      <c r="B14" s="16" t="s">
        <v>11</v>
      </c>
      <c r="C14" s="160" t="s">
        <v>13</v>
      </c>
      <c r="D14" s="160"/>
      <c r="E14" s="160"/>
      <c r="F14" s="160"/>
      <c r="G14" s="160"/>
      <c r="H14" s="104" t="s">
        <v>14</v>
      </c>
      <c r="I14" s="168">
        <v>9</v>
      </c>
      <c r="J14" s="168"/>
      <c r="K14" s="106" t="s">
        <v>15</v>
      </c>
      <c r="L14" s="106" t="s">
        <v>16</v>
      </c>
      <c r="M14" s="168">
        <v>10</v>
      </c>
      <c r="N14" s="168"/>
      <c r="O14" s="11" t="s">
        <v>15</v>
      </c>
      <c r="P14" s="13" t="s">
        <v>17</v>
      </c>
      <c r="Q14" s="168">
        <f>SUM(M14*I14)</f>
        <v>90</v>
      </c>
      <c r="R14" s="168"/>
      <c r="S14" s="104" t="s">
        <v>18</v>
      </c>
      <c r="T14" s="104"/>
      <c r="U14" s="18" t="s">
        <v>11</v>
      </c>
      <c r="V14" s="10" t="s">
        <v>65</v>
      </c>
      <c r="W14" s="10"/>
      <c r="X14" s="10"/>
      <c r="Y14" s="10"/>
      <c r="Z14" s="10"/>
      <c r="AA14" s="10" t="s">
        <v>14</v>
      </c>
      <c r="AB14" s="10" t="s">
        <v>64</v>
      </c>
      <c r="AC14" s="10"/>
      <c r="AD14" s="10"/>
      <c r="AE14" s="10"/>
      <c r="AF14" s="10"/>
      <c r="AI14" s="19" t="s">
        <v>11</v>
      </c>
      <c r="AJ14" s="161" t="s">
        <v>67</v>
      </c>
      <c r="AK14" s="161"/>
      <c r="AL14" s="161"/>
      <c r="AM14" s="161"/>
      <c r="AN14" s="161"/>
      <c r="AO14" s="161"/>
      <c r="AP14" s="44" t="s">
        <v>14</v>
      </c>
      <c r="AQ14" s="44" t="s">
        <v>64</v>
      </c>
      <c r="AR14" s="44"/>
      <c r="AS14" s="44"/>
      <c r="AT14" s="44"/>
      <c r="AU14" s="44"/>
      <c r="AW14" s="12"/>
    </row>
    <row r="15" spans="1:49" ht="17.25">
      <c r="B15" s="16" t="s">
        <v>11</v>
      </c>
      <c r="C15" s="160" t="s">
        <v>12</v>
      </c>
      <c r="D15" s="160"/>
      <c r="E15" s="160"/>
      <c r="F15" s="160"/>
      <c r="G15" s="160"/>
      <c r="H15" s="104" t="s">
        <v>14</v>
      </c>
      <c r="I15" s="168">
        <v>6</v>
      </c>
      <c r="J15" s="168"/>
      <c r="K15" s="106" t="s">
        <v>15</v>
      </c>
      <c r="L15" s="106" t="s">
        <v>16</v>
      </c>
      <c r="M15" s="168">
        <v>8</v>
      </c>
      <c r="N15" s="168"/>
      <c r="O15" s="11" t="s">
        <v>15</v>
      </c>
      <c r="P15" s="13" t="s">
        <v>17</v>
      </c>
      <c r="Q15" s="168">
        <f>SUM(M15*I15)</f>
        <v>48</v>
      </c>
      <c r="R15" s="168"/>
      <c r="S15" s="104" t="s">
        <v>18</v>
      </c>
      <c r="T15" s="104"/>
      <c r="U15" s="18" t="s">
        <v>11</v>
      </c>
      <c r="V15" s="10" t="s">
        <v>63</v>
      </c>
      <c r="W15" s="10"/>
      <c r="X15" s="10"/>
      <c r="Y15" s="10"/>
      <c r="Z15" s="10"/>
      <c r="AA15" s="10" t="s">
        <v>14</v>
      </c>
      <c r="AB15" s="10" t="s">
        <v>64</v>
      </c>
      <c r="AC15" s="10"/>
      <c r="AD15" s="10"/>
      <c r="AE15" s="10"/>
      <c r="AF15" s="10"/>
      <c r="AH15" s="10"/>
      <c r="AI15" s="18" t="s">
        <v>11</v>
      </c>
      <c r="AJ15" s="160" t="s">
        <v>68</v>
      </c>
      <c r="AK15" s="160"/>
      <c r="AL15" s="160"/>
      <c r="AM15" s="160"/>
      <c r="AN15" s="160"/>
      <c r="AO15" s="160"/>
      <c r="AP15" s="10" t="s">
        <v>14</v>
      </c>
      <c r="AQ15" s="10" t="s">
        <v>111</v>
      </c>
      <c r="AR15" s="10"/>
      <c r="AS15" s="10"/>
      <c r="AT15" s="10"/>
      <c r="AU15" s="10"/>
      <c r="AW15" s="12"/>
    </row>
    <row r="16" spans="1:49">
      <c r="B16" s="17"/>
      <c r="C16" s="44"/>
      <c r="D16" s="44"/>
      <c r="E16" s="44"/>
      <c r="F16" s="44"/>
      <c r="G16" s="44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105"/>
      <c r="U16" s="18" t="s">
        <v>11</v>
      </c>
      <c r="V16" s="104" t="s">
        <v>66</v>
      </c>
      <c r="W16" s="104"/>
      <c r="X16" s="104"/>
      <c r="Y16" s="104"/>
      <c r="Z16" s="104"/>
      <c r="AA16" s="10" t="s">
        <v>14</v>
      </c>
      <c r="AB16" s="104" t="s">
        <v>64</v>
      </c>
      <c r="AC16" s="104"/>
      <c r="AD16" s="104"/>
      <c r="AE16" s="104"/>
      <c r="AF16" s="104"/>
      <c r="AH16" s="24"/>
      <c r="AI16" s="18" t="s">
        <v>11</v>
      </c>
      <c r="AJ16" s="160" t="s">
        <v>69</v>
      </c>
      <c r="AK16" s="160"/>
      <c r="AL16" s="160"/>
      <c r="AM16" s="160"/>
      <c r="AN16" s="160"/>
      <c r="AO16" s="160"/>
      <c r="AP16" s="10" t="s">
        <v>14</v>
      </c>
      <c r="AQ16" s="10" t="s">
        <v>111</v>
      </c>
      <c r="AR16" s="10"/>
      <c r="AS16" s="10"/>
      <c r="AT16" s="10"/>
      <c r="AU16" s="10"/>
      <c r="AV16" s="10"/>
      <c r="AW16" s="12"/>
    </row>
    <row r="17" spans="2:49">
      <c r="B17" s="8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2"/>
    </row>
    <row r="18" spans="2:49">
      <c r="B18" s="170" t="s">
        <v>19</v>
      </c>
      <c r="C18" s="170"/>
      <c r="D18" s="170"/>
      <c r="E18" s="170"/>
      <c r="F18" s="170"/>
      <c r="G18" s="170"/>
      <c r="H18" s="170"/>
      <c r="I18" s="170"/>
      <c r="J18" s="170"/>
      <c r="K18" s="170"/>
      <c r="L18" s="170"/>
      <c r="M18" s="170"/>
      <c r="N18" s="170"/>
      <c r="O18" s="170"/>
      <c r="P18" s="170"/>
      <c r="Q18" s="170"/>
      <c r="R18" s="170" t="s">
        <v>20</v>
      </c>
      <c r="S18" s="170"/>
      <c r="T18" s="170"/>
      <c r="U18" s="170"/>
      <c r="V18" s="170"/>
      <c r="W18" s="170"/>
      <c r="X18" s="170"/>
      <c r="Y18" s="170"/>
      <c r="Z18" s="170"/>
      <c r="AA18" s="170"/>
      <c r="AB18" s="170"/>
      <c r="AC18" s="170"/>
      <c r="AD18" s="170"/>
      <c r="AE18" s="170"/>
      <c r="AF18" s="170"/>
      <c r="AG18" s="170"/>
      <c r="AH18" s="170" t="s">
        <v>21</v>
      </c>
      <c r="AI18" s="170"/>
      <c r="AJ18" s="170"/>
      <c r="AK18" s="170"/>
      <c r="AL18" s="170"/>
      <c r="AM18" s="170"/>
      <c r="AN18" s="170"/>
      <c r="AO18" s="170"/>
      <c r="AP18" s="170"/>
      <c r="AQ18" s="170"/>
      <c r="AR18" s="170"/>
      <c r="AS18" s="170"/>
      <c r="AT18" s="170"/>
      <c r="AU18" s="170"/>
      <c r="AV18" s="170"/>
      <c r="AW18" s="170"/>
    </row>
    <row r="19" spans="2:49">
      <c r="B19" s="162"/>
      <c r="C19" s="162"/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  <c r="AA19" s="162"/>
      <c r="AB19" s="162"/>
      <c r="AC19" s="162"/>
      <c r="AD19" s="162"/>
      <c r="AE19" s="162"/>
      <c r="AF19" s="162"/>
      <c r="AG19" s="162"/>
      <c r="AH19" s="162"/>
      <c r="AI19" s="162"/>
      <c r="AJ19" s="162"/>
      <c r="AK19" s="162"/>
      <c r="AL19" s="162"/>
      <c r="AM19" s="162"/>
      <c r="AN19" s="162"/>
      <c r="AO19" s="162"/>
      <c r="AP19" s="162"/>
      <c r="AQ19" s="162"/>
      <c r="AR19" s="162"/>
      <c r="AS19" s="162"/>
      <c r="AT19" s="162"/>
      <c r="AU19" s="162"/>
      <c r="AV19" s="162"/>
      <c r="AW19" s="162"/>
    </row>
    <row r="20" spans="2:49">
      <c r="B20" s="163"/>
      <c r="C20" s="163"/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  <c r="AC20" s="163"/>
      <c r="AD20" s="163"/>
      <c r="AE20" s="163"/>
      <c r="AF20" s="163"/>
      <c r="AG20" s="163"/>
      <c r="AH20" s="163"/>
      <c r="AI20" s="163"/>
      <c r="AJ20" s="163"/>
      <c r="AK20" s="163"/>
      <c r="AL20" s="163"/>
      <c r="AM20" s="163"/>
      <c r="AN20" s="163"/>
      <c r="AO20" s="163"/>
      <c r="AP20" s="163"/>
      <c r="AQ20" s="163"/>
      <c r="AR20" s="163"/>
      <c r="AS20" s="163"/>
      <c r="AT20" s="163"/>
      <c r="AU20" s="163"/>
      <c r="AV20" s="163"/>
      <c r="AW20" s="163"/>
    </row>
    <row r="21" spans="2:49">
      <c r="B21" s="163"/>
      <c r="C21" s="163"/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  <c r="AC21" s="163"/>
      <c r="AD21" s="163"/>
      <c r="AE21" s="163"/>
      <c r="AF21" s="163"/>
      <c r="AG21" s="163"/>
      <c r="AH21" s="163"/>
      <c r="AI21" s="163"/>
      <c r="AJ21" s="163"/>
      <c r="AK21" s="163"/>
      <c r="AL21" s="163"/>
      <c r="AM21" s="163"/>
      <c r="AN21" s="163"/>
      <c r="AO21" s="163"/>
      <c r="AP21" s="163"/>
      <c r="AQ21" s="163"/>
      <c r="AR21" s="163"/>
      <c r="AS21" s="163"/>
      <c r="AT21" s="163"/>
      <c r="AU21" s="163"/>
      <c r="AV21" s="163"/>
      <c r="AW21" s="163"/>
    </row>
    <row r="22" spans="2:49">
      <c r="B22" s="163"/>
      <c r="C22" s="163"/>
      <c r="D22" s="163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  <c r="AC22" s="163"/>
      <c r="AD22" s="163"/>
      <c r="AE22" s="163"/>
      <c r="AF22" s="163"/>
      <c r="AG22" s="163"/>
      <c r="AH22" s="163"/>
      <c r="AI22" s="163"/>
      <c r="AJ22" s="163"/>
      <c r="AK22" s="163"/>
      <c r="AL22" s="163"/>
      <c r="AM22" s="163"/>
      <c r="AN22" s="163"/>
      <c r="AO22" s="163"/>
      <c r="AP22" s="163"/>
      <c r="AQ22" s="163"/>
      <c r="AR22" s="163"/>
      <c r="AS22" s="163"/>
      <c r="AT22" s="163"/>
      <c r="AU22" s="163"/>
      <c r="AV22" s="163"/>
      <c r="AW22" s="163"/>
    </row>
    <row r="23" spans="2:49">
      <c r="B23" s="163"/>
      <c r="C23" s="163"/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  <c r="AC23" s="163"/>
      <c r="AD23" s="163"/>
      <c r="AE23" s="163"/>
      <c r="AF23" s="163"/>
      <c r="AG23" s="163"/>
      <c r="AH23" s="163"/>
      <c r="AI23" s="163"/>
      <c r="AJ23" s="163"/>
      <c r="AK23" s="163"/>
      <c r="AL23" s="163"/>
      <c r="AM23" s="163"/>
      <c r="AN23" s="163"/>
      <c r="AO23" s="163"/>
      <c r="AP23" s="163"/>
      <c r="AQ23" s="163"/>
      <c r="AR23" s="163"/>
      <c r="AS23" s="163"/>
      <c r="AT23" s="163"/>
      <c r="AU23" s="163"/>
      <c r="AV23" s="163"/>
      <c r="AW23" s="163"/>
    </row>
    <row r="24" spans="2:49">
      <c r="B24" s="163"/>
      <c r="C24" s="163"/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  <c r="AC24" s="163"/>
      <c r="AD24" s="163"/>
      <c r="AE24" s="163"/>
      <c r="AF24" s="163"/>
      <c r="AG24" s="163"/>
      <c r="AH24" s="163"/>
      <c r="AI24" s="163"/>
      <c r="AJ24" s="163"/>
      <c r="AK24" s="163"/>
      <c r="AL24" s="163"/>
      <c r="AM24" s="163"/>
      <c r="AN24" s="163"/>
      <c r="AO24" s="163"/>
      <c r="AP24" s="163"/>
      <c r="AQ24" s="163"/>
      <c r="AR24" s="163"/>
      <c r="AS24" s="163"/>
      <c r="AT24" s="163"/>
      <c r="AU24" s="163"/>
      <c r="AV24" s="163"/>
      <c r="AW24" s="163"/>
    </row>
    <row r="25" spans="2:49">
      <c r="B25" s="163"/>
      <c r="C25" s="163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K25" s="163"/>
      <c r="AL25" s="163"/>
      <c r="AM25" s="163"/>
      <c r="AN25" s="163"/>
      <c r="AO25" s="163"/>
      <c r="AP25" s="163"/>
      <c r="AQ25" s="163"/>
      <c r="AR25" s="163"/>
      <c r="AS25" s="163"/>
      <c r="AT25" s="163"/>
      <c r="AU25" s="163"/>
      <c r="AV25" s="163"/>
      <c r="AW25" s="163"/>
    </row>
    <row r="26" spans="2:49">
      <c r="B26" s="163"/>
      <c r="C26" s="163"/>
      <c r="D26" s="163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  <c r="AB26" s="163"/>
      <c r="AC26" s="163"/>
      <c r="AD26" s="163"/>
      <c r="AE26" s="163"/>
      <c r="AF26" s="163"/>
      <c r="AG26" s="163"/>
      <c r="AH26" s="163"/>
      <c r="AI26" s="163"/>
      <c r="AJ26" s="163"/>
      <c r="AK26" s="163"/>
      <c r="AL26" s="163"/>
      <c r="AM26" s="163"/>
      <c r="AN26" s="163"/>
      <c r="AO26" s="163"/>
      <c r="AP26" s="163"/>
      <c r="AQ26" s="163"/>
      <c r="AR26" s="163"/>
      <c r="AS26" s="163"/>
      <c r="AT26" s="163"/>
      <c r="AU26" s="163"/>
      <c r="AV26" s="163"/>
      <c r="AW26" s="163"/>
    </row>
    <row r="27" spans="2:49">
      <c r="B27" s="163"/>
      <c r="C27" s="163"/>
      <c r="D27" s="163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/>
      <c r="AC27" s="163"/>
      <c r="AD27" s="163"/>
      <c r="AE27" s="163"/>
      <c r="AF27" s="163"/>
      <c r="AG27" s="163"/>
      <c r="AH27" s="163"/>
      <c r="AI27" s="163"/>
      <c r="AJ27" s="163"/>
      <c r="AK27" s="163"/>
      <c r="AL27" s="163"/>
      <c r="AM27" s="163"/>
      <c r="AN27" s="163"/>
      <c r="AO27" s="163"/>
      <c r="AP27" s="163"/>
      <c r="AQ27" s="163"/>
      <c r="AR27" s="163"/>
      <c r="AS27" s="163"/>
      <c r="AT27" s="163"/>
      <c r="AU27" s="163"/>
      <c r="AV27" s="163"/>
      <c r="AW27" s="163"/>
    </row>
    <row r="28" spans="2:49">
      <c r="B28" s="163"/>
      <c r="C28" s="163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  <c r="AB28" s="163"/>
      <c r="AC28" s="163"/>
      <c r="AD28" s="163"/>
      <c r="AE28" s="163"/>
      <c r="AF28" s="163"/>
      <c r="AG28" s="163"/>
      <c r="AH28" s="163"/>
      <c r="AI28" s="163"/>
      <c r="AJ28" s="163"/>
      <c r="AK28" s="163"/>
      <c r="AL28" s="163"/>
      <c r="AM28" s="163"/>
      <c r="AN28" s="163"/>
      <c r="AO28" s="163"/>
      <c r="AP28" s="163"/>
      <c r="AQ28" s="163"/>
      <c r="AR28" s="163"/>
      <c r="AS28" s="163"/>
      <c r="AT28" s="163"/>
      <c r="AU28" s="163"/>
      <c r="AV28" s="163"/>
      <c r="AW28" s="163"/>
    </row>
    <row r="29" spans="2:49">
      <c r="B29" s="163"/>
      <c r="C29" s="163"/>
      <c r="D29" s="163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63"/>
      <c r="AL29" s="163"/>
      <c r="AM29" s="163"/>
      <c r="AN29" s="163"/>
      <c r="AO29" s="163"/>
      <c r="AP29" s="163"/>
      <c r="AQ29" s="163"/>
      <c r="AR29" s="163"/>
      <c r="AS29" s="163"/>
      <c r="AT29" s="163"/>
      <c r="AU29" s="163"/>
      <c r="AV29" s="163"/>
      <c r="AW29" s="163"/>
    </row>
    <row r="30" spans="2:49">
      <c r="B30" s="164"/>
      <c r="C30" s="164"/>
      <c r="D30" s="164"/>
      <c r="E30" s="164"/>
      <c r="F30" s="164"/>
      <c r="G30" s="164"/>
      <c r="H30" s="164"/>
      <c r="I30" s="164"/>
      <c r="J30" s="164"/>
      <c r="K30" s="164"/>
      <c r="L30" s="164"/>
      <c r="M30" s="164"/>
      <c r="N30" s="164"/>
      <c r="O30" s="164"/>
      <c r="P30" s="164"/>
      <c r="Q30" s="164"/>
      <c r="R30" s="164"/>
      <c r="S30" s="164"/>
      <c r="T30" s="164"/>
      <c r="U30" s="164"/>
      <c r="V30" s="164"/>
      <c r="W30" s="164"/>
      <c r="X30" s="164"/>
      <c r="Y30" s="164"/>
      <c r="Z30" s="164"/>
      <c r="AA30" s="164"/>
      <c r="AB30" s="164"/>
      <c r="AC30" s="164"/>
      <c r="AD30" s="164"/>
      <c r="AE30" s="164"/>
      <c r="AF30" s="164"/>
      <c r="AG30" s="164"/>
      <c r="AH30" s="164"/>
      <c r="AI30" s="164"/>
      <c r="AJ30" s="164"/>
      <c r="AK30" s="164"/>
      <c r="AL30" s="164"/>
      <c r="AM30" s="164"/>
      <c r="AN30" s="164"/>
      <c r="AO30" s="164"/>
      <c r="AP30" s="164"/>
      <c r="AQ30" s="164"/>
      <c r="AR30" s="164"/>
      <c r="AS30" s="164"/>
      <c r="AT30" s="164"/>
      <c r="AU30" s="164"/>
      <c r="AV30" s="164"/>
      <c r="AW30" s="164"/>
    </row>
    <row r="32" spans="2:49" s="102" customFormat="1">
      <c r="I32" s="101"/>
      <c r="J32" s="101"/>
      <c r="K32" s="101"/>
      <c r="L32" s="101"/>
      <c r="M32" s="101"/>
      <c r="N32" s="101"/>
      <c r="AR32" s="101" t="s">
        <v>239</v>
      </c>
    </row>
    <row r="33" spans="1:46" s="102" customFormat="1">
      <c r="F33" s="101" t="s">
        <v>54</v>
      </c>
      <c r="I33" s="101"/>
      <c r="J33" s="101"/>
      <c r="K33" s="101"/>
      <c r="L33" s="101"/>
      <c r="M33" s="101"/>
      <c r="N33" s="101"/>
      <c r="T33" s="101" t="s">
        <v>237</v>
      </c>
      <c r="AF33" s="101" t="s">
        <v>51</v>
      </c>
      <c r="AR33" s="101" t="s">
        <v>48</v>
      </c>
    </row>
    <row r="34" spans="1:46" s="102" customFormat="1">
      <c r="F34" s="101" t="s">
        <v>55</v>
      </c>
      <c r="I34" s="101"/>
      <c r="J34" s="101"/>
      <c r="K34" s="101"/>
      <c r="L34" s="101"/>
      <c r="M34" s="101"/>
      <c r="N34" s="101"/>
      <c r="T34" s="101" t="s">
        <v>238</v>
      </c>
      <c r="AF34" s="101" t="s">
        <v>52</v>
      </c>
      <c r="AR34" s="101" t="s">
        <v>49</v>
      </c>
    </row>
    <row r="35" spans="1:46" s="102" customFormat="1">
      <c r="F35" s="101"/>
      <c r="I35" s="101"/>
      <c r="J35" s="101"/>
      <c r="K35" s="101"/>
      <c r="L35" s="101"/>
      <c r="M35" s="101"/>
      <c r="N35" s="101"/>
      <c r="AF35" s="101" t="s">
        <v>53</v>
      </c>
      <c r="AR35" s="101" t="s">
        <v>50</v>
      </c>
    </row>
    <row r="36" spans="1:46" s="102" customFormat="1">
      <c r="F36" s="101"/>
      <c r="I36" s="101"/>
      <c r="J36" s="101"/>
      <c r="K36" s="101"/>
      <c r="L36" s="101"/>
      <c r="M36" s="101"/>
      <c r="N36" s="101"/>
      <c r="AF36" s="101"/>
      <c r="AR36" s="101"/>
    </row>
    <row r="37" spans="1:46" s="102" customFormat="1">
      <c r="F37" s="101"/>
      <c r="I37" s="101"/>
      <c r="J37" s="101"/>
      <c r="K37" s="101"/>
      <c r="L37" s="101"/>
      <c r="M37" s="101"/>
      <c r="N37" s="101"/>
      <c r="AF37" s="101"/>
      <c r="AR37" s="101"/>
    </row>
    <row r="38" spans="1:46" s="102" customFormat="1">
      <c r="F38" s="101"/>
      <c r="I38" s="101"/>
      <c r="J38" s="101"/>
      <c r="K38" s="101"/>
      <c r="L38" s="101"/>
      <c r="M38" s="101"/>
      <c r="N38" s="101"/>
      <c r="AF38" s="101"/>
      <c r="AR38" s="101"/>
    </row>
    <row r="39" spans="1:46" s="140" customFormat="1" ht="16.5" thickBot="1">
      <c r="F39" s="141" t="s">
        <v>232</v>
      </c>
      <c r="I39" s="142"/>
      <c r="J39" s="142"/>
      <c r="K39" s="142"/>
      <c r="L39" s="142"/>
      <c r="M39" s="142"/>
      <c r="N39" s="142"/>
      <c r="Q39" s="145"/>
      <c r="R39" s="145"/>
      <c r="S39" s="145"/>
      <c r="T39" s="146"/>
      <c r="U39" s="145"/>
      <c r="V39" s="145"/>
      <c r="W39" s="145"/>
      <c r="X39" s="145"/>
      <c r="AF39" s="141" t="s">
        <v>97</v>
      </c>
      <c r="AR39" s="141" t="s">
        <v>209</v>
      </c>
    </row>
    <row r="40" spans="1:46" s="102" customFormat="1">
      <c r="D40" s="143"/>
      <c r="F40" s="143" t="s">
        <v>228</v>
      </c>
      <c r="G40" s="143"/>
      <c r="H40" s="143"/>
      <c r="I40" s="143"/>
      <c r="J40" s="143"/>
      <c r="K40" s="144"/>
      <c r="L40" s="144"/>
      <c r="M40" s="144"/>
      <c r="N40" s="144"/>
      <c r="T40" s="147"/>
      <c r="AO40" s="101"/>
    </row>
    <row r="42" spans="1:46">
      <c r="AN42" s="10"/>
      <c r="AO42" s="10"/>
      <c r="AP42" s="160"/>
      <c r="AQ42" s="160"/>
      <c r="AR42" s="160"/>
      <c r="AS42" s="160"/>
      <c r="AT42" s="160"/>
    </row>
    <row r="47" spans="1:46">
      <c r="A47" s="2" t="s">
        <v>25</v>
      </c>
      <c r="B47" s="1" t="s">
        <v>26</v>
      </c>
    </row>
    <row r="49" spans="2:49">
      <c r="B49" s="15" t="s">
        <v>27</v>
      </c>
      <c r="C49" s="5"/>
      <c r="D49" s="5"/>
      <c r="E49" s="5"/>
      <c r="F49" s="5"/>
      <c r="G49" s="5"/>
      <c r="H49" s="5"/>
      <c r="I49" s="6"/>
      <c r="J49" s="6"/>
      <c r="K49" s="6"/>
      <c r="L49" s="6"/>
      <c r="M49" s="6"/>
      <c r="N49" s="6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7"/>
    </row>
    <row r="50" spans="2:49">
      <c r="B50" s="22" t="s">
        <v>28</v>
      </c>
      <c r="C50" s="10"/>
      <c r="D50" s="10"/>
      <c r="E50" s="10"/>
      <c r="F50" s="10"/>
      <c r="G50" s="10"/>
      <c r="H50" s="10"/>
      <c r="I50" s="11"/>
      <c r="J50" s="11"/>
      <c r="K50" s="11"/>
      <c r="L50" s="11"/>
      <c r="M50" s="11"/>
      <c r="V50" s="11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9" t="s">
        <v>30</v>
      </c>
      <c r="AR50" s="10"/>
      <c r="AS50" s="10"/>
      <c r="AT50" s="10"/>
      <c r="AU50" s="10"/>
      <c r="AV50" s="10"/>
      <c r="AW50" s="12"/>
    </row>
    <row r="51" spans="2:49" ht="17.25">
      <c r="B51" s="23" t="s">
        <v>1</v>
      </c>
      <c r="C51" s="10" t="s">
        <v>70</v>
      </c>
      <c r="D51" s="10"/>
      <c r="E51" s="10"/>
      <c r="F51" s="10"/>
      <c r="G51" s="10"/>
      <c r="H51" s="104"/>
      <c r="I51" s="20"/>
      <c r="J51" s="11"/>
      <c r="K51" s="11"/>
      <c r="L51" s="11"/>
      <c r="M51" s="11"/>
      <c r="V51" s="168">
        <v>12</v>
      </c>
      <c r="W51" s="168"/>
      <c r="X51" s="11" t="s">
        <v>15</v>
      </c>
      <c r="Y51" s="11" t="s">
        <v>16</v>
      </c>
      <c r="Z51" s="168">
        <v>2.85</v>
      </c>
      <c r="AA51" s="168"/>
      <c r="AB51" s="11" t="s">
        <v>15</v>
      </c>
      <c r="AC51" s="13" t="s">
        <v>17</v>
      </c>
      <c r="AD51" s="168">
        <f>SUM(Z51*V51)</f>
        <v>34.200000000000003</v>
      </c>
      <c r="AE51" s="168"/>
      <c r="AF51" s="104" t="s">
        <v>18</v>
      </c>
      <c r="AG51" s="10"/>
      <c r="AH51" s="25" t="s">
        <v>29</v>
      </c>
      <c r="AI51" s="10"/>
      <c r="AJ51" s="180">
        <v>57000</v>
      </c>
      <c r="AK51" s="180"/>
      <c r="AL51" s="180"/>
      <c r="AM51" s="26"/>
      <c r="AN51" s="10"/>
      <c r="AO51" s="10"/>
      <c r="AP51" s="10"/>
      <c r="AQ51" s="27" t="s">
        <v>31</v>
      </c>
      <c r="AR51" s="180">
        <f>SUM(AJ51*AD51)</f>
        <v>1949400.0000000002</v>
      </c>
      <c r="AS51" s="180"/>
      <c r="AT51" s="180"/>
      <c r="AU51" s="180"/>
      <c r="AV51" s="10"/>
      <c r="AW51" s="12"/>
    </row>
    <row r="52" spans="2:49">
      <c r="B52" s="23" t="s">
        <v>8</v>
      </c>
      <c r="C52" s="10" t="s">
        <v>71</v>
      </c>
      <c r="D52" s="10"/>
      <c r="E52" s="10"/>
      <c r="F52" s="10"/>
      <c r="G52" s="10"/>
      <c r="H52" s="104"/>
      <c r="I52" s="20"/>
      <c r="J52" s="11"/>
      <c r="K52" s="11"/>
      <c r="L52" s="11"/>
      <c r="M52" s="11"/>
      <c r="V52" s="168">
        <v>2</v>
      </c>
      <c r="W52" s="168"/>
      <c r="X52" s="160" t="s">
        <v>37</v>
      </c>
      <c r="Y52" s="160"/>
      <c r="Z52" s="160"/>
      <c r="AA52" s="160"/>
      <c r="AC52" s="13"/>
      <c r="AD52" s="168"/>
      <c r="AE52" s="168"/>
      <c r="AF52" s="104"/>
      <c r="AG52" s="10"/>
      <c r="AH52" s="25" t="s">
        <v>29</v>
      </c>
      <c r="AI52" s="10"/>
      <c r="AJ52" s="180">
        <v>350000</v>
      </c>
      <c r="AK52" s="180"/>
      <c r="AL52" s="180"/>
      <c r="AM52" s="26"/>
      <c r="AN52" s="10"/>
      <c r="AO52" s="10"/>
      <c r="AP52" s="10"/>
      <c r="AQ52" s="27" t="s">
        <v>31</v>
      </c>
      <c r="AR52" s="180">
        <f>SUM(AJ52*V52)</f>
        <v>700000</v>
      </c>
      <c r="AS52" s="180"/>
      <c r="AT52" s="180"/>
      <c r="AU52" s="180"/>
      <c r="AV52" s="10"/>
      <c r="AW52" s="12"/>
    </row>
    <row r="53" spans="2:49">
      <c r="B53" s="23" t="s">
        <v>25</v>
      </c>
      <c r="C53" s="104" t="s">
        <v>72</v>
      </c>
      <c r="D53" s="105"/>
      <c r="E53" s="105"/>
      <c r="F53" s="105"/>
      <c r="G53" s="105"/>
      <c r="H53" s="105"/>
      <c r="I53" s="105"/>
      <c r="J53" s="105"/>
      <c r="K53" s="105"/>
      <c r="L53" s="105"/>
      <c r="M53" s="105"/>
      <c r="V53" s="168">
        <v>2</v>
      </c>
      <c r="W53" s="168"/>
      <c r="X53" s="160" t="s">
        <v>37</v>
      </c>
      <c r="Y53" s="160"/>
      <c r="Z53" s="160"/>
      <c r="AA53" s="160"/>
      <c r="AC53" s="13"/>
      <c r="AD53" s="168"/>
      <c r="AE53" s="168"/>
      <c r="AF53" s="104"/>
      <c r="AG53" s="24"/>
      <c r="AH53" s="25" t="s">
        <v>29</v>
      </c>
      <c r="AI53" s="24"/>
      <c r="AJ53" s="180">
        <v>350000</v>
      </c>
      <c r="AK53" s="180"/>
      <c r="AL53" s="180"/>
      <c r="AM53" s="26"/>
      <c r="AN53" s="24"/>
      <c r="AO53" s="24"/>
      <c r="AP53" s="24"/>
      <c r="AQ53" s="27" t="s">
        <v>31</v>
      </c>
      <c r="AR53" s="180">
        <f>SUM(AJ53*V53)</f>
        <v>700000</v>
      </c>
      <c r="AS53" s="180"/>
      <c r="AT53" s="180"/>
      <c r="AU53" s="180"/>
      <c r="AV53" s="10"/>
      <c r="AW53" s="12"/>
    </row>
    <row r="54" spans="2:49">
      <c r="B54" s="8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 t="s">
        <v>131</v>
      </c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2"/>
    </row>
    <row r="55" spans="2:49" ht="15.75">
      <c r="B55" s="181" t="s">
        <v>32</v>
      </c>
      <c r="C55" s="182"/>
      <c r="D55" s="182"/>
      <c r="E55" s="182"/>
      <c r="F55" s="182"/>
      <c r="G55" s="182"/>
      <c r="H55" s="182"/>
      <c r="I55" s="182"/>
      <c r="J55" s="182"/>
      <c r="K55" s="182"/>
      <c r="L55" s="182"/>
      <c r="M55" s="182"/>
      <c r="N55" s="182"/>
      <c r="O55" s="182"/>
      <c r="P55" s="182"/>
      <c r="Q55" s="182"/>
      <c r="R55" s="182"/>
      <c r="S55" s="182"/>
      <c r="T55" s="182"/>
      <c r="U55" s="182"/>
      <c r="V55" s="182"/>
      <c r="W55" s="182"/>
      <c r="X55" s="182"/>
      <c r="Y55" s="182"/>
      <c r="Z55" s="182"/>
      <c r="AA55" s="182"/>
      <c r="AB55" s="182"/>
      <c r="AC55" s="182"/>
      <c r="AD55" s="182"/>
      <c r="AE55" s="182"/>
      <c r="AF55" s="182"/>
      <c r="AG55" s="182"/>
      <c r="AH55" s="182"/>
      <c r="AI55" s="182"/>
      <c r="AJ55" s="182"/>
      <c r="AK55" s="182"/>
      <c r="AL55" s="182"/>
      <c r="AM55" s="182"/>
      <c r="AN55" s="182"/>
      <c r="AO55" s="182"/>
      <c r="AP55" s="45"/>
      <c r="AQ55" s="45" t="s">
        <v>31</v>
      </c>
      <c r="AR55" s="46"/>
      <c r="AS55" s="183">
        <f>SUM(AR51:AU53)</f>
        <v>3349400</v>
      </c>
      <c r="AT55" s="183"/>
      <c r="AU55" s="183"/>
      <c r="AV55" s="183"/>
      <c r="AW55" s="184"/>
    </row>
    <row r="56" spans="2:49">
      <c r="B56" s="185" t="s">
        <v>33</v>
      </c>
      <c r="C56" s="186"/>
      <c r="D56" s="187" t="s">
        <v>19</v>
      </c>
      <c r="E56" s="188"/>
      <c r="F56" s="188"/>
      <c r="G56" s="188"/>
      <c r="H56" s="188"/>
      <c r="I56" s="188"/>
      <c r="J56" s="188"/>
      <c r="K56" s="188"/>
      <c r="L56" s="188"/>
      <c r="M56" s="188"/>
      <c r="N56" s="188"/>
      <c r="O56" s="188"/>
      <c r="P56" s="188"/>
      <c r="Q56" s="189"/>
      <c r="R56" s="170" t="s">
        <v>20</v>
      </c>
      <c r="S56" s="170"/>
      <c r="T56" s="170"/>
      <c r="U56" s="170"/>
      <c r="V56" s="170"/>
      <c r="W56" s="170"/>
      <c r="X56" s="170"/>
      <c r="Y56" s="170"/>
      <c r="Z56" s="170"/>
      <c r="AA56" s="170"/>
      <c r="AB56" s="170"/>
      <c r="AC56" s="170"/>
      <c r="AD56" s="170"/>
      <c r="AE56" s="170"/>
      <c r="AF56" s="170"/>
      <c r="AG56" s="170"/>
      <c r="AH56" s="170" t="s">
        <v>21</v>
      </c>
      <c r="AI56" s="170"/>
      <c r="AJ56" s="170"/>
      <c r="AK56" s="170"/>
      <c r="AL56" s="170"/>
      <c r="AM56" s="170"/>
      <c r="AN56" s="170"/>
      <c r="AO56" s="170"/>
      <c r="AP56" s="170"/>
      <c r="AQ56" s="170"/>
      <c r="AR56" s="170"/>
      <c r="AS56" s="170"/>
      <c r="AT56" s="170"/>
      <c r="AU56" s="170"/>
      <c r="AV56" s="170"/>
      <c r="AW56" s="170"/>
    </row>
    <row r="57" spans="2:49">
      <c r="B57" s="15" t="s">
        <v>43</v>
      </c>
      <c r="C57" s="30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7"/>
      <c r="R57" s="4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7"/>
      <c r="AH57" s="4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7"/>
    </row>
    <row r="58" spans="2:49">
      <c r="B58" s="8"/>
      <c r="C58" s="9" t="s">
        <v>34</v>
      </c>
      <c r="D58" s="195" t="s">
        <v>58</v>
      </c>
      <c r="E58" s="195"/>
      <c r="F58" s="195"/>
      <c r="G58" s="195"/>
      <c r="H58" s="195"/>
      <c r="I58" s="195"/>
      <c r="J58" s="195"/>
      <c r="K58" s="195"/>
      <c r="L58" s="195"/>
      <c r="M58" s="195"/>
      <c r="N58" s="195"/>
      <c r="O58" s="195"/>
      <c r="P58" s="195"/>
      <c r="Q58" s="196"/>
      <c r="R58" s="8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2"/>
      <c r="AH58" s="8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2"/>
    </row>
    <row r="59" spans="2:49">
      <c r="B59" s="8"/>
      <c r="C59" s="10"/>
      <c r="D59" s="160" t="s">
        <v>35</v>
      </c>
      <c r="E59" s="160"/>
      <c r="F59" s="11" t="s">
        <v>14</v>
      </c>
      <c r="G59" s="160" t="s">
        <v>36</v>
      </c>
      <c r="H59" s="160"/>
      <c r="I59" s="160"/>
      <c r="J59" s="160"/>
      <c r="K59" s="160"/>
      <c r="L59" s="160"/>
      <c r="M59" s="160"/>
      <c r="N59" s="160"/>
      <c r="O59" s="160"/>
      <c r="P59" s="160"/>
      <c r="Q59" s="198"/>
      <c r="R59" s="8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2"/>
      <c r="AH59" s="8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2"/>
    </row>
    <row r="60" spans="2:49">
      <c r="B60" s="8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2"/>
      <c r="R60" s="8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2"/>
      <c r="AH60" s="8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2"/>
    </row>
    <row r="61" spans="2:49">
      <c r="B61" s="8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2"/>
      <c r="R61" s="8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2"/>
      <c r="AH61" s="8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2"/>
    </row>
    <row r="62" spans="2:49">
      <c r="B62" s="8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2"/>
      <c r="R62" s="8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2"/>
      <c r="AH62" s="8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2"/>
    </row>
    <row r="63" spans="2:49">
      <c r="B63" s="8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2"/>
      <c r="R63" s="8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2"/>
      <c r="AH63" s="8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2"/>
    </row>
    <row r="64" spans="2:49">
      <c r="B64" s="8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2"/>
      <c r="R64" s="8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2"/>
      <c r="AH64" s="8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2"/>
    </row>
    <row r="65" spans="2:49">
      <c r="B65" s="8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2"/>
      <c r="R65" s="8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2"/>
      <c r="AH65" s="8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2"/>
    </row>
    <row r="66" spans="2:49">
      <c r="B66" s="8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2"/>
      <c r="R66" s="8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2"/>
      <c r="AH66" s="8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2"/>
    </row>
    <row r="67" spans="2:49">
      <c r="B67" s="8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2"/>
      <c r="R67" s="8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2"/>
      <c r="AH67" s="8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2"/>
    </row>
    <row r="68" spans="2:49">
      <c r="B68" s="8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2"/>
      <c r="R68" s="8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2"/>
      <c r="AH68" s="8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2"/>
    </row>
    <row r="69" spans="2:49">
      <c r="B69" s="8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2"/>
      <c r="R69" s="8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2"/>
      <c r="AH69" s="8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2"/>
    </row>
    <row r="70" spans="2:49">
      <c r="B70" s="8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2"/>
      <c r="R70" s="8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2"/>
      <c r="AH70" s="8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2"/>
    </row>
    <row r="71" spans="2:49">
      <c r="B71" s="8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2"/>
      <c r="R71" s="8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2"/>
      <c r="AH71" s="8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2"/>
    </row>
    <row r="72" spans="2:49">
      <c r="B72" s="14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9"/>
      <c r="R72" s="14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9"/>
      <c r="AH72" s="14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9"/>
    </row>
    <row r="84" spans="2:49">
      <c r="B84" s="15" t="s">
        <v>27</v>
      </c>
      <c r="C84" s="5"/>
      <c r="D84" s="5"/>
      <c r="E84" s="5"/>
      <c r="F84" s="5"/>
      <c r="G84" s="5"/>
      <c r="H84" s="5"/>
      <c r="I84" s="6"/>
      <c r="J84" s="6"/>
      <c r="K84" s="6"/>
      <c r="L84" s="6"/>
      <c r="M84" s="6"/>
      <c r="N84" s="6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7"/>
    </row>
    <row r="85" spans="2:49">
      <c r="B85" s="22" t="s">
        <v>28</v>
      </c>
      <c r="C85" s="10"/>
      <c r="D85" s="10"/>
      <c r="E85" s="10"/>
      <c r="F85" s="10"/>
      <c r="G85" s="10"/>
      <c r="H85" s="10"/>
      <c r="I85" s="11"/>
      <c r="J85" s="11"/>
      <c r="K85" s="11"/>
      <c r="L85" s="11"/>
      <c r="M85" s="11"/>
      <c r="V85" s="11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9" t="s">
        <v>30</v>
      </c>
      <c r="AR85" s="10"/>
      <c r="AS85" s="10"/>
      <c r="AT85" s="10"/>
      <c r="AU85" s="10"/>
      <c r="AV85" s="10"/>
      <c r="AW85" s="12"/>
    </row>
    <row r="86" spans="2:49" ht="17.25">
      <c r="B86" s="23" t="s">
        <v>1</v>
      </c>
      <c r="C86" s="10" t="s">
        <v>70</v>
      </c>
      <c r="D86" s="10"/>
      <c r="E86" s="10"/>
      <c r="F86" s="10"/>
      <c r="G86" s="10"/>
      <c r="H86" s="104"/>
      <c r="I86" s="20"/>
      <c r="J86" s="11"/>
      <c r="K86" s="11"/>
      <c r="L86" s="11"/>
      <c r="M86" s="11"/>
      <c r="V86" s="168">
        <v>16</v>
      </c>
      <c r="W86" s="168"/>
      <c r="X86" s="11" t="s">
        <v>15</v>
      </c>
      <c r="Y86" s="11" t="s">
        <v>16</v>
      </c>
      <c r="Z86" s="168">
        <v>2.85</v>
      </c>
      <c r="AA86" s="168"/>
      <c r="AB86" s="11" t="s">
        <v>15</v>
      </c>
      <c r="AC86" s="13" t="s">
        <v>17</v>
      </c>
      <c r="AD86" s="168">
        <f>SUM(Z86*V86)</f>
        <v>45.6</v>
      </c>
      <c r="AE86" s="168"/>
      <c r="AF86" s="104" t="s">
        <v>18</v>
      </c>
      <c r="AG86" s="10"/>
      <c r="AH86" s="25" t="s">
        <v>29</v>
      </c>
      <c r="AI86" s="10"/>
      <c r="AJ86" s="180">
        <v>57000</v>
      </c>
      <c r="AK86" s="180"/>
      <c r="AL86" s="180"/>
      <c r="AM86" s="26"/>
      <c r="AN86" s="10"/>
      <c r="AO86" s="10"/>
      <c r="AP86" s="10"/>
      <c r="AQ86" s="27" t="s">
        <v>31</v>
      </c>
      <c r="AR86" s="180">
        <f>SUM(AJ86*AD86)</f>
        <v>2599200</v>
      </c>
      <c r="AS86" s="180"/>
      <c r="AT86" s="180"/>
      <c r="AU86" s="180"/>
      <c r="AV86" s="10"/>
      <c r="AW86" s="12"/>
    </row>
    <row r="87" spans="2:49">
      <c r="B87" s="23" t="s">
        <v>8</v>
      </c>
      <c r="C87" s="104" t="s">
        <v>72</v>
      </c>
      <c r="D87" s="105"/>
      <c r="E87" s="105"/>
      <c r="F87" s="105"/>
      <c r="G87" s="105"/>
      <c r="H87" s="105"/>
      <c r="I87" s="105"/>
      <c r="J87" s="105"/>
      <c r="K87" s="105"/>
      <c r="L87" s="105"/>
      <c r="M87" s="105"/>
      <c r="V87" s="168">
        <v>2</v>
      </c>
      <c r="W87" s="168"/>
      <c r="X87" s="160" t="s">
        <v>37</v>
      </c>
      <c r="Y87" s="160"/>
      <c r="Z87" s="160"/>
      <c r="AA87" s="160"/>
      <c r="AC87" s="13"/>
      <c r="AD87" s="168"/>
      <c r="AE87" s="168"/>
      <c r="AF87" s="104"/>
      <c r="AG87" s="24"/>
      <c r="AH87" s="25" t="s">
        <v>29</v>
      </c>
      <c r="AI87" s="24"/>
      <c r="AJ87" s="180">
        <v>350000</v>
      </c>
      <c r="AK87" s="180"/>
      <c r="AL87" s="180"/>
      <c r="AM87" s="24"/>
      <c r="AN87" s="24"/>
      <c r="AO87" s="24"/>
      <c r="AP87" s="24"/>
      <c r="AQ87" s="27" t="s">
        <v>31</v>
      </c>
      <c r="AR87" s="180">
        <f>SUM(AJ87*V87)</f>
        <v>700000</v>
      </c>
      <c r="AS87" s="180"/>
      <c r="AT87" s="180"/>
      <c r="AU87" s="180"/>
      <c r="AV87" s="10"/>
      <c r="AW87" s="12"/>
    </row>
    <row r="88" spans="2:49">
      <c r="B88" s="8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2"/>
    </row>
    <row r="89" spans="2:49" ht="15.75">
      <c r="B89" s="181" t="s">
        <v>32</v>
      </c>
      <c r="C89" s="182"/>
      <c r="D89" s="182"/>
      <c r="E89" s="182"/>
      <c r="F89" s="182"/>
      <c r="G89" s="182"/>
      <c r="H89" s="182"/>
      <c r="I89" s="182"/>
      <c r="J89" s="182"/>
      <c r="K89" s="182"/>
      <c r="L89" s="182"/>
      <c r="M89" s="182"/>
      <c r="N89" s="182"/>
      <c r="O89" s="182"/>
      <c r="P89" s="182"/>
      <c r="Q89" s="182"/>
      <c r="R89" s="182"/>
      <c r="S89" s="182"/>
      <c r="T89" s="182"/>
      <c r="U89" s="182"/>
      <c r="V89" s="182"/>
      <c r="W89" s="182"/>
      <c r="X89" s="182"/>
      <c r="Y89" s="182"/>
      <c r="Z89" s="182"/>
      <c r="AA89" s="182"/>
      <c r="AB89" s="182"/>
      <c r="AC89" s="182"/>
      <c r="AD89" s="182"/>
      <c r="AE89" s="182"/>
      <c r="AF89" s="182"/>
      <c r="AG89" s="182"/>
      <c r="AH89" s="182"/>
      <c r="AI89" s="182"/>
      <c r="AJ89" s="182"/>
      <c r="AK89" s="182"/>
      <c r="AL89" s="182"/>
      <c r="AM89" s="182"/>
      <c r="AN89" s="182"/>
      <c r="AO89" s="182"/>
      <c r="AP89" s="45"/>
      <c r="AQ89" s="45" t="s">
        <v>31</v>
      </c>
      <c r="AR89" s="46"/>
      <c r="AS89" s="183">
        <f>SUM(AR86:AU87)</f>
        <v>3299200</v>
      </c>
      <c r="AT89" s="183"/>
      <c r="AU89" s="183"/>
      <c r="AV89" s="183"/>
      <c r="AW89" s="184"/>
    </row>
    <row r="90" spans="2:49">
      <c r="B90" s="185" t="s">
        <v>33</v>
      </c>
      <c r="C90" s="186"/>
      <c r="D90" s="187" t="s">
        <v>19</v>
      </c>
      <c r="E90" s="188"/>
      <c r="F90" s="188"/>
      <c r="G90" s="188"/>
      <c r="H90" s="188"/>
      <c r="I90" s="188"/>
      <c r="J90" s="188"/>
      <c r="K90" s="188"/>
      <c r="L90" s="188"/>
      <c r="M90" s="188"/>
      <c r="N90" s="188"/>
      <c r="O90" s="188"/>
      <c r="P90" s="188"/>
      <c r="Q90" s="189"/>
      <c r="R90" s="170" t="s">
        <v>20</v>
      </c>
      <c r="S90" s="170"/>
      <c r="T90" s="170"/>
      <c r="U90" s="170"/>
      <c r="V90" s="170"/>
      <c r="W90" s="170"/>
      <c r="X90" s="170"/>
      <c r="Y90" s="170"/>
      <c r="Z90" s="170"/>
      <c r="AA90" s="170"/>
      <c r="AB90" s="170"/>
      <c r="AC90" s="170"/>
      <c r="AD90" s="170"/>
      <c r="AE90" s="170"/>
      <c r="AF90" s="170"/>
      <c r="AG90" s="170"/>
      <c r="AH90" s="170" t="s">
        <v>21</v>
      </c>
      <c r="AI90" s="170"/>
      <c r="AJ90" s="170"/>
      <c r="AK90" s="170"/>
      <c r="AL90" s="170"/>
      <c r="AM90" s="170"/>
      <c r="AN90" s="170"/>
      <c r="AO90" s="170"/>
      <c r="AP90" s="170"/>
      <c r="AQ90" s="170"/>
      <c r="AR90" s="170"/>
      <c r="AS90" s="170"/>
      <c r="AT90" s="170"/>
      <c r="AU90" s="170"/>
      <c r="AV90" s="170"/>
      <c r="AW90" s="170"/>
    </row>
    <row r="91" spans="2:49">
      <c r="B91" s="15" t="s">
        <v>43</v>
      </c>
      <c r="C91" s="30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7"/>
      <c r="R91" s="4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7"/>
      <c r="AH91" s="4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7"/>
    </row>
    <row r="92" spans="2:49">
      <c r="B92" s="8"/>
      <c r="C92" s="9" t="s">
        <v>38</v>
      </c>
      <c r="D92" s="195" t="s">
        <v>59</v>
      </c>
      <c r="E92" s="195"/>
      <c r="F92" s="195"/>
      <c r="G92" s="195"/>
      <c r="H92" s="195"/>
      <c r="I92" s="195"/>
      <c r="J92" s="195"/>
      <c r="K92" s="195"/>
      <c r="L92" s="195"/>
      <c r="M92" s="195"/>
      <c r="N92" s="195"/>
      <c r="O92" s="195"/>
      <c r="P92" s="195"/>
      <c r="Q92" s="196"/>
      <c r="R92" s="8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2"/>
      <c r="AH92" s="8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2"/>
    </row>
    <row r="93" spans="2:49">
      <c r="B93" s="8"/>
      <c r="C93" s="10"/>
      <c r="D93" s="160" t="s">
        <v>35</v>
      </c>
      <c r="E93" s="160"/>
      <c r="F93" s="11" t="s">
        <v>14</v>
      </c>
      <c r="G93" s="160" t="s">
        <v>36</v>
      </c>
      <c r="H93" s="160"/>
      <c r="I93" s="160"/>
      <c r="J93" s="160"/>
      <c r="K93" s="160"/>
      <c r="L93" s="160"/>
      <c r="M93" s="160"/>
      <c r="N93" s="160"/>
      <c r="O93" s="160"/>
      <c r="P93" s="160"/>
      <c r="Q93" s="198"/>
      <c r="R93" s="8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2"/>
      <c r="AH93" s="8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2"/>
    </row>
    <row r="94" spans="2:49">
      <c r="B94" s="8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2"/>
      <c r="R94" s="8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2"/>
      <c r="AH94" s="8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2"/>
    </row>
    <row r="95" spans="2:49">
      <c r="B95" s="8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2"/>
      <c r="R95" s="8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2"/>
      <c r="AH95" s="8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2"/>
    </row>
    <row r="96" spans="2:49">
      <c r="B96" s="8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2"/>
      <c r="R96" s="8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2"/>
      <c r="AH96" s="8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2"/>
    </row>
    <row r="97" spans="2:49">
      <c r="B97" s="8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2"/>
      <c r="R97" s="8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2"/>
      <c r="AH97" s="8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2"/>
    </row>
    <row r="98" spans="2:49">
      <c r="B98" s="8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2"/>
      <c r="R98" s="8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2"/>
      <c r="AH98" s="8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2"/>
    </row>
    <row r="99" spans="2:49">
      <c r="B99" s="8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2"/>
      <c r="R99" s="8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2"/>
      <c r="AH99" s="8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2"/>
    </row>
    <row r="100" spans="2:49">
      <c r="B100" s="8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2"/>
      <c r="R100" s="8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2"/>
      <c r="AH100" s="8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2"/>
    </row>
    <row r="101" spans="2:49">
      <c r="B101" s="8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2"/>
      <c r="R101" s="8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2"/>
      <c r="AH101" s="8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2"/>
    </row>
    <row r="102" spans="2:49">
      <c r="B102" s="8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2"/>
      <c r="R102" s="8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2"/>
      <c r="AH102" s="8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2"/>
    </row>
    <row r="103" spans="2:49">
      <c r="B103" s="8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2"/>
      <c r="R103" s="8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2"/>
      <c r="AH103" s="8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2"/>
    </row>
    <row r="104" spans="2:49">
      <c r="B104" s="8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2"/>
      <c r="R104" s="8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2"/>
      <c r="AH104" s="8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2"/>
    </row>
    <row r="105" spans="2:49">
      <c r="B105" s="8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2"/>
      <c r="R105" s="8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2"/>
      <c r="AH105" s="8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2"/>
    </row>
    <row r="106" spans="2:49">
      <c r="B106" s="14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9"/>
      <c r="R106" s="14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9"/>
      <c r="AH106" s="14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9"/>
    </row>
    <row r="109" spans="2:49" ht="21">
      <c r="B109" s="173" t="s">
        <v>56</v>
      </c>
      <c r="C109" s="174"/>
      <c r="D109" s="174" t="s">
        <v>57</v>
      </c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  <c r="Y109" s="174"/>
      <c r="Z109" s="174"/>
      <c r="AA109" s="174"/>
      <c r="AB109" s="174"/>
      <c r="AC109" s="174"/>
      <c r="AD109" s="174"/>
      <c r="AE109" s="174"/>
      <c r="AF109" s="174"/>
      <c r="AG109" s="174"/>
      <c r="AH109" s="174" t="s">
        <v>31</v>
      </c>
      <c r="AI109" s="174"/>
      <c r="AJ109" s="177">
        <f>SUM(AS55,AS89)</f>
        <v>6648600</v>
      </c>
      <c r="AK109" s="177"/>
      <c r="AL109" s="177"/>
      <c r="AM109" s="177"/>
      <c r="AN109" s="177"/>
      <c r="AO109" s="177"/>
      <c r="AP109" s="177"/>
      <c r="AQ109" s="177"/>
      <c r="AR109" s="177"/>
      <c r="AS109" s="177"/>
      <c r="AT109" s="39"/>
      <c r="AU109" s="39"/>
      <c r="AV109" s="39"/>
      <c r="AW109" s="40"/>
    </row>
    <row r="110" spans="2:49" ht="21">
      <c r="B110" s="175"/>
      <c r="C110" s="176"/>
      <c r="D110" s="176"/>
      <c r="E110" s="176"/>
      <c r="F110" s="176"/>
      <c r="G110" s="176"/>
      <c r="H110" s="176"/>
      <c r="I110" s="176"/>
      <c r="J110" s="176"/>
      <c r="K110" s="176"/>
      <c r="L110" s="176"/>
      <c r="M110" s="176"/>
      <c r="N110" s="176"/>
      <c r="O110" s="176"/>
      <c r="P110" s="176"/>
      <c r="Q110" s="176"/>
      <c r="R110" s="176"/>
      <c r="S110" s="176"/>
      <c r="T110" s="176"/>
      <c r="U110" s="176"/>
      <c r="V110" s="176"/>
      <c r="W110" s="176"/>
      <c r="X110" s="176"/>
      <c r="Y110" s="176"/>
      <c r="Z110" s="176"/>
      <c r="AA110" s="176"/>
      <c r="AB110" s="176"/>
      <c r="AC110" s="176"/>
      <c r="AD110" s="176"/>
      <c r="AE110" s="176"/>
      <c r="AF110" s="176"/>
      <c r="AG110" s="176"/>
      <c r="AH110" s="176"/>
      <c r="AI110" s="176"/>
      <c r="AJ110" s="178"/>
      <c r="AK110" s="178"/>
      <c r="AL110" s="178"/>
      <c r="AM110" s="178"/>
      <c r="AN110" s="178"/>
      <c r="AO110" s="178"/>
      <c r="AP110" s="178"/>
      <c r="AQ110" s="178"/>
      <c r="AR110" s="178"/>
      <c r="AS110" s="178"/>
      <c r="AT110" s="41"/>
      <c r="AU110" s="41"/>
      <c r="AV110" s="41"/>
      <c r="AW110" s="42"/>
    </row>
    <row r="111" spans="2:49">
      <c r="AO111" s="3"/>
    </row>
    <row r="112" spans="2:49" s="51" customFormat="1" ht="14.25">
      <c r="I112" s="52"/>
      <c r="J112" s="52"/>
      <c r="K112" s="52"/>
      <c r="L112" s="52"/>
      <c r="M112" s="52"/>
      <c r="N112" s="52"/>
      <c r="AO112" s="52" t="s">
        <v>210</v>
      </c>
    </row>
    <row r="113" spans="4:41" s="51" customFormat="1" ht="14.25">
      <c r="F113" s="52" t="s">
        <v>54</v>
      </c>
      <c r="I113" s="52"/>
      <c r="J113" s="52"/>
      <c r="K113" s="52"/>
      <c r="L113" s="52"/>
      <c r="M113" s="52"/>
      <c r="N113" s="52"/>
      <c r="X113" s="52" t="s">
        <v>51</v>
      </c>
      <c r="AO113" s="52" t="s">
        <v>48</v>
      </c>
    </row>
    <row r="114" spans="4:41" s="51" customFormat="1" ht="14.25">
      <c r="F114" s="52" t="s">
        <v>55</v>
      </c>
      <c r="I114" s="52"/>
      <c r="J114" s="52"/>
      <c r="K114" s="52"/>
      <c r="L114" s="52"/>
      <c r="M114" s="52"/>
      <c r="N114" s="52"/>
      <c r="X114" s="52" t="s">
        <v>52</v>
      </c>
      <c r="AO114" s="52" t="s">
        <v>49</v>
      </c>
    </row>
    <row r="115" spans="4:41" s="51" customFormat="1" ht="14.25">
      <c r="F115" s="52"/>
      <c r="I115" s="52"/>
      <c r="J115" s="52"/>
      <c r="K115" s="52"/>
      <c r="L115" s="52"/>
      <c r="M115" s="52"/>
      <c r="N115" s="52"/>
      <c r="X115" s="52" t="s">
        <v>53</v>
      </c>
      <c r="AO115" s="52" t="s">
        <v>50</v>
      </c>
    </row>
    <row r="116" spans="4:41" s="51" customFormat="1" ht="14.25">
      <c r="F116" s="52"/>
      <c r="I116" s="52"/>
      <c r="J116" s="52"/>
      <c r="K116" s="52"/>
      <c r="L116" s="52"/>
      <c r="M116" s="52"/>
      <c r="N116" s="52"/>
      <c r="X116" s="52"/>
      <c r="AO116" s="52"/>
    </row>
    <row r="117" spans="4:41" s="51" customFormat="1" ht="14.25">
      <c r="F117" s="52"/>
      <c r="I117" s="52"/>
      <c r="J117" s="52"/>
      <c r="K117" s="52"/>
      <c r="L117" s="52"/>
      <c r="M117" s="52"/>
      <c r="N117" s="52"/>
      <c r="X117" s="52"/>
      <c r="AO117" s="52"/>
    </row>
    <row r="118" spans="4:41" s="51" customFormat="1" ht="14.25">
      <c r="F118" s="52"/>
      <c r="I118" s="52"/>
      <c r="J118" s="52"/>
      <c r="K118" s="52"/>
      <c r="L118" s="52"/>
      <c r="M118" s="52"/>
      <c r="N118" s="52"/>
      <c r="X118" s="52"/>
      <c r="AO118" s="52"/>
    </row>
    <row r="119" spans="4:41" s="63" customFormat="1">
      <c r="F119" s="132" t="s">
        <v>232</v>
      </c>
      <c r="I119" s="131"/>
      <c r="J119" s="131"/>
      <c r="K119" s="131"/>
      <c r="L119" s="131"/>
      <c r="M119" s="131"/>
      <c r="N119" s="131"/>
      <c r="X119" s="132" t="s">
        <v>97</v>
      </c>
      <c r="AO119" s="132" t="s">
        <v>209</v>
      </c>
    </row>
    <row r="120" spans="4:41" s="51" customFormat="1" ht="14.25">
      <c r="D120" s="133"/>
      <c r="F120" s="133" t="s">
        <v>228</v>
      </c>
      <c r="G120" s="133"/>
      <c r="H120" s="133"/>
      <c r="I120" s="133"/>
      <c r="J120" s="133"/>
      <c r="K120" s="134"/>
      <c r="L120" s="134"/>
      <c r="M120" s="134"/>
      <c r="N120" s="134"/>
      <c r="AO120" s="52"/>
    </row>
  </sheetData>
  <mergeCells count="79">
    <mergeCell ref="B6:J6"/>
    <mergeCell ref="L6:AT6"/>
    <mergeCell ref="A2:AW2"/>
    <mergeCell ref="B4:J4"/>
    <mergeCell ref="L4:AT4"/>
    <mergeCell ref="B5:J5"/>
    <mergeCell ref="L5:AT5"/>
    <mergeCell ref="B7:J7"/>
    <mergeCell ref="L7:AT7"/>
    <mergeCell ref="B8:J8"/>
    <mergeCell ref="L8:AT8"/>
    <mergeCell ref="B9:J9"/>
    <mergeCell ref="L9:AT9"/>
    <mergeCell ref="AJ16:AO16"/>
    <mergeCell ref="B11:AW11"/>
    <mergeCell ref="C14:G14"/>
    <mergeCell ref="I14:J14"/>
    <mergeCell ref="M14:N14"/>
    <mergeCell ref="Q14:R14"/>
    <mergeCell ref="AJ14:AO14"/>
    <mergeCell ref="C15:G15"/>
    <mergeCell ref="I15:J15"/>
    <mergeCell ref="M15:N15"/>
    <mergeCell ref="Q15:R15"/>
    <mergeCell ref="AJ15:AO15"/>
    <mergeCell ref="B18:Q18"/>
    <mergeCell ref="R18:AG18"/>
    <mergeCell ref="AH18:AW18"/>
    <mergeCell ref="B19:Q30"/>
    <mergeCell ref="R19:AG30"/>
    <mergeCell ref="AH19:AW30"/>
    <mergeCell ref="AP42:AT42"/>
    <mergeCell ref="V51:W51"/>
    <mergeCell ref="Z51:AA51"/>
    <mergeCell ref="AD51:AE51"/>
    <mergeCell ref="AJ51:AL51"/>
    <mergeCell ref="AR51:AU51"/>
    <mergeCell ref="V53:W53"/>
    <mergeCell ref="X53:AA53"/>
    <mergeCell ref="AD53:AE53"/>
    <mergeCell ref="AJ53:AL53"/>
    <mergeCell ref="AR53:AU53"/>
    <mergeCell ref="V52:W52"/>
    <mergeCell ref="X52:AA52"/>
    <mergeCell ref="AD52:AE52"/>
    <mergeCell ref="AJ52:AL52"/>
    <mergeCell ref="AR52:AU52"/>
    <mergeCell ref="B55:AO55"/>
    <mergeCell ref="AS55:AW55"/>
    <mergeCell ref="B56:C56"/>
    <mergeCell ref="D56:Q56"/>
    <mergeCell ref="R56:AG56"/>
    <mergeCell ref="AH56:AW56"/>
    <mergeCell ref="D58:Q58"/>
    <mergeCell ref="D59:E59"/>
    <mergeCell ref="G59:Q59"/>
    <mergeCell ref="V86:W86"/>
    <mergeCell ref="Z86:AA86"/>
    <mergeCell ref="AJ86:AL86"/>
    <mergeCell ref="AR86:AU86"/>
    <mergeCell ref="V87:W87"/>
    <mergeCell ref="X87:AA87"/>
    <mergeCell ref="AD87:AE87"/>
    <mergeCell ref="AJ87:AL87"/>
    <mergeCell ref="AR87:AU87"/>
    <mergeCell ref="AD86:AE86"/>
    <mergeCell ref="B89:AO89"/>
    <mergeCell ref="AS89:AW89"/>
    <mergeCell ref="B90:C90"/>
    <mergeCell ref="D90:Q90"/>
    <mergeCell ref="R90:AG90"/>
    <mergeCell ref="AH90:AW90"/>
    <mergeCell ref="AJ109:AS110"/>
    <mergeCell ref="D92:Q92"/>
    <mergeCell ref="D93:E93"/>
    <mergeCell ref="G93:Q93"/>
    <mergeCell ref="B109:C110"/>
    <mergeCell ref="D109:AG110"/>
    <mergeCell ref="AH109:AI110"/>
  </mergeCells>
  <pageMargins left="0.96" right="0.47244094488188981" top="0.74803149606299213" bottom="0.4" header="0.31496062992125984" footer="0.31496062992125984"/>
  <pageSetup paperSize="9" scale="85" orientation="landscape" horizontalDpi="4294967293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W228"/>
  <sheetViews>
    <sheetView topLeftCell="A19" workbookViewId="0">
      <selection activeCell="BB26" sqref="BB26"/>
    </sheetView>
  </sheetViews>
  <sheetFormatPr defaultRowHeight="15"/>
  <cols>
    <col min="1" max="7" width="3" style="1" customWidth="1"/>
    <col min="8" max="8" width="1.5703125" style="1" customWidth="1"/>
    <col min="9" max="14" width="3" style="3" customWidth="1"/>
    <col min="15" max="81" width="3" style="1" customWidth="1"/>
    <col min="82" max="139" width="2.42578125" style="1" customWidth="1"/>
    <col min="140" max="16384" width="9.140625" style="1"/>
  </cols>
  <sheetData>
    <row r="1" spans="1:49">
      <c r="AR1" s="21" t="s">
        <v>24</v>
      </c>
    </row>
    <row r="2" spans="1:49" ht="21">
      <c r="A2" s="165" t="s">
        <v>0</v>
      </c>
      <c r="B2" s="165"/>
      <c r="C2" s="165"/>
      <c r="D2" s="165"/>
      <c r="E2" s="165"/>
      <c r="F2" s="165"/>
      <c r="G2" s="165"/>
      <c r="H2" s="165"/>
      <c r="I2" s="165"/>
      <c r="J2" s="165"/>
      <c r="K2" s="165"/>
      <c r="L2" s="165"/>
      <c r="M2" s="165"/>
      <c r="N2" s="165"/>
      <c r="O2" s="165"/>
      <c r="P2" s="165"/>
      <c r="Q2" s="165"/>
      <c r="R2" s="165"/>
      <c r="S2" s="165"/>
      <c r="T2" s="165"/>
      <c r="U2" s="165"/>
      <c r="V2" s="165"/>
      <c r="W2" s="165"/>
      <c r="X2" s="165"/>
      <c r="Y2" s="165"/>
      <c r="Z2" s="165"/>
      <c r="AA2" s="165"/>
      <c r="AB2" s="165"/>
      <c r="AC2" s="165"/>
      <c r="AD2" s="165"/>
      <c r="AE2" s="165"/>
      <c r="AF2" s="165"/>
      <c r="AG2" s="165"/>
      <c r="AH2" s="165"/>
      <c r="AI2" s="165"/>
      <c r="AJ2" s="165"/>
      <c r="AK2" s="165"/>
      <c r="AL2" s="165"/>
      <c r="AM2" s="165"/>
      <c r="AN2" s="165"/>
      <c r="AO2" s="165"/>
      <c r="AP2" s="165"/>
      <c r="AQ2" s="165"/>
      <c r="AR2" s="165"/>
      <c r="AS2" s="165"/>
      <c r="AT2" s="165"/>
      <c r="AU2" s="165"/>
      <c r="AV2" s="165"/>
      <c r="AW2" s="165"/>
    </row>
    <row r="4" spans="1:49">
      <c r="A4" s="2" t="s">
        <v>1</v>
      </c>
      <c r="B4" s="166" t="s">
        <v>2</v>
      </c>
      <c r="C4" s="166"/>
      <c r="D4" s="166"/>
      <c r="E4" s="166"/>
      <c r="F4" s="166"/>
      <c r="G4" s="166"/>
      <c r="H4" s="166"/>
      <c r="I4" s="166"/>
      <c r="J4" s="166"/>
      <c r="K4" s="3" t="s">
        <v>14</v>
      </c>
      <c r="L4" s="166">
        <v>245</v>
      </c>
      <c r="M4" s="166"/>
      <c r="N4" s="166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  <c r="AA4" s="166"/>
      <c r="AB4" s="166"/>
      <c r="AC4" s="166"/>
      <c r="AD4" s="166"/>
      <c r="AE4" s="166"/>
      <c r="AF4" s="166"/>
      <c r="AG4" s="166"/>
      <c r="AH4" s="166"/>
      <c r="AI4" s="166"/>
      <c r="AJ4" s="166"/>
      <c r="AK4" s="166"/>
      <c r="AL4" s="166"/>
      <c r="AM4" s="166"/>
      <c r="AN4" s="166"/>
      <c r="AO4" s="166"/>
      <c r="AP4" s="166"/>
      <c r="AQ4" s="166"/>
      <c r="AR4" s="166"/>
      <c r="AS4" s="166"/>
      <c r="AT4" s="166"/>
    </row>
    <row r="5" spans="1:49">
      <c r="B5" s="166" t="s">
        <v>3</v>
      </c>
      <c r="C5" s="166"/>
      <c r="D5" s="166"/>
      <c r="E5" s="166"/>
      <c r="F5" s="166"/>
      <c r="G5" s="166"/>
      <c r="H5" s="166"/>
      <c r="I5" s="166"/>
      <c r="J5" s="166"/>
      <c r="K5" s="3" t="s">
        <v>14</v>
      </c>
      <c r="L5" s="167" t="s">
        <v>138</v>
      </c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167"/>
      <c r="AA5" s="167"/>
      <c r="AB5" s="167"/>
      <c r="AC5" s="167"/>
      <c r="AD5" s="167"/>
      <c r="AE5" s="167"/>
      <c r="AF5" s="167"/>
      <c r="AG5" s="167"/>
      <c r="AH5" s="167"/>
      <c r="AI5" s="167"/>
      <c r="AJ5" s="167"/>
      <c r="AK5" s="167"/>
      <c r="AL5" s="167"/>
      <c r="AM5" s="167"/>
      <c r="AN5" s="167"/>
      <c r="AO5" s="167"/>
      <c r="AP5" s="167"/>
      <c r="AQ5" s="167"/>
      <c r="AR5" s="167"/>
      <c r="AS5" s="167"/>
      <c r="AT5" s="167"/>
    </row>
    <row r="6" spans="1:49">
      <c r="B6" s="166" t="s">
        <v>4</v>
      </c>
      <c r="C6" s="166"/>
      <c r="D6" s="166"/>
      <c r="E6" s="166"/>
      <c r="F6" s="166"/>
      <c r="G6" s="166"/>
      <c r="H6" s="166"/>
      <c r="I6" s="166"/>
      <c r="J6" s="166"/>
      <c r="K6" s="3" t="s">
        <v>14</v>
      </c>
      <c r="L6" s="166" t="str">
        <f>'[1]Tembesi Lolos'!$N$153</f>
        <v>Wiraswasta</v>
      </c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</row>
    <row r="7" spans="1:49">
      <c r="B7" s="166" t="s">
        <v>5</v>
      </c>
      <c r="C7" s="166"/>
      <c r="D7" s="166"/>
      <c r="E7" s="166"/>
      <c r="F7" s="166"/>
      <c r="G7" s="166"/>
      <c r="H7" s="166"/>
      <c r="I7" s="166"/>
      <c r="J7" s="166"/>
      <c r="K7" s="3" t="s">
        <v>14</v>
      </c>
      <c r="L7" s="166" t="s">
        <v>139</v>
      </c>
      <c r="M7" s="166"/>
      <c r="N7" s="166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</row>
    <row r="8" spans="1:49">
      <c r="B8" s="166" t="s">
        <v>6</v>
      </c>
      <c r="C8" s="166"/>
      <c r="D8" s="166"/>
      <c r="E8" s="166"/>
      <c r="F8" s="166"/>
      <c r="G8" s="166"/>
      <c r="H8" s="166"/>
      <c r="I8" s="166"/>
      <c r="J8" s="166"/>
      <c r="K8" s="3" t="s">
        <v>14</v>
      </c>
      <c r="L8" s="166" t="s">
        <v>105</v>
      </c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</row>
    <row r="9" spans="1:49">
      <c r="B9" s="166" t="s">
        <v>7</v>
      </c>
      <c r="C9" s="166"/>
      <c r="D9" s="166"/>
      <c r="E9" s="166"/>
      <c r="F9" s="166"/>
      <c r="G9" s="166"/>
      <c r="H9" s="166"/>
      <c r="I9" s="166"/>
      <c r="J9" s="166"/>
      <c r="K9" s="3" t="s">
        <v>14</v>
      </c>
      <c r="L9" s="166" t="s">
        <v>23</v>
      </c>
      <c r="M9" s="166"/>
      <c r="N9" s="166"/>
      <c r="O9" s="166"/>
      <c r="P9" s="166"/>
      <c r="Q9" s="166"/>
      <c r="R9" s="166"/>
      <c r="S9" s="166"/>
      <c r="T9" s="166"/>
      <c r="U9" s="166"/>
      <c r="V9" s="166"/>
      <c r="W9" s="166"/>
      <c r="X9" s="166"/>
      <c r="Y9" s="166"/>
      <c r="Z9" s="166"/>
      <c r="AA9" s="166"/>
      <c r="AB9" s="166"/>
      <c r="AC9" s="166"/>
      <c r="AD9" s="166"/>
      <c r="AE9" s="166"/>
      <c r="AF9" s="166"/>
      <c r="AG9" s="166"/>
      <c r="AH9" s="166"/>
      <c r="AI9" s="166"/>
      <c r="AJ9" s="166"/>
      <c r="AK9" s="166"/>
      <c r="AL9" s="166"/>
      <c r="AM9" s="166"/>
      <c r="AN9" s="166"/>
      <c r="AO9" s="166"/>
      <c r="AP9" s="166"/>
      <c r="AQ9" s="166"/>
      <c r="AR9" s="166"/>
      <c r="AS9" s="166"/>
      <c r="AT9" s="166"/>
    </row>
    <row r="11" spans="1:49" ht="15" customHeight="1">
      <c r="A11" s="2" t="s">
        <v>8</v>
      </c>
      <c r="B11" s="169" t="s">
        <v>9</v>
      </c>
      <c r="C11" s="169"/>
      <c r="D11" s="169"/>
      <c r="E11" s="169"/>
      <c r="F11" s="169"/>
      <c r="G11" s="169"/>
      <c r="H11" s="169"/>
      <c r="I11" s="169"/>
      <c r="J11" s="169"/>
      <c r="K11" s="169"/>
      <c r="L11" s="169"/>
      <c r="M11" s="169"/>
      <c r="N11" s="169"/>
      <c r="O11" s="169"/>
      <c r="P11" s="169"/>
      <c r="Q11" s="169"/>
      <c r="R11" s="169"/>
      <c r="S11" s="169"/>
      <c r="T11" s="169"/>
      <c r="U11" s="169"/>
      <c r="V11" s="169"/>
      <c r="W11" s="169"/>
      <c r="X11" s="169"/>
      <c r="Y11" s="169"/>
      <c r="Z11" s="169"/>
      <c r="AA11" s="169"/>
      <c r="AB11" s="169"/>
      <c r="AC11" s="169"/>
      <c r="AD11" s="169"/>
      <c r="AE11" s="169"/>
      <c r="AF11" s="169"/>
      <c r="AG11" s="169"/>
      <c r="AH11" s="169"/>
      <c r="AI11" s="169"/>
      <c r="AJ11" s="169"/>
      <c r="AK11" s="169"/>
      <c r="AL11" s="169"/>
      <c r="AM11" s="169"/>
      <c r="AN11" s="169"/>
      <c r="AO11" s="169"/>
      <c r="AP11" s="169"/>
      <c r="AQ11" s="169"/>
      <c r="AR11" s="169"/>
      <c r="AS11" s="169"/>
      <c r="AT11" s="169"/>
      <c r="AU11" s="169"/>
      <c r="AV11" s="169"/>
      <c r="AW11" s="169"/>
    </row>
    <row r="13" spans="1:49">
      <c r="B13" s="15" t="s">
        <v>10</v>
      </c>
      <c r="C13" s="5"/>
      <c r="D13" s="5"/>
      <c r="E13" s="5"/>
      <c r="F13" s="5"/>
      <c r="G13" s="5"/>
      <c r="H13" s="5"/>
      <c r="I13" s="6"/>
      <c r="J13" s="6"/>
      <c r="K13" s="6"/>
      <c r="L13" s="6"/>
      <c r="M13" s="6"/>
      <c r="N13" s="6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7"/>
    </row>
    <row r="14" spans="1:49" ht="17.25">
      <c r="B14" s="16" t="s">
        <v>11</v>
      </c>
      <c r="C14" s="160" t="s">
        <v>13</v>
      </c>
      <c r="D14" s="160"/>
      <c r="E14" s="160"/>
      <c r="F14" s="160"/>
      <c r="G14" s="160"/>
      <c r="H14" s="104" t="s">
        <v>14</v>
      </c>
      <c r="I14" s="168">
        <v>9</v>
      </c>
      <c r="J14" s="168"/>
      <c r="K14" s="106" t="s">
        <v>15</v>
      </c>
      <c r="L14" s="106" t="s">
        <v>16</v>
      </c>
      <c r="M14" s="168">
        <v>10</v>
      </c>
      <c r="N14" s="168"/>
      <c r="O14" s="11" t="s">
        <v>15</v>
      </c>
      <c r="P14" s="13" t="s">
        <v>17</v>
      </c>
      <c r="Q14" s="168">
        <f>SUM(M14*I14)</f>
        <v>90</v>
      </c>
      <c r="R14" s="168"/>
      <c r="S14" s="104" t="s">
        <v>18</v>
      </c>
      <c r="T14" s="104"/>
      <c r="U14" s="18" t="s">
        <v>11</v>
      </c>
      <c r="V14" s="10" t="s">
        <v>65</v>
      </c>
      <c r="W14" s="10"/>
      <c r="X14" s="10"/>
      <c r="Y14" s="10"/>
      <c r="Z14" s="10"/>
      <c r="AA14" s="10" t="s">
        <v>14</v>
      </c>
      <c r="AB14" s="10" t="s">
        <v>64</v>
      </c>
      <c r="AC14" s="10"/>
      <c r="AD14" s="10"/>
      <c r="AE14" s="10"/>
      <c r="AF14" s="10"/>
      <c r="AI14" s="19" t="s">
        <v>11</v>
      </c>
      <c r="AJ14" s="161" t="s">
        <v>67</v>
      </c>
      <c r="AK14" s="161"/>
      <c r="AL14" s="161"/>
      <c r="AM14" s="161"/>
      <c r="AN14" s="161"/>
      <c r="AO14" s="161"/>
      <c r="AP14" s="44" t="s">
        <v>14</v>
      </c>
      <c r="AQ14" s="44" t="s">
        <v>64</v>
      </c>
      <c r="AR14" s="44"/>
      <c r="AS14" s="44"/>
      <c r="AT14" s="44"/>
      <c r="AU14" s="44"/>
      <c r="AW14" s="12"/>
    </row>
    <row r="15" spans="1:49" ht="17.25">
      <c r="B15" s="16" t="s">
        <v>11</v>
      </c>
      <c r="C15" s="160" t="s">
        <v>12</v>
      </c>
      <c r="D15" s="160"/>
      <c r="E15" s="160"/>
      <c r="F15" s="160"/>
      <c r="G15" s="160"/>
      <c r="H15" s="104" t="s">
        <v>14</v>
      </c>
      <c r="I15" s="168">
        <v>6</v>
      </c>
      <c r="J15" s="168"/>
      <c r="K15" s="106" t="s">
        <v>15</v>
      </c>
      <c r="L15" s="106" t="s">
        <v>16</v>
      </c>
      <c r="M15" s="168">
        <v>8</v>
      </c>
      <c r="N15" s="168"/>
      <c r="O15" s="11" t="s">
        <v>15</v>
      </c>
      <c r="P15" s="13" t="s">
        <v>17</v>
      </c>
      <c r="Q15" s="168">
        <f>SUM(M15*I15)</f>
        <v>48</v>
      </c>
      <c r="R15" s="168"/>
      <c r="S15" s="104" t="s">
        <v>18</v>
      </c>
      <c r="T15" s="104"/>
      <c r="U15" s="18" t="s">
        <v>11</v>
      </c>
      <c r="V15" s="10" t="s">
        <v>63</v>
      </c>
      <c r="W15" s="10"/>
      <c r="X15" s="10"/>
      <c r="Y15" s="10"/>
      <c r="Z15" s="10"/>
      <c r="AA15" s="10" t="s">
        <v>14</v>
      </c>
      <c r="AB15" s="10" t="s">
        <v>64</v>
      </c>
      <c r="AC15" s="10"/>
      <c r="AD15" s="10"/>
      <c r="AE15" s="10"/>
      <c r="AF15" s="10"/>
      <c r="AH15" s="10"/>
      <c r="AI15" s="18" t="s">
        <v>11</v>
      </c>
      <c r="AJ15" s="160" t="s">
        <v>68</v>
      </c>
      <c r="AK15" s="160"/>
      <c r="AL15" s="160"/>
      <c r="AM15" s="160"/>
      <c r="AN15" s="160"/>
      <c r="AO15" s="160"/>
      <c r="AP15" s="10" t="s">
        <v>14</v>
      </c>
      <c r="AQ15" s="10" t="s">
        <v>64</v>
      </c>
      <c r="AR15" s="10"/>
      <c r="AS15" s="10"/>
      <c r="AT15" s="10"/>
      <c r="AU15" s="10"/>
      <c r="AW15" s="12"/>
    </row>
    <row r="16" spans="1:49">
      <c r="B16" s="17"/>
      <c r="C16" s="44"/>
      <c r="D16" s="44"/>
      <c r="E16" s="44"/>
      <c r="F16" s="44"/>
      <c r="G16" s="44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105"/>
      <c r="U16" s="18" t="s">
        <v>11</v>
      </c>
      <c r="V16" s="104" t="s">
        <v>66</v>
      </c>
      <c r="W16" s="104"/>
      <c r="X16" s="104"/>
      <c r="Y16" s="104"/>
      <c r="Z16" s="104"/>
      <c r="AA16" s="10" t="s">
        <v>14</v>
      </c>
      <c r="AB16" s="104" t="s">
        <v>64</v>
      </c>
      <c r="AC16" s="104"/>
      <c r="AD16" s="104"/>
      <c r="AE16" s="104"/>
      <c r="AF16" s="104"/>
      <c r="AH16" s="24"/>
      <c r="AI16" s="18" t="s">
        <v>11</v>
      </c>
      <c r="AJ16" s="160" t="s">
        <v>69</v>
      </c>
      <c r="AK16" s="160"/>
      <c r="AL16" s="160"/>
      <c r="AM16" s="160"/>
      <c r="AN16" s="160"/>
      <c r="AO16" s="160"/>
      <c r="AP16" s="10" t="s">
        <v>14</v>
      </c>
      <c r="AQ16" s="10" t="s">
        <v>111</v>
      </c>
      <c r="AR16" s="10"/>
      <c r="AS16" s="10"/>
      <c r="AT16" s="10"/>
      <c r="AU16" s="10"/>
      <c r="AV16" s="10"/>
      <c r="AW16" s="12"/>
    </row>
    <row r="17" spans="2:49">
      <c r="B17" s="8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2"/>
    </row>
    <row r="18" spans="2:49">
      <c r="B18" s="170" t="s">
        <v>19</v>
      </c>
      <c r="C18" s="170"/>
      <c r="D18" s="170"/>
      <c r="E18" s="170"/>
      <c r="F18" s="170"/>
      <c r="G18" s="170"/>
      <c r="H18" s="170"/>
      <c r="I18" s="170"/>
      <c r="J18" s="170"/>
      <c r="K18" s="170"/>
      <c r="L18" s="170"/>
      <c r="M18" s="170"/>
      <c r="N18" s="170"/>
      <c r="O18" s="170"/>
      <c r="P18" s="170"/>
      <c r="Q18" s="170"/>
      <c r="R18" s="170" t="s">
        <v>20</v>
      </c>
      <c r="S18" s="170"/>
      <c r="T18" s="170"/>
      <c r="U18" s="170"/>
      <c r="V18" s="170"/>
      <c r="W18" s="170"/>
      <c r="X18" s="170"/>
      <c r="Y18" s="170"/>
      <c r="Z18" s="170"/>
      <c r="AA18" s="170"/>
      <c r="AB18" s="170"/>
      <c r="AC18" s="170"/>
      <c r="AD18" s="170"/>
      <c r="AE18" s="170"/>
      <c r="AF18" s="170"/>
      <c r="AG18" s="170"/>
      <c r="AH18" s="170" t="s">
        <v>21</v>
      </c>
      <c r="AI18" s="170"/>
      <c r="AJ18" s="170"/>
      <c r="AK18" s="170"/>
      <c r="AL18" s="170"/>
      <c r="AM18" s="170"/>
      <c r="AN18" s="170"/>
      <c r="AO18" s="170"/>
      <c r="AP18" s="170"/>
      <c r="AQ18" s="170"/>
      <c r="AR18" s="170"/>
      <c r="AS18" s="170"/>
      <c r="AT18" s="170"/>
      <c r="AU18" s="170"/>
      <c r="AV18" s="170"/>
      <c r="AW18" s="170"/>
    </row>
    <row r="19" spans="2:49">
      <c r="B19" s="162"/>
      <c r="C19" s="162"/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  <c r="AA19" s="162"/>
      <c r="AB19" s="162"/>
      <c r="AC19" s="162"/>
      <c r="AD19" s="162"/>
      <c r="AE19" s="162"/>
      <c r="AF19" s="162"/>
      <c r="AG19" s="162"/>
      <c r="AH19" s="162"/>
      <c r="AI19" s="162"/>
      <c r="AJ19" s="162"/>
      <c r="AK19" s="162"/>
      <c r="AL19" s="162"/>
      <c r="AM19" s="162"/>
      <c r="AN19" s="162"/>
      <c r="AO19" s="162"/>
      <c r="AP19" s="162"/>
      <c r="AQ19" s="162"/>
      <c r="AR19" s="162"/>
      <c r="AS19" s="162"/>
      <c r="AT19" s="162"/>
      <c r="AU19" s="162"/>
      <c r="AV19" s="162"/>
      <c r="AW19" s="162"/>
    </row>
    <row r="20" spans="2:49">
      <c r="B20" s="163"/>
      <c r="C20" s="163"/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  <c r="AC20" s="163"/>
      <c r="AD20" s="163"/>
      <c r="AE20" s="163"/>
      <c r="AF20" s="163"/>
      <c r="AG20" s="163"/>
      <c r="AH20" s="163"/>
      <c r="AI20" s="163"/>
      <c r="AJ20" s="163"/>
      <c r="AK20" s="163"/>
      <c r="AL20" s="163"/>
      <c r="AM20" s="163"/>
      <c r="AN20" s="163"/>
      <c r="AO20" s="163"/>
      <c r="AP20" s="163"/>
      <c r="AQ20" s="163"/>
      <c r="AR20" s="163"/>
      <c r="AS20" s="163"/>
      <c r="AT20" s="163"/>
      <c r="AU20" s="163"/>
      <c r="AV20" s="163"/>
      <c r="AW20" s="163"/>
    </row>
    <row r="21" spans="2:49">
      <c r="B21" s="163"/>
      <c r="C21" s="163"/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  <c r="AC21" s="163"/>
      <c r="AD21" s="163"/>
      <c r="AE21" s="163"/>
      <c r="AF21" s="163"/>
      <c r="AG21" s="163"/>
      <c r="AH21" s="163"/>
      <c r="AI21" s="163"/>
      <c r="AJ21" s="163"/>
      <c r="AK21" s="163"/>
      <c r="AL21" s="163"/>
      <c r="AM21" s="163"/>
      <c r="AN21" s="163"/>
      <c r="AO21" s="163"/>
      <c r="AP21" s="163"/>
      <c r="AQ21" s="163"/>
      <c r="AR21" s="163"/>
      <c r="AS21" s="163"/>
      <c r="AT21" s="163"/>
      <c r="AU21" s="163"/>
      <c r="AV21" s="163"/>
      <c r="AW21" s="163"/>
    </row>
    <row r="22" spans="2:49">
      <c r="B22" s="163"/>
      <c r="C22" s="163"/>
      <c r="D22" s="163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  <c r="AC22" s="163"/>
      <c r="AD22" s="163"/>
      <c r="AE22" s="163"/>
      <c r="AF22" s="163"/>
      <c r="AG22" s="163"/>
      <c r="AH22" s="163"/>
      <c r="AI22" s="163"/>
      <c r="AJ22" s="163"/>
      <c r="AK22" s="163"/>
      <c r="AL22" s="163"/>
      <c r="AM22" s="163"/>
      <c r="AN22" s="163"/>
      <c r="AO22" s="163"/>
      <c r="AP22" s="163"/>
      <c r="AQ22" s="163"/>
      <c r="AR22" s="163"/>
      <c r="AS22" s="163"/>
      <c r="AT22" s="163"/>
      <c r="AU22" s="163"/>
      <c r="AV22" s="163"/>
      <c r="AW22" s="163"/>
    </row>
    <row r="23" spans="2:49">
      <c r="B23" s="163"/>
      <c r="C23" s="163"/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  <c r="AC23" s="163"/>
      <c r="AD23" s="163"/>
      <c r="AE23" s="163"/>
      <c r="AF23" s="163"/>
      <c r="AG23" s="163"/>
      <c r="AH23" s="163"/>
      <c r="AI23" s="163"/>
      <c r="AJ23" s="163"/>
      <c r="AK23" s="163"/>
      <c r="AL23" s="163"/>
      <c r="AM23" s="163"/>
      <c r="AN23" s="163"/>
      <c r="AO23" s="163"/>
      <c r="AP23" s="163"/>
      <c r="AQ23" s="163"/>
      <c r="AR23" s="163"/>
      <c r="AS23" s="163"/>
      <c r="AT23" s="163"/>
      <c r="AU23" s="163"/>
      <c r="AV23" s="163"/>
      <c r="AW23" s="163"/>
    </row>
    <row r="24" spans="2:49">
      <c r="B24" s="163"/>
      <c r="C24" s="163"/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  <c r="AC24" s="163"/>
      <c r="AD24" s="163"/>
      <c r="AE24" s="163"/>
      <c r="AF24" s="163"/>
      <c r="AG24" s="163"/>
      <c r="AH24" s="163"/>
      <c r="AI24" s="163"/>
      <c r="AJ24" s="163"/>
      <c r="AK24" s="163"/>
      <c r="AL24" s="163"/>
      <c r="AM24" s="163"/>
      <c r="AN24" s="163"/>
      <c r="AO24" s="163"/>
      <c r="AP24" s="163"/>
      <c r="AQ24" s="163"/>
      <c r="AR24" s="163"/>
      <c r="AS24" s="163"/>
      <c r="AT24" s="163"/>
      <c r="AU24" s="163"/>
      <c r="AV24" s="163"/>
      <c r="AW24" s="163"/>
    </row>
    <row r="25" spans="2:49">
      <c r="B25" s="163"/>
      <c r="C25" s="163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K25" s="163"/>
      <c r="AL25" s="163"/>
      <c r="AM25" s="163"/>
      <c r="AN25" s="163"/>
      <c r="AO25" s="163"/>
      <c r="AP25" s="163"/>
      <c r="AQ25" s="163"/>
      <c r="AR25" s="163"/>
      <c r="AS25" s="163"/>
      <c r="AT25" s="163"/>
      <c r="AU25" s="163"/>
      <c r="AV25" s="163"/>
      <c r="AW25" s="163"/>
    </row>
    <row r="26" spans="2:49">
      <c r="B26" s="163"/>
      <c r="C26" s="163"/>
      <c r="D26" s="163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  <c r="AB26" s="163"/>
      <c r="AC26" s="163"/>
      <c r="AD26" s="163"/>
      <c r="AE26" s="163"/>
      <c r="AF26" s="163"/>
      <c r="AG26" s="163"/>
      <c r="AH26" s="163"/>
      <c r="AI26" s="163"/>
      <c r="AJ26" s="163"/>
      <c r="AK26" s="163"/>
      <c r="AL26" s="163"/>
      <c r="AM26" s="163"/>
      <c r="AN26" s="163"/>
      <c r="AO26" s="163"/>
      <c r="AP26" s="163"/>
      <c r="AQ26" s="163"/>
      <c r="AR26" s="163"/>
      <c r="AS26" s="163"/>
      <c r="AT26" s="163"/>
      <c r="AU26" s="163"/>
      <c r="AV26" s="163"/>
      <c r="AW26" s="163"/>
    </row>
    <row r="27" spans="2:49">
      <c r="B27" s="163"/>
      <c r="C27" s="163"/>
      <c r="D27" s="163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/>
      <c r="AC27" s="163"/>
      <c r="AD27" s="163"/>
      <c r="AE27" s="163"/>
      <c r="AF27" s="163"/>
      <c r="AG27" s="163"/>
      <c r="AH27" s="163"/>
      <c r="AI27" s="163"/>
      <c r="AJ27" s="163"/>
      <c r="AK27" s="163"/>
      <c r="AL27" s="163"/>
      <c r="AM27" s="163"/>
      <c r="AN27" s="163"/>
      <c r="AO27" s="163"/>
      <c r="AP27" s="163"/>
      <c r="AQ27" s="163"/>
      <c r="AR27" s="163"/>
      <c r="AS27" s="163"/>
      <c r="AT27" s="163"/>
      <c r="AU27" s="163"/>
      <c r="AV27" s="163"/>
      <c r="AW27" s="163"/>
    </row>
    <row r="28" spans="2:49">
      <c r="B28" s="163"/>
      <c r="C28" s="163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  <c r="AB28" s="163"/>
      <c r="AC28" s="163"/>
      <c r="AD28" s="163"/>
      <c r="AE28" s="163"/>
      <c r="AF28" s="163"/>
      <c r="AG28" s="163"/>
      <c r="AH28" s="163"/>
      <c r="AI28" s="163"/>
      <c r="AJ28" s="163"/>
      <c r="AK28" s="163"/>
      <c r="AL28" s="163"/>
      <c r="AM28" s="163"/>
      <c r="AN28" s="163"/>
      <c r="AO28" s="163"/>
      <c r="AP28" s="163"/>
      <c r="AQ28" s="163"/>
      <c r="AR28" s="163"/>
      <c r="AS28" s="163"/>
      <c r="AT28" s="163"/>
      <c r="AU28" s="163"/>
      <c r="AV28" s="163"/>
      <c r="AW28" s="163"/>
    </row>
    <row r="29" spans="2:49">
      <c r="B29" s="163"/>
      <c r="C29" s="163"/>
      <c r="D29" s="163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63"/>
      <c r="AL29" s="163"/>
      <c r="AM29" s="163"/>
      <c r="AN29" s="163"/>
      <c r="AO29" s="163"/>
      <c r="AP29" s="163"/>
      <c r="AQ29" s="163"/>
      <c r="AR29" s="163"/>
      <c r="AS29" s="163"/>
      <c r="AT29" s="163"/>
      <c r="AU29" s="163"/>
      <c r="AV29" s="163"/>
      <c r="AW29" s="163"/>
    </row>
    <row r="30" spans="2:49">
      <c r="B30" s="164"/>
      <c r="C30" s="164"/>
      <c r="D30" s="164"/>
      <c r="E30" s="164"/>
      <c r="F30" s="164"/>
      <c r="G30" s="164"/>
      <c r="H30" s="164"/>
      <c r="I30" s="164"/>
      <c r="J30" s="164"/>
      <c r="K30" s="164"/>
      <c r="L30" s="164"/>
      <c r="M30" s="164"/>
      <c r="N30" s="164"/>
      <c r="O30" s="164"/>
      <c r="P30" s="164"/>
      <c r="Q30" s="164"/>
      <c r="R30" s="164"/>
      <c r="S30" s="164"/>
      <c r="T30" s="164"/>
      <c r="U30" s="164"/>
      <c r="V30" s="164"/>
      <c r="W30" s="164"/>
      <c r="X30" s="164"/>
      <c r="Y30" s="164"/>
      <c r="Z30" s="164"/>
      <c r="AA30" s="164"/>
      <c r="AB30" s="164"/>
      <c r="AC30" s="164"/>
      <c r="AD30" s="164"/>
      <c r="AE30" s="164"/>
      <c r="AF30" s="164"/>
      <c r="AG30" s="164"/>
      <c r="AH30" s="164"/>
      <c r="AI30" s="164"/>
      <c r="AJ30" s="164"/>
      <c r="AK30" s="164"/>
      <c r="AL30" s="164"/>
      <c r="AM30" s="164"/>
      <c r="AN30" s="164"/>
      <c r="AO30" s="164"/>
      <c r="AP30" s="164"/>
      <c r="AQ30" s="164"/>
      <c r="AR30" s="164"/>
      <c r="AS30" s="164"/>
      <c r="AT30" s="164"/>
      <c r="AU30" s="164"/>
      <c r="AV30" s="164"/>
      <c r="AW30" s="164"/>
    </row>
    <row r="32" spans="2:49" s="102" customFormat="1">
      <c r="I32" s="101"/>
      <c r="J32" s="101"/>
      <c r="K32" s="101"/>
      <c r="L32" s="101"/>
      <c r="M32" s="101"/>
      <c r="N32" s="101"/>
      <c r="AR32" s="101" t="s">
        <v>239</v>
      </c>
    </row>
    <row r="33" spans="1:49" s="102" customFormat="1">
      <c r="F33" s="101" t="s">
        <v>54</v>
      </c>
      <c r="I33" s="101"/>
      <c r="J33" s="101"/>
      <c r="K33" s="101"/>
      <c r="L33" s="101"/>
      <c r="M33" s="101"/>
      <c r="N33" s="101"/>
      <c r="T33" s="101" t="s">
        <v>237</v>
      </c>
      <c r="AF33" s="101" t="s">
        <v>51</v>
      </c>
      <c r="AR33" s="101" t="s">
        <v>48</v>
      </c>
    </row>
    <row r="34" spans="1:49" s="102" customFormat="1">
      <c r="F34" s="101" t="s">
        <v>55</v>
      </c>
      <c r="I34" s="101"/>
      <c r="J34" s="101"/>
      <c r="K34" s="101"/>
      <c r="L34" s="101"/>
      <c r="M34" s="101"/>
      <c r="N34" s="101"/>
      <c r="T34" s="101" t="s">
        <v>238</v>
      </c>
      <c r="AF34" s="101" t="s">
        <v>52</v>
      </c>
      <c r="AR34" s="101" t="s">
        <v>49</v>
      </c>
    </row>
    <row r="35" spans="1:49" s="102" customFormat="1">
      <c r="F35" s="101"/>
      <c r="I35" s="101"/>
      <c r="J35" s="101"/>
      <c r="K35" s="101"/>
      <c r="L35" s="101"/>
      <c r="M35" s="101"/>
      <c r="N35" s="101"/>
      <c r="AF35" s="101" t="s">
        <v>53</v>
      </c>
      <c r="AR35" s="101" t="s">
        <v>50</v>
      </c>
    </row>
    <row r="36" spans="1:49" s="102" customFormat="1">
      <c r="F36" s="101"/>
      <c r="I36" s="101"/>
      <c r="J36" s="101"/>
      <c r="K36" s="101"/>
      <c r="L36" s="101"/>
      <c r="M36" s="101"/>
      <c r="N36" s="101"/>
      <c r="AF36" s="101"/>
      <c r="AR36" s="101"/>
    </row>
    <row r="37" spans="1:49" s="102" customFormat="1">
      <c r="F37" s="101"/>
      <c r="I37" s="101"/>
      <c r="J37" s="101"/>
      <c r="K37" s="101"/>
      <c r="L37" s="101"/>
      <c r="M37" s="101"/>
      <c r="N37" s="101"/>
      <c r="AF37" s="101"/>
      <c r="AR37" s="101"/>
    </row>
    <row r="38" spans="1:49" s="102" customFormat="1">
      <c r="F38" s="101"/>
      <c r="I38" s="101"/>
      <c r="J38" s="101"/>
      <c r="K38" s="101"/>
      <c r="L38" s="101"/>
      <c r="M38" s="101"/>
      <c r="N38" s="101"/>
      <c r="AF38" s="101"/>
      <c r="AR38" s="101"/>
    </row>
    <row r="39" spans="1:49" s="140" customFormat="1" ht="16.5" thickBot="1">
      <c r="F39" s="141" t="s">
        <v>232</v>
      </c>
      <c r="I39" s="142"/>
      <c r="J39" s="142"/>
      <c r="K39" s="142"/>
      <c r="L39" s="142"/>
      <c r="M39" s="142"/>
      <c r="N39" s="142"/>
      <c r="Q39" s="145"/>
      <c r="R39" s="145"/>
      <c r="S39" s="145"/>
      <c r="T39" s="146"/>
      <c r="U39" s="145"/>
      <c r="V39" s="145"/>
      <c r="W39" s="145"/>
      <c r="X39" s="145"/>
      <c r="AF39" s="141" t="s">
        <v>97</v>
      </c>
      <c r="AR39" s="141" t="s">
        <v>209</v>
      </c>
    </row>
    <row r="40" spans="1:49" s="102" customFormat="1">
      <c r="D40" s="143"/>
      <c r="F40" s="143" t="s">
        <v>228</v>
      </c>
      <c r="G40" s="143"/>
      <c r="H40" s="143"/>
      <c r="I40" s="143"/>
      <c r="J40" s="143"/>
      <c r="K40" s="144"/>
      <c r="L40" s="144"/>
      <c r="M40" s="144"/>
      <c r="N40" s="144"/>
      <c r="T40" s="147"/>
      <c r="AO40" s="101"/>
    </row>
    <row r="42" spans="1:49">
      <c r="AN42" s="10"/>
      <c r="AO42" s="10"/>
      <c r="AP42" s="160"/>
      <c r="AQ42" s="160"/>
      <c r="AR42" s="160"/>
      <c r="AS42" s="160"/>
      <c r="AT42" s="160"/>
    </row>
    <row r="46" spans="1:49">
      <c r="A46" s="2" t="s">
        <v>25</v>
      </c>
      <c r="B46" s="1" t="s">
        <v>26</v>
      </c>
    </row>
    <row r="48" spans="1:49">
      <c r="B48" s="15" t="s">
        <v>27</v>
      </c>
      <c r="C48" s="5"/>
      <c r="D48" s="5"/>
      <c r="E48" s="5"/>
      <c r="F48" s="5"/>
      <c r="G48" s="5"/>
      <c r="H48" s="5"/>
      <c r="I48" s="6"/>
      <c r="J48" s="6"/>
      <c r="K48" s="6"/>
      <c r="L48" s="6"/>
      <c r="M48" s="6"/>
      <c r="N48" s="6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7"/>
    </row>
    <row r="49" spans="2:49">
      <c r="B49" s="22" t="s">
        <v>28</v>
      </c>
      <c r="C49" s="10"/>
      <c r="D49" s="10"/>
      <c r="E49" s="10"/>
      <c r="F49" s="10"/>
      <c r="G49" s="10"/>
      <c r="H49" s="10"/>
      <c r="I49" s="11"/>
      <c r="J49" s="11"/>
      <c r="K49" s="11"/>
      <c r="L49" s="11"/>
      <c r="M49" s="11"/>
      <c r="V49" s="11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9" t="s">
        <v>30</v>
      </c>
      <c r="AR49" s="10"/>
      <c r="AS49" s="10"/>
      <c r="AT49" s="10"/>
      <c r="AU49" s="10"/>
      <c r="AV49" s="10"/>
      <c r="AW49" s="12"/>
    </row>
    <row r="50" spans="2:49" ht="17.25">
      <c r="B50" s="23" t="s">
        <v>1</v>
      </c>
      <c r="C50" s="10" t="s">
        <v>70</v>
      </c>
      <c r="D50" s="10"/>
      <c r="E50" s="10"/>
      <c r="F50" s="10"/>
      <c r="G50" s="10"/>
      <c r="H50" s="104"/>
      <c r="I50" s="20"/>
      <c r="J50" s="11"/>
      <c r="K50" s="11"/>
      <c r="L50" s="11"/>
      <c r="M50" s="11"/>
      <c r="V50" s="168">
        <v>6</v>
      </c>
      <c r="W50" s="168"/>
      <c r="X50" s="11" t="s">
        <v>15</v>
      </c>
      <c r="Y50" s="11" t="s">
        <v>16</v>
      </c>
      <c r="Z50" s="168">
        <v>1.85</v>
      </c>
      <c r="AA50" s="168"/>
      <c r="AB50" s="11" t="s">
        <v>15</v>
      </c>
      <c r="AC50" s="13" t="s">
        <v>17</v>
      </c>
      <c r="AD50" s="168">
        <f>SUM(Z50*V50)</f>
        <v>11.100000000000001</v>
      </c>
      <c r="AE50" s="168"/>
      <c r="AF50" s="104" t="s">
        <v>18</v>
      </c>
      <c r="AG50" s="10"/>
      <c r="AH50" s="25" t="s">
        <v>29</v>
      </c>
      <c r="AI50" s="10"/>
      <c r="AJ50" s="180">
        <v>57000</v>
      </c>
      <c r="AK50" s="180"/>
      <c r="AL50" s="180"/>
      <c r="AM50" s="26"/>
      <c r="AN50" s="10"/>
      <c r="AO50" s="10"/>
      <c r="AP50" s="10"/>
      <c r="AQ50" s="27" t="s">
        <v>31</v>
      </c>
      <c r="AR50" s="180">
        <f>SUM(AJ50*AD50)</f>
        <v>632700.00000000012</v>
      </c>
      <c r="AS50" s="180"/>
      <c r="AT50" s="180"/>
      <c r="AU50" s="180"/>
      <c r="AV50" s="10"/>
      <c r="AW50" s="12"/>
    </row>
    <row r="51" spans="2:49">
      <c r="B51" s="23" t="s">
        <v>8</v>
      </c>
      <c r="C51" s="10" t="s">
        <v>71</v>
      </c>
      <c r="D51" s="10"/>
      <c r="E51" s="10"/>
      <c r="F51" s="10"/>
      <c r="G51" s="10"/>
      <c r="H51" s="104"/>
      <c r="I51" s="20"/>
      <c r="J51" s="11"/>
      <c r="K51" s="11"/>
      <c r="L51" s="11"/>
      <c r="M51" s="11"/>
      <c r="V51" s="168">
        <v>1</v>
      </c>
      <c r="W51" s="168"/>
      <c r="X51" s="160" t="s">
        <v>37</v>
      </c>
      <c r="Y51" s="160"/>
      <c r="Z51" s="160"/>
      <c r="AA51" s="160"/>
      <c r="AC51" s="13"/>
      <c r="AD51" s="168"/>
      <c r="AE51" s="168"/>
      <c r="AF51" s="104"/>
      <c r="AG51" s="10"/>
      <c r="AH51" s="25" t="s">
        <v>29</v>
      </c>
      <c r="AI51" s="10"/>
      <c r="AJ51" s="180">
        <v>350000</v>
      </c>
      <c r="AK51" s="180"/>
      <c r="AL51" s="180"/>
      <c r="AM51" s="26"/>
      <c r="AN51" s="10"/>
      <c r="AO51" s="10"/>
      <c r="AP51" s="10"/>
      <c r="AQ51" s="27" t="s">
        <v>31</v>
      </c>
      <c r="AR51" s="180">
        <f>SUM(AJ51*V51)</f>
        <v>350000</v>
      </c>
      <c r="AS51" s="180"/>
      <c r="AT51" s="180"/>
      <c r="AU51" s="180"/>
      <c r="AV51" s="10"/>
      <c r="AW51" s="12"/>
    </row>
    <row r="52" spans="2:49">
      <c r="B52" s="23" t="s">
        <v>25</v>
      </c>
      <c r="C52" s="104" t="s">
        <v>72</v>
      </c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V52" s="168">
        <v>2</v>
      </c>
      <c r="W52" s="168"/>
      <c r="X52" s="160" t="s">
        <v>37</v>
      </c>
      <c r="Y52" s="160"/>
      <c r="Z52" s="160"/>
      <c r="AA52" s="160"/>
      <c r="AC52" s="13"/>
      <c r="AD52" s="168"/>
      <c r="AE52" s="168"/>
      <c r="AF52" s="104"/>
      <c r="AG52" s="24"/>
      <c r="AH52" s="25" t="s">
        <v>29</v>
      </c>
      <c r="AI52" s="24"/>
      <c r="AJ52" s="180">
        <v>350000</v>
      </c>
      <c r="AK52" s="180"/>
      <c r="AL52" s="180"/>
      <c r="AM52" s="26"/>
      <c r="AN52" s="24"/>
      <c r="AO52" s="24"/>
      <c r="AP52" s="24"/>
      <c r="AQ52" s="27" t="s">
        <v>31</v>
      </c>
      <c r="AR52" s="180">
        <f>SUM(AJ52*V52)</f>
        <v>700000</v>
      </c>
      <c r="AS52" s="180"/>
      <c r="AT52" s="180"/>
      <c r="AU52" s="180"/>
      <c r="AV52" s="10"/>
      <c r="AW52" s="12"/>
    </row>
    <row r="53" spans="2:49">
      <c r="B53" s="8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2"/>
    </row>
    <row r="54" spans="2:49" ht="15.75">
      <c r="B54" s="181" t="s">
        <v>32</v>
      </c>
      <c r="C54" s="182"/>
      <c r="D54" s="182"/>
      <c r="E54" s="182"/>
      <c r="F54" s="182"/>
      <c r="G54" s="182"/>
      <c r="H54" s="182"/>
      <c r="I54" s="182"/>
      <c r="J54" s="182"/>
      <c r="K54" s="182"/>
      <c r="L54" s="182"/>
      <c r="M54" s="182"/>
      <c r="N54" s="182"/>
      <c r="O54" s="182"/>
      <c r="P54" s="182"/>
      <c r="Q54" s="182"/>
      <c r="R54" s="182"/>
      <c r="S54" s="182"/>
      <c r="T54" s="182"/>
      <c r="U54" s="182"/>
      <c r="V54" s="182"/>
      <c r="W54" s="182"/>
      <c r="X54" s="182"/>
      <c r="Y54" s="182"/>
      <c r="Z54" s="182"/>
      <c r="AA54" s="182"/>
      <c r="AB54" s="182"/>
      <c r="AC54" s="182"/>
      <c r="AD54" s="182"/>
      <c r="AE54" s="182"/>
      <c r="AF54" s="182"/>
      <c r="AG54" s="182"/>
      <c r="AH54" s="182"/>
      <c r="AI54" s="182"/>
      <c r="AJ54" s="182"/>
      <c r="AK54" s="182"/>
      <c r="AL54" s="182"/>
      <c r="AM54" s="182"/>
      <c r="AN54" s="182"/>
      <c r="AO54" s="182"/>
      <c r="AP54" s="45"/>
      <c r="AQ54" s="45" t="s">
        <v>31</v>
      </c>
      <c r="AR54" s="46"/>
      <c r="AS54" s="183">
        <f>SUM(AR50:AU52)</f>
        <v>1682700</v>
      </c>
      <c r="AT54" s="183"/>
      <c r="AU54" s="183"/>
      <c r="AV54" s="183"/>
      <c r="AW54" s="184"/>
    </row>
    <row r="55" spans="2:49">
      <c r="B55" s="185" t="s">
        <v>33</v>
      </c>
      <c r="C55" s="186"/>
      <c r="D55" s="187" t="s">
        <v>19</v>
      </c>
      <c r="E55" s="188"/>
      <c r="F55" s="188"/>
      <c r="G55" s="188"/>
      <c r="H55" s="188"/>
      <c r="I55" s="188"/>
      <c r="J55" s="188"/>
      <c r="K55" s="188"/>
      <c r="L55" s="188"/>
      <c r="M55" s="188"/>
      <c r="N55" s="188"/>
      <c r="O55" s="188"/>
      <c r="P55" s="188"/>
      <c r="Q55" s="189"/>
      <c r="R55" s="170" t="s">
        <v>20</v>
      </c>
      <c r="S55" s="170"/>
      <c r="T55" s="170"/>
      <c r="U55" s="170"/>
      <c r="V55" s="170"/>
      <c r="W55" s="170"/>
      <c r="X55" s="170"/>
      <c r="Y55" s="170"/>
      <c r="Z55" s="170"/>
      <c r="AA55" s="170"/>
      <c r="AB55" s="170"/>
      <c r="AC55" s="170"/>
      <c r="AD55" s="170"/>
      <c r="AE55" s="170"/>
      <c r="AF55" s="170"/>
      <c r="AG55" s="170"/>
      <c r="AH55" s="170" t="s">
        <v>21</v>
      </c>
      <c r="AI55" s="170"/>
      <c r="AJ55" s="170"/>
      <c r="AK55" s="170"/>
      <c r="AL55" s="170"/>
      <c r="AM55" s="170"/>
      <c r="AN55" s="170"/>
      <c r="AO55" s="170"/>
      <c r="AP55" s="170"/>
      <c r="AQ55" s="170"/>
      <c r="AR55" s="170"/>
      <c r="AS55" s="170"/>
      <c r="AT55" s="170"/>
      <c r="AU55" s="170"/>
      <c r="AV55" s="170"/>
      <c r="AW55" s="170"/>
    </row>
    <row r="56" spans="2:49">
      <c r="B56" s="15" t="s">
        <v>43</v>
      </c>
      <c r="C56" s="30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7"/>
      <c r="R56" s="4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7"/>
      <c r="AH56" s="4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7"/>
    </row>
    <row r="57" spans="2:49">
      <c r="B57" s="8"/>
      <c r="C57" s="9" t="s">
        <v>34</v>
      </c>
      <c r="D57" s="195" t="s">
        <v>58</v>
      </c>
      <c r="E57" s="195"/>
      <c r="F57" s="195"/>
      <c r="G57" s="195"/>
      <c r="H57" s="195"/>
      <c r="I57" s="195"/>
      <c r="J57" s="195"/>
      <c r="K57" s="195"/>
      <c r="L57" s="195"/>
      <c r="M57" s="195"/>
      <c r="N57" s="195"/>
      <c r="O57" s="195"/>
      <c r="P57" s="195"/>
      <c r="Q57" s="196"/>
      <c r="R57" s="8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2"/>
      <c r="AH57" s="8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2"/>
    </row>
    <row r="58" spans="2:49">
      <c r="B58" s="8"/>
      <c r="C58" s="10"/>
      <c r="D58" s="160" t="s">
        <v>35</v>
      </c>
      <c r="E58" s="160"/>
      <c r="F58" s="11" t="s">
        <v>14</v>
      </c>
      <c r="G58" s="160" t="s">
        <v>36</v>
      </c>
      <c r="H58" s="160"/>
      <c r="I58" s="160"/>
      <c r="J58" s="160"/>
      <c r="K58" s="160"/>
      <c r="L58" s="160"/>
      <c r="M58" s="160"/>
      <c r="N58" s="160"/>
      <c r="O58" s="160"/>
      <c r="P58" s="160"/>
      <c r="Q58" s="198"/>
      <c r="R58" s="8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2"/>
      <c r="AH58" s="8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2"/>
    </row>
    <row r="59" spans="2:49">
      <c r="B59" s="8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2"/>
      <c r="R59" s="8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2"/>
      <c r="AH59" s="8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2"/>
    </row>
    <row r="60" spans="2:49">
      <c r="B60" s="8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2"/>
      <c r="R60" s="8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2"/>
      <c r="AH60" s="8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2"/>
    </row>
    <row r="61" spans="2:49">
      <c r="B61" s="8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2"/>
      <c r="R61" s="8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2"/>
      <c r="AH61" s="8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2"/>
    </row>
    <row r="62" spans="2:49">
      <c r="B62" s="8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2"/>
      <c r="R62" s="8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2"/>
      <c r="AH62" s="8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2"/>
    </row>
    <row r="63" spans="2:49">
      <c r="B63" s="8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2"/>
      <c r="R63" s="8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2"/>
      <c r="AH63" s="8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2"/>
    </row>
    <row r="64" spans="2:49">
      <c r="B64" s="8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2"/>
      <c r="R64" s="8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2"/>
      <c r="AH64" s="8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2"/>
    </row>
    <row r="65" spans="2:49">
      <c r="B65" s="8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2"/>
      <c r="R65" s="8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2"/>
      <c r="AH65" s="8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2"/>
    </row>
    <row r="66" spans="2:49">
      <c r="B66" s="8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2"/>
      <c r="R66" s="8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2"/>
      <c r="AH66" s="8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2"/>
    </row>
    <row r="67" spans="2:49">
      <c r="B67" s="8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2"/>
      <c r="R67" s="8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2"/>
      <c r="AH67" s="8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2"/>
    </row>
    <row r="68" spans="2:49">
      <c r="B68" s="8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2"/>
      <c r="R68" s="8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2"/>
      <c r="AH68" s="8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2"/>
    </row>
    <row r="69" spans="2:49">
      <c r="B69" s="8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2"/>
      <c r="R69" s="8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2"/>
      <c r="AH69" s="8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2"/>
    </row>
    <row r="70" spans="2:49">
      <c r="B70" s="8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2"/>
      <c r="R70" s="8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2"/>
      <c r="AH70" s="8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2"/>
    </row>
    <row r="71" spans="2:49">
      <c r="B71" s="14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9"/>
      <c r="R71" s="14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9"/>
      <c r="AH71" s="14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9"/>
    </row>
    <row r="83" spans="2:49">
      <c r="B83" s="15" t="s">
        <v>27</v>
      </c>
      <c r="C83" s="5"/>
      <c r="D83" s="5"/>
      <c r="E83" s="5"/>
      <c r="F83" s="5"/>
      <c r="G83" s="5"/>
      <c r="H83" s="5"/>
      <c r="I83" s="6"/>
      <c r="J83" s="6"/>
      <c r="K83" s="6"/>
      <c r="L83" s="6"/>
      <c r="M83" s="6"/>
      <c r="N83" s="6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7"/>
    </row>
    <row r="84" spans="2:49">
      <c r="B84" s="22" t="s">
        <v>28</v>
      </c>
      <c r="C84" s="10"/>
      <c r="D84" s="10"/>
      <c r="E84" s="10"/>
      <c r="F84" s="10"/>
      <c r="G84" s="10"/>
      <c r="H84" s="10"/>
      <c r="I84" s="11"/>
      <c r="J84" s="11"/>
      <c r="K84" s="11"/>
      <c r="L84" s="11"/>
      <c r="M84" s="11"/>
      <c r="V84" s="11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9" t="s">
        <v>30</v>
      </c>
      <c r="AR84" s="10"/>
      <c r="AS84" s="10"/>
      <c r="AT84" s="10"/>
      <c r="AU84" s="10"/>
      <c r="AV84" s="10"/>
      <c r="AW84" s="12"/>
    </row>
    <row r="85" spans="2:49" ht="17.25">
      <c r="B85" s="23" t="s">
        <v>1</v>
      </c>
      <c r="C85" s="10" t="s">
        <v>70</v>
      </c>
      <c r="D85" s="10"/>
      <c r="E85" s="10"/>
      <c r="F85" s="10"/>
      <c r="G85" s="10"/>
      <c r="H85" s="104"/>
      <c r="I85" s="20"/>
      <c r="J85" s="11"/>
      <c r="K85" s="11"/>
      <c r="L85" s="11"/>
      <c r="M85" s="11"/>
      <c r="V85" s="168">
        <v>8</v>
      </c>
      <c r="W85" s="168"/>
      <c r="X85" s="11" t="s">
        <v>15</v>
      </c>
      <c r="Y85" s="11" t="s">
        <v>16</v>
      </c>
      <c r="Z85" s="168">
        <v>1.85</v>
      </c>
      <c r="AA85" s="168"/>
      <c r="AB85" s="11" t="s">
        <v>15</v>
      </c>
      <c r="AC85" s="13" t="s">
        <v>17</v>
      </c>
      <c r="AD85" s="168">
        <f>SUM(Z85*V85)</f>
        <v>14.8</v>
      </c>
      <c r="AE85" s="168"/>
      <c r="AF85" s="104" t="s">
        <v>18</v>
      </c>
      <c r="AG85" s="10"/>
      <c r="AH85" s="25" t="s">
        <v>29</v>
      </c>
      <c r="AI85" s="10"/>
      <c r="AJ85" s="180">
        <v>57000</v>
      </c>
      <c r="AK85" s="180"/>
      <c r="AL85" s="180"/>
      <c r="AM85" s="26"/>
      <c r="AN85" s="10"/>
      <c r="AO85" s="10"/>
      <c r="AP85" s="10"/>
      <c r="AQ85" s="27" t="s">
        <v>31</v>
      </c>
      <c r="AR85" s="180">
        <f>SUM(AJ85*AD85)</f>
        <v>843600</v>
      </c>
      <c r="AS85" s="180"/>
      <c r="AT85" s="180"/>
      <c r="AU85" s="180"/>
      <c r="AV85" s="10"/>
      <c r="AW85" s="12"/>
    </row>
    <row r="86" spans="2:49">
      <c r="B86" s="23" t="s">
        <v>8</v>
      </c>
      <c r="C86" s="104" t="s">
        <v>72</v>
      </c>
      <c r="D86" s="105"/>
      <c r="E86" s="105"/>
      <c r="F86" s="105"/>
      <c r="G86" s="105"/>
      <c r="H86" s="105"/>
      <c r="I86" s="105"/>
      <c r="J86" s="105"/>
      <c r="K86" s="105"/>
      <c r="L86" s="105"/>
      <c r="M86" s="105"/>
      <c r="V86" s="168"/>
      <c r="W86" s="168"/>
      <c r="X86" s="160" t="s">
        <v>37</v>
      </c>
      <c r="Y86" s="160"/>
      <c r="Z86" s="160"/>
      <c r="AA86" s="160"/>
      <c r="AC86" s="13"/>
      <c r="AD86" s="168"/>
      <c r="AE86" s="168"/>
      <c r="AF86" s="104"/>
      <c r="AG86" s="24"/>
      <c r="AH86" s="25" t="s">
        <v>29</v>
      </c>
      <c r="AI86" s="24"/>
      <c r="AJ86" s="180">
        <v>350000</v>
      </c>
      <c r="AK86" s="180"/>
      <c r="AL86" s="180"/>
      <c r="AM86" s="24"/>
      <c r="AN86" s="24"/>
      <c r="AO86" s="24"/>
      <c r="AP86" s="24"/>
      <c r="AQ86" s="27" t="s">
        <v>31</v>
      </c>
      <c r="AR86" s="180">
        <f>SUM(AJ86*V86)</f>
        <v>0</v>
      </c>
      <c r="AS86" s="180"/>
      <c r="AT86" s="180"/>
      <c r="AU86" s="180"/>
      <c r="AV86" s="10"/>
      <c r="AW86" s="12"/>
    </row>
    <row r="87" spans="2:49">
      <c r="B87" s="8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2"/>
    </row>
    <row r="88" spans="2:49" ht="15.75">
      <c r="B88" s="181" t="s">
        <v>32</v>
      </c>
      <c r="C88" s="182"/>
      <c r="D88" s="182"/>
      <c r="E88" s="182"/>
      <c r="F88" s="182"/>
      <c r="G88" s="182"/>
      <c r="H88" s="182"/>
      <c r="I88" s="182"/>
      <c r="J88" s="182"/>
      <c r="K88" s="182"/>
      <c r="L88" s="182"/>
      <c r="M88" s="182"/>
      <c r="N88" s="182"/>
      <c r="O88" s="182"/>
      <c r="P88" s="182"/>
      <c r="Q88" s="182"/>
      <c r="R88" s="182"/>
      <c r="S88" s="182"/>
      <c r="T88" s="182"/>
      <c r="U88" s="182"/>
      <c r="V88" s="182"/>
      <c r="W88" s="182"/>
      <c r="X88" s="182"/>
      <c r="Y88" s="182"/>
      <c r="Z88" s="182"/>
      <c r="AA88" s="182"/>
      <c r="AB88" s="182"/>
      <c r="AC88" s="182"/>
      <c r="AD88" s="182"/>
      <c r="AE88" s="182"/>
      <c r="AF88" s="182"/>
      <c r="AG88" s="182"/>
      <c r="AH88" s="182"/>
      <c r="AI88" s="182"/>
      <c r="AJ88" s="182"/>
      <c r="AK88" s="182"/>
      <c r="AL88" s="182"/>
      <c r="AM88" s="182"/>
      <c r="AN88" s="182"/>
      <c r="AO88" s="182"/>
      <c r="AP88" s="45"/>
      <c r="AQ88" s="45" t="s">
        <v>31</v>
      </c>
      <c r="AR88" s="46"/>
      <c r="AS88" s="183">
        <f>SUM(AR85:AU86)</f>
        <v>843600</v>
      </c>
      <c r="AT88" s="183"/>
      <c r="AU88" s="183"/>
      <c r="AV88" s="183"/>
      <c r="AW88" s="184"/>
    </row>
    <row r="89" spans="2:49">
      <c r="B89" s="185" t="s">
        <v>33</v>
      </c>
      <c r="C89" s="186"/>
      <c r="D89" s="187" t="s">
        <v>19</v>
      </c>
      <c r="E89" s="188"/>
      <c r="F89" s="188"/>
      <c r="G89" s="188"/>
      <c r="H89" s="188"/>
      <c r="I89" s="188"/>
      <c r="J89" s="188"/>
      <c r="K89" s="188"/>
      <c r="L89" s="188"/>
      <c r="M89" s="188"/>
      <c r="N89" s="188"/>
      <c r="O89" s="188"/>
      <c r="P89" s="188"/>
      <c r="Q89" s="189"/>
      <c r="R89" s="170" t="s">
        <v>20</v>
      </c>
      <c r="S89" s="170"/>
      <c r="T89" s="170"/>
      <c r="U89" s="170"/>
      <c r="V89" s="170"/>
      <c r="W89" s="170"/>
      <c r="X89" s="170"/>
      <c r="Y89" s="170"/>
      <c r="Z89" s="170"/>
      <c r="AA89" s="170"/>
      <c r="AB89" s="170"/>
      <c r="AC89" s="170"/>
      <c r="AD89" s="170"/>
      <c r="AE89" s="170"/>
      <c r="AF89" s="170"/>
      <c r="AG89" s="170"/>
      <c r="AH89" s="170" t="s">
        <v>21</v>
      </c>
      <c r="AI89" s="170"/>
      <c r="AJ89" s="170"/>
      <c r="AK89" s="170"/>
      <c r="AL89" s="170"/>
      <c r="AM89" s="170"/>
      <c r="AN89" s="170"/>
      <c r="AO89" s="170"/>
      <c r="AP89" s="170"/>
      <c r="AQ89" s="170"/>
      <c r="AR89" s="170"/>
      <c r="AS89" s="170"/>
      <c r="AT89" s="170"/>
      <c r="AU89" s="170"/>
      <c r="AV89" s="170"/>
      <c r="AW89" s="170"/>
    </row>
    <row r="90" spans="2:49">
      <c r="B90" s="15" t="s">
        <v>43</v>
      </c>
      <c r="C90" s="30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7"/>
      <c r="R90" s="4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7"/>
      <c r="AH90" s="4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7"/>
    </row>
    <row r="91" spans="2:49">
      <c r="B91" s="8"/>
      <c r="C91" s="9" t="s">
        <v>38</v>
      </c>
      <c r="D91" s="195" t="s">
        <v>59</v>
      </c>
      <c r="E91" s="195"/>
      <c r="F91" s="195"/>
      <c r="G91" s="195"/>
      <c r="H91" s="195"/>
      <c r="I91" s="195"/>
      <c r="J91" s="195"/>
      <c r="K91" s="195"/>
      <c r="L91" s="195"/>
      <c r="M91" s="195"/>
      <c r="N91" s="195"/>
      <c r="O91" s="195"/>
      <c r="P91" s="195"/>
      <c r="Q91" s="196"/>
      <c r="R91" s="8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2"/>
      <c r="AH91" s="8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2"/>
    </row>
    <row r="92" spans="2:49">
      <c r="B92" s="8"/>
      <c r="C92" s="10"/>
      <c r="D92" s="160" t="s">
        <v>35</v>
      </c>
      <c r="E92" s="160"/>
      <c r="F92" s="11" t="s">
        <v>14</v>
      </c>
      <c r="G92" s="160" t="s">
        <v>36</v>
      </c>
      <c r="H92" s="160"/>
      <c r="I92" s="160"/>
      <c r="J92" s="160"/>
      <c r="K92" s="160"/>
      <c r="L92" s="160"/>
      <c r="M92" s="160"/>
      <c r="N92" s="160"/>
      <c r="O92" s="160"/>
      <c r="P92" s="160"/>
      <c r="Q92" s="198"/>
      <c r="R92" s="8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2"/>
      <c r="AH92" s="8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2"/>
    </row>
    <row r="93" spans="2:49">
      <c r="B93" s="8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2"/>
      <c r="R93" s="8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2"/>
      <c r="AH93" s="8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2"/>
    </row>
    <row r="94" spans="2:49">
      <c r="B94" s="8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2"/>
      <c r="R94" s="8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2"/>
      <c r="AH94" s="8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2"/>
    </row>
    <row r="95" spans="2:49">
      <c r="B95" s="8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2"/>
      <c r="R95" s="8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2"/>
      <c r="AH95" s="8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2"/>
    </row>
    <row r="96" spans="2:49">
      <c r="B96" s="8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2"/>
      <c r="R96" s="8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2"/>
      <c r="AH96" s="8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2"/>
    </row>
    <row r="97" spans="2:49">
      <c r="B97" s="8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2"/>
      <c r="R97" s="8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2"/>
      <c r="AH97" s="8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2"/>
    </row>
    <row r="98" spans="2:49">
      <c r="B98" s="8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2"/>
      <c r="R98" s="8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2"/>
      <c r="AH98" s="8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2"/>
    </row>
    <row r="99" spans="2:49">
      <c r="B99" s="8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2"/>
      <c r="R99" s="8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2"/>
      <c r="AH99" s="8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2"/>
    </row>
    <row r="100" spans="2:49">
      <c r="B100" s="8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2"/>
      <c r="R100" s="8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2"/>
      <c r="AH100" s="8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2"/>
    </row>
    <row r="101" spans="2:49">
      <c r="B101" s="8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2"/>
      <c r="R101" s="8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2"/>
      <c r="AH101" s="8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2"/>
    </row>
    <row r="102" spans="2:49">
      <c r="B102" s="8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2"/>
      <c r="R102" s="8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2"/>
      <c r="AH102" s="8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2"/>
    </row>
    <row r="103" spans="2:49">
      <c r="B103" s="8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2"/>
      <c r="R103" s="8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2"/>
      <c r="AH103" s="8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2"/>
    </row>
    <row r="104" spans="2:49">
      <c r="B104" s="8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2"/>
      <c r="R104" s="8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2"/>
      <c r="AH104" s="8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2"/>
    </row>
    <row r="105" spans="2:49">
      <c r="B105" s="14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9"/>
      <c r="R105" s="14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9"/>
      <c r="AH105" s="14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9"/>
    </row>
    <row r="120" spans="2:49">
      <c r="B120" s="15" t="s">
        <v>27</v>
      </c>
      <c r="C120" s="5"/>
      <c r="D120" s="5"/>
      <c r="E120" s="5"/>
      <c r="F120" s="5"/>
      <c r="G120" s="5"/>
      <c r="H120" s="5"/>
      <c r="I120" s="6"/>
      <c r="J120" s="6"/>
      <c r="K120" s="6"/>
      <c r="L120" s="6"/>
      <c r="M120" s="6"/>
      <c r="N120" s="6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7"/>
    </row>
    <row r="121" spans="2:49">
      <c r="B121" s="22" t="s">
        <v>28</v>
      </c>
      <c r="C121" s="10"/>
      <c r="D121" s="10"/>
      <c r="E121" s="10"/>
      <c r="F121" s="10"/>
      <c r="G121" s="10"/>
      <c r="H121" s="10"/>
      <c r="I121" s="11"/>
      <c r="J121" s="11"/>
      <c r="K121" s="11"/>
      <c r="L121" s="11"/>
      <c r="M121" s="11"/>
      <c r="V121" s="11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9" t="s">
        <v>30</v>
      </c>
      <c r="AR121" s="10"/>
      <c r="AS121" s="10"/>
      <c r="AT121" s="10"/>
      <c r="AU121" s="10"/>
      <c r="AV121" s="10"/>
      <c r="AW121" s="12"/>
    </row>
    <row r="122" spans="2:49" ht="17.25">
      <c r="B122" s="23" t="s">
        <v>1</v>
      </c>
      <c r="C122" s="10" t="s">
        <v>70</v>
      </c>
      <c r="D122" s="10"/>
      <c r="E122" s="10"/>
      <c r="F122" s="10"/>
      <c r="G122" s="10"/>
      <c r="H122" s="104"/>
      <c r="I122" s="20"/>
      <c r="J122" s="11"/>
      <c r="K122" s="11"/>
      <c r="L122" s="11"/>
      <c r="M122" s="11"/>
      <c r="V122" s="168">
        <v>8</v>
      </c>
      <c r="W122" s="168"/>
      <c r="X122" s="11" t="s">
        <v>15</v>
      </c>
      <c r="Y122" s="11" t="s">
        <v>16</v>
      </c>
      <c r="Z122" s="168">
        <v>1.85</v>
      </c>
      <c r="AA122" s="168"/>
      <c r="AB122" s="11" t="s">
        <v>15</v>
      </c>
      <c r="AC122" s="13" t="s">
        <v>17</v>
      </c>
      <c r="AD122" s="168">
        <f>SUM(Z122*V122)</f>
        <v>14.8</v>
      </c>
      <c r="AE122" s="168"/>
      <c r="AF122" s="104" t="s">
        <v>18</v>
      </c>
      <c r="AG122" s="10"/>
      <c r="AH122" s="25" t="s">
        <v>29</v>
      </c>
      <c r="AI122" s="10"/>
      <c r="AJ122" s="180">
        <v>57000</v>
      </c>
      <c r="AK122" s="180"/>
      <c r="AL122" s="180"/>
      <c r="AM122" s="26"/>
      <c r="AN122" s="10"/>
      <c r="AO122" s="10"/>
      <c r="AP122" s="10"/>
      <c r="AQ122" s="27" t="s">
        <v>31</v>
      </c>
      <c r="AR122" s="180">
        <f>SUM(AJ122*AD122)</f>
        <v>843600</v>
      </c>
      <c r="AS122" s="180"/>
      <c r="AT122" s="180"/>
      <c r="AU122" s="180"/>
      <c r="AV122" s="10"/>
      <c r="AW122" s="12"/>
    </row>
    <row r="123" spans="2:49">
      <c r="B123" s="23" t="s">
        <v>8</v>
      </c>
      <c r="C123" s="104" t="s">
        <v>72</v>
      </c>
      <c r="D123" s="105"/>
      <c r="E123" s="105"/>
      <c r="F123" s="105"/>
      <c r="G123" s="105"/>
      <c r="H123" s="105"/>
      <c r="I123" s="105"/>
      <c r="J123" s="105"/>
      <c r="K123" s="105"/>
      <c r="L123" s="105"/>
      <c r="M123" s="105"/>
      <c r="V123" s="168">
        <v>1</v>
      </c>
      <c r="W123" s="168"/>
      <c r="X123" s="160" t="s">
        <v>37</v>
      </c>
      <c r="Y123" s="160"/>
      <c r="Z123" s="160"/>
      <c r="AA123" s="160"/>
      <c r="AC123" s="13"/>
      <c r="AD123" s="168"/>
      <c r="AE123" s="168"/>
      <c r="AF123" s="104"/>
      <c r="AG123" s="24"/>
      <c r="AH123" s="25" t="s">
        <v>29</v>
      </c>
      <c r="AI123" s="24"/>
      <c r="AJ123" s="180">
        <v>350000</v>
      </c>
      <c r="AK123" s="180"/>
      <c r="AL123" s="180"/>
      <c r="AM123" s="24"/>
      <c r="AN123" s="24"/>
      <c r="AO123" s="24"/>
      <c r="AP123" s="24"/>
      <c r="AQ123" s="27" t="s">
        <v>31</v>
      </c>
      <c r="AR123" s="180">
        <f>SUM(AJ123*V123)</f>
        <v>350000</v>
      </c>
      <c r="AS123" s="180"/>
      <c r="AT123" s="180"/>
      <c r="AU123" s="180"/>
      <c r="AV123" s="10"/>
      <c r="AW123" s="12"/>
    </row>
    <row r="124" spans="2:49">
      <c r="B124" s="8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2"/>
    </row>
    <row r="125" spans="2:49" ht="15.75">
      <c r="B125" s="181" t="s">
        <v>32</v>
      </c>
      <c r="C125" s="182"/>
      <c r="D125" s="182"/>
      <c r="E125" s="182"/>
      <c r="F125" s="182"/>
      <c r="G125" s="182"/>
      <c r="H125" s="182"/>
      <c r="I125" s="182"/>
      <c r="J125" s="182"/>
      <c r="K125" s="182"/>
      <c r="L125" s="182"/>
      <c r="M125" s="182"/>
      <c r="N125" s="182"/>
      <c r="O125" s="182"/>
      <c r="P125" s="182"/>
      <c r="Q125" s="182"/>
      <c r="R125" s="182"/>
      <c r="S125" s="182"/>
      <c r="T125" s="182"/>
      <c r="U125" s="182"/>
      <c r="V125" s="182"/>
      <c r="W125" s="182"/>
      <c r="X125" s="182"/>
      <c r="Y125" s="182"/>
      <c r="Z125" s="182"/>
      <c r="AA125" s="182"/>
      <c r="AB125" s="182"/>
      <c r="AC125" s="182"/>
      <c r="AD125" s="182"/>
      <c r="AE125" s="182"/>
      <c r="AF125" s="182"/>
      <c r="AG125" s="182"/>
      <c r="AH125" s="182"/>
      <c r="AI125" s="182"/>
      <c r="AJ125" s="182"/>
      <c r="AK125" s="182"/>
      <c r="AL125" s="182"/>
      <c r="AM125" s="182"/>
      <c r="AN125" s="182"/>
      <c r="AO125" s="182"/>
      <c r="AP125" s="45"/>
      <c r="AQ125" s="45" t="s">
        <v>31</v>
      </c>
      <c r="AR125" s="46"/>
      <c r="AS125" s="183">
        <f>SUM(AR122:AU123)</f>
        <v>1193600</v>
      </c>
      <c r="AT125" s="183"/>
      <c r="AU125" s="183"/>
      <c r="AV125" s="183"/>
      <c r="AW125" s="184"/>
    </row>
    <row r="126" spans="2:49">
      <c r="B126" s="185" t="s">
        <v>33</v>
      </c>
      <c r="C126" s="186"/>
      <c r="D126" s="187" t="s">
        <v>19</v>
      </c>
      <c r="E126" s="188"/>
      <c r="F126" s="188"/>
      <c r="G126" s="188"/>
      <c r="H126" s="188"/>
      <c r="I126" s="188"/>
      <c r="J126" s="188"/>
      <c r="K126" s="188"/>
      <c r="L126" s="188"/>
      <c r="M126" s="188"/>
      <c r="N126" s="188"/>
      <c r="O126" s="188"/>
      <c r="P126" s="188"/>
      <c r="Q126" s="189"/>
      <c r="R126" s="170" t="s">
        <v>20</v>
      </c>
      <c r="S126" s="170"/>
      <c r="T126" s="170"/>
      <c r="U126" s="170"/>
      <c r="V126" s="170"/>
      <c r="W126" s="170"/>
      <c r="X126" s="170"/>
      <c r="Y126" s="170"/>
      <c r="Z126" s="170"/>
      <c r="AA126" s="170"/>
      <c r="AB126" s="170"/>
      <c r="AC126" s="170"/>
      <c r="AD126" s="170"/>
      <c r="AE126" s="170"/>
      <c r="AF126" s="170"/>
      <c r="AG126" s="170"/>
      <c r="AH126" s="170" t="s">
        <v>21</v>
      </c>
      <c r="AI126" s="170"/>
      <c r="AJ126" s="170"/>
      <c r="AK126" s="170"/>
      <c r="AL126" s="170"/>
      <c r="AM126" s="170"/>
      <c r="AN126" s="170"/>
      <c r="AO126" s="170"/>
      <c r="AP126" s="170"/>
      <c r="AQ126" s="170"/>
      <c r="AR126" s="170"/>
      <c r="AS126" s="170"/>
      <c r="AT126" s="170"/>
      <c r="AU126" s="170"/>
      <c r="AV126" s="170"/>
      <c r="AW126" s="170"/>
    </row>
    <row r="127" spans="2:49" ht="15" customHeight="1">
      <c r="B127" s="15" t="s">
        <v>43</v>
      </c>
      <c r="C127" s="30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7"/>
      <c r="R127" s="4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7"/>
      <c r="AH127" s="4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7"/>
    </row>
    <row r="128" spans="2:49">
      <c r="B128" s="8"/>
      <c r="C128" s="9" t="s">
        <v>39</v>
      </c>
      <c r="D128" s="195" t="s">
        <v>60</v>
      </c>
      <c r="E128" s="195"/>
      <c r="F128" s="195"/>
      <c r="G128" s="195"/>
      <c r="H128" s="195"/>
      <c r="I128" s="195"/>
      <c r="J128" s="195"/>
      <c r="K128" s="195"/>
      <c r="L128" s="195"/>
      <c r="M128" s="195"/>
      <c r="N128" s="195"/>
      <c r="O128" s="195"/>
      <c r="P128" s="195"/>
      <c r="Q128" s="196"/>
      <c r="R128" s="8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2"/>
      <c r="AH128" s="8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2"/>
    </row>
    <row r="129" spans="2:49">
      <c r="B129" s="8"/>
      <c r="C129" s="10"/>
      <c r="D129" s="160" t="s">
        <v>35</v>
      </c>
      <c r="E129" s="160"/>
      <c r="F129" s="11" t="s">
        <v>14</v>
      </c>
      <c r="G129" s="160" t="s">
        <v>36</v>
      </c>
      <c r="H129" s="160"/>
      <c r="I129" s="160"/>
      <c r="J129" s="160"/>
      <c r="K129" s="160"/>
      <c r="L129" s="160"/>
      <c r="M129" s="160"/>
      <c r="N129" s="160"/>
      <c r="O129" s="160"/>
      <c r="P129" s="160"/>
      <c r="Q129" s="198"/>
      <c r="R129" s="8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2"/>
      <c r="AH129" s="8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2"/>
    </row>
    <row r="130" spans="2:49">
      <c r="B130" s="8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2"/>
      <c r="R130" s="8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2"/>
      <c r="AH130" s="8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2"/>
    </row>
    <row r="131" spans="2:49">
      <c r="B131" s="8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2"/>
      <c r="R131" s="8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2"/>
      <c r="AH131" s="8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2"/>
    </row>
    <row r="132" spans="2:49">
      <c r="B132" s="8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2"/>
      <c r="R132" s="8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2"/>
      <c r="AH132" s="8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2"/>
    </row>
    <row r="133" spans="2:49">
      <c r="B133" s="8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2"/>
      <c r="R133" s="8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2"/>
      <c r="AH133" s="8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2"/>
    </row>
    <row r="134" spans="2:49">
      <c r="B134" s="8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2"/>
      <c r="R134" s="8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2"/>
      <c r="AH134" s="8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2"/>
    </row>
    <row r="135" spans="2:49">
      <c r="B135" s="8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2"/>
      <c r="R135" s="8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2"/>
      <c r="AH135" s="8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2"/>
    </row>
    <row r="136" spans="2:49">
      <c r="B136" s="8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2"/>
      <c r="R136" s="8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2"/>
      <c r="AH136" s="8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2"/>
    </row>
    <row r="137" spans="2:49">
      <c r="B137" s="8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2"/>
      <c r="R137" s="8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2"/>
      <c r="AH137" s="8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2"/>
    </row>
    <row r="138" spans="2:49">
      <c r="B138" s="8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2"/>
      <c r="R138" s="8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2"/>
      <c r="AH138" s="8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2"/>
    </row>
    <row r="139" spans="2:49">
      <c r="B139" s="8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2"/>
      <c r="R139" s="8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2"/>
      <c r="AH139" s="8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2"/>
    </row>
    <row r="140" spans="2:49">
      <c r="B140" s="8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2"/>
      <c r="R140" s="8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2"/>
      <c r="AH140" s="8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2"/>
    </row>
    <row r="141" spans="2:49">
      <c r="B141" s="8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2"/>
      <c r="R141" s="8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2"/>
      <c r="AH141" s="8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2"/>
    </row>
    <row r="142" spans="2:49">
      <c r="B142" s="14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9"/>
      <c r="R142" s="14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9"/>
      <c r="AH142" s="14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9"/>
    </row>
    <row r="157" spans="2:49">
      <c r="B157" s="15" t="s">
        <v>27</v>
      </c>
      <c r="C157" s="5"/>
      <c r="D157" s="5"/>
      <c r="E157" s="5"/>
      <c r="F157" s="5"/>
      <c r="G157" s="5"/>
      <c r="H157" s="5"/>
      <c r="I157" s="6"/>
      <c r="J157" s="6"/>
      <c r="K157" s="6"/>
      <c r="L157" s="6"/>
      <c r="M157" s="6"/>
      <c r="N157" s="6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7"/>
    </row>
    <row r="158" spans="2:49">
      <c r="B158" s="22" t="s">
        <v>28</v>
      </c>
      <c r="C158" s="10"/>
      <c r="D158" s="10"/>
      <c r="E158" s="10"/>
      <c r="F158" s="10"/>
      <c r="G158" s="10"/>
      <c r="H158" s="10"/>
      <c r="I158" s="11"/>
      <c r="J158" s="11"/>
      <c r="K158" s="11"/>
      <c r="L158" s="11"/>
      <c r="M158" s="11"/>
      <c r="V158" s="11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9" t="s">
        <v>30</v>
      </c>
      <c r="AR158" s="10"/>
      <c r="AS158" s="10"/>
      <c r="AT158" s="10"/>
      <c r="AU158" s="10"/>
      <c r="AV158" s="10"/>
      <c r="AW158" s="12"/>
    </row>
    <row r="159" spans="2:49" ht="17.25">
      <c r="B159" s="23" t="s">
        <v>1</v>
      </c>
      <c r="C159" s="10" t="s">
        <v>70</v>
      </c>
      <c r="D159" s="10"/>
      <c r="E159" s="10"/>
      <c r="F159" s="10"/>
      <c r="G159" s="10"/>
      <c r="H159" s="104"/>
      <c r="I159" s="20"/>
      <c r="J159" s="11"/>
      <c r="K159" s="11"/>
      <c r="L159" s="11"/>
      <c r="M159" s="11"/>
      <c r="V159" s="168">
        <v>6</v>
      </c>
      <c r="W159" s="168"/>
      <c r="X159" s="11" t="s">
        <v>15</v>
      </c>
      <c r="Y159" s="11" t="s">
        <v>16</v>
      </c>
      <c r="Z159" s="168">
        <v>1.85</v>
      </c>
      <c r="AA159" s="168"/>
      <c r="AB159" s="11" t="s">
        <v>15</v>
      </c>
      <c r="AC159" s="13" t="s">
        <v>17</v>
      </c>
      <c r="AD159" s="168">
        <f>SUM(Z159*V159)</f>
        <v>11.100000000000001</v>
      </c>
      <c r="AE159" s="168"/>
      <c r="AF159" s="104" t="s">
        <v>18</v>
      </c>
      <c r="AG159" s="10"/>
      <c r="AH159" s="25" t="s">
        <v>29</v>
      </c>
      <c r="AI159" s="10"/>
      <c r="AJ159" s="180">
        <v>57000</v>
      </c>
      <c r="AK159" s="180"/>
      <c r="AL159" s="180"/>
      <c r="AM159" s="26"/>
      <c r="AN159" s="10"/>
      <c r="AO159" s="10"/>
      <c r="AP159" s="10"/>
      <c r="AQ159" s="27" t="s">
        <v>31</v>
      </c>
      <c r="AR159" s="180">
        <f>SUM(AJ159*AD159)</f>
        <v>632700.00000000012</v>
      </c>
      <c r="AS159" s="180"/>
      <c r="AT159" s="180"/>
      <c r="AU159" s="180"/>
      <c r="AV159" s="10"/>
      <c r="AW159" s="12"/>
    </row>
    <row r="160" spans="2:49">
      <c r="B160" s="23" t="s">
        <v>8</v>
      </c>
      <c r="C160" s="10" t="s">
        <v>71</v>
      </c>
      <c r="D160" s="10"/>
      <c r="E160" s="10"/>
      <c r="F160" s="10"/>
      <c r="G160" s="10"/>
      <c r="H160" s="104"/>
      <c r="I160" s="20"/>
      <c r="J160" s="11"/>
      <c r="K160" s="11"/>
      <c r="L160" s="11"/>
      <c r="M160" s="11"/>
      <c r="V160" s="168">
        <v>1</v>
      </c>
      <c r="W160" s="168"/>
      <c r="X160" s="160" t="s">
        <v>37</v>
      </c>
      <c r="Y160" s="160"/>
      <c r="Z160" s="160"/>
      <c r="AA160" s="160"/>
      <c r="AC160" s="13"/>
      <c r="AD160" s="168"/>
      <c r="AE160" s="168"/>
      <c r="AF160" s="104"/>
      <c r="AG160" s="24"/>
      <c r="AH160" s="25" t="s">
        <v>29</v>
      </c>
      <c r="AI160" s="24"/>
      <c r="AJ160" s="180">
        <v>350000</v>
      </c>
      <c r="AK160" s="180"/>
      <c r="AL160" s="180"/>
      <c r="AM160" s="24"/>
      <c r="AN160" s="24"/>
      <c r="AO160" s="24"/>
      <c r="AP160" s="24"/>
      <c r="AQ160" s="27" t="s">
        <v>31</v>
      </c>
      <c r="AR160" s="180">
        <f t="shared" ref="AR160:AR162" si="0">SUM(AJ160*V160)</f>
        <v>350000</v>
      </c>
      <c r="AS160" s="180"/>
      <c r="AT160" s="180"/>
      <c r="AU160" s="180"/>
      <c r="AV160" s="10"/>
      <c r="AW160" s="12"/>
    </row>
    <row r="161" spans="2:49">
      <c r="B161" s="23" t="s">
        <v>25</v>
      </c>
      <c r="C161" s="104" t="s">
        <v>73</v>
      </c>
      <c r="D161" s="105"/>
      <c r="E161" s="105"/>
      <c r="F161" s="105"/>
      <c r="G161" s="105"/>
      <c r="H161" s="105"/>
      <c r="I161" s="105"/>
      <c r="J161" s="105"/>
      <c r="K161" s="105"/>
      <c r="L161" s="105"/>
      <c r="M161" s="105"/>
      <c r="V161" s="168">
        <v>0</v>
      </c>
      <c r="W161" s="168"/>
      <c r="X161" s="160" t="s">
        <v>37</v>
      </c>
      <c r="Y161" s="160"/>
      <c r="Z161" s="160"/>
      <c r="AA161" s="160"/>
      <c r="AC161" s="13"/>
      <c r="AD161" s="168"/>
      <c r="AE161" s="168"/>
      <c r="AF161" s="104"/>
      <c r="AG161" s="24"/>
      <c r="AH161" s="25" t="s">
        <v>29</v>
      </c>
      <c r="AI161" s="24"/>
      <c r="AJ161" s="180">
        <v>350000</v>
      </c>
      <c r="AK161" s="180"/>
      <c r="AL161" s="180"/>
      <c r="AM161" s="24"/>
      <c r="AN161" s="24"/>
      <c r="AO161" s="24"/>
      <c r="AP161" s="24"/>
      <c r="AQ161" s="27" t="s">
        <v>31</v>
      </c>
      <c r="AR161" s="180">
        <f t="shared" si="0"/>
        <v>0</v>
      </c>
      <c r="AS161" s="180"/>
      <c r="AT161" s="180"/>
      <c r="AU161" s="180"/>
      <c r="AV161" s="10"/>
      <c r="AW161" s="12"/>
    </row>
    <row r="162" spans="2:49">
      <c r="B162" s="23" t="s">
        <v>41</v>
      </c>
      <c r="C162" s="104" t="s">
        <v>72</v>
      </c>
      <c r="D162" s="105"/>
      <c r="E162" s="105"/>
      <c r="F162" s="105"/>
      <c r="G162" s="105"/>
      <c r="H162" s="105"/>
      <c r="I162" s="105"/>
      <c r="J162" s="105"/>
      <c r="K162" s="105"/>
      <c r="L162" s="105"/>
      <c r="M162" s="105"/>
      <c r="V162" s="168">
        <v>1</v>
      </c>
      <c r="W162" s="168"/>
      <c r="X162" s="160" t="s">
        <v>37</v>
      </c>
      <c r="Y162" s="160"/>
      <c r="Z162" s="160"/>
      <c r="AA162" s="160"/>
      <c r="AC162" s="13"/>
      <c r="AD162" s="168"/>
      <c r="AE162" s="168"/>
      <c r="AF162" s="104"/>
      <c r="AG162" s="24"/>
      <c r="AH162" s="25" t="s">
        <v>29</v>
      </c>
      <c r="AI162" s="24"/>
      <c r="AJ162" s="180">
        <v>350000</v>
      </c>
      <c r="AK162" s="180"/>
      <c r="AL162" s="180"/>
      <c r="AM162" s="24"/>
      <c r="AN162" s="24"/>
      <c r="AO162" s="24"/>
      <c r="AP162" s="24"/>
      <c r="AQ162" s="27" t="s">
        <v>31</v>
      </c>
      <c r="AR162" s="180">
        <f t="shared" si="0"/>
        <v>350000</v>
      </c>
      <c r="AS162" s="180"/>
      <c r="AT162" s="180"/>
      <c r="AU162" s="180"/>
      <c r="AV162" s="10"/>
      <c r="AW162" s="12"/>
    </row>
    <row r="163" spans="2:49">
      <c r="B163" s="8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2"/>
    </row>
    <row r="164" spans="2:49" ht="15.75">
      <c r="B164" s="181" t="s">
        <v>32</v>
      </c>
      <c r="C164" s="182"/>
      <c r="D164" s="182"/>
      <c r="E164" s="182"/>
      <c r="F164" s="182"/>
      <c r="G164" s="182"/>
      <c r="H164" s="182"/>
      <c r="I164" s="182"/>
      <c r="J164" s="182"/>
      <c r="K164" s="182"/>
      <c r="L164" s="182"/>
      <c r="M164" s="182"/>
      <c r="N164" s="182"/>
      <c r="O164" s="182"/>
      <c r="P164" s="182"/>
      <c r="Q164" s="182"/>
      <c r="R164" s="182"/>
      <c r="S164" s="182"/>
      <c r="T164" s="182"/>
      <c r="U164" s="182"/>
      <c r="V164" s="182"/>
      <c r="W164" s="182"/>
      <c r="X164" s="182"/>
      <c r="Y164" s="182"/>
      <c r="Z164" s="182"/>
      <c r="AA164" s="182"/>
      <c r="AB164" s="182"/>
      <c r="AC164" s="182"/>
      <c r="AD164" s="182"/>
      <c r="AE164" s="182"/>
      <c r="AF164" s="182"/>
      <c r="AG164" s="182"/>
      <c r="AH164" s="182"/>
      <c r="AI164" s="182"/>
      <c r="AJ164" s="182"/>
      <c r="AK164" s="182"/>
      <c r="AL164" s="182"/>
      <c r="AM164" s="182"/>
      <c r="AN164" s="182"/>
      <c r="AO164" s="182"/>
      <c r="AP164" s="45"/>
      <c r="AQ164" s="45" t="s">
        <v>31</v>
      </c>
      <c r="AR164" s="46"/>
      <c r="AS164" s="183">
        <f>SUM(AR159:AU162)</f>
        <v>1332700</v>
      </c>
      <c r="AT164" s="183"/>
      <c r="AU164" s="183"/>
      <c r="AV164" s="183"/>
      <c r="AW164" s="184"/>
    </row>
    <row r="165" spans="2:49">
      <c r="B165" s="185" t="s">
        <v>33</v>
      </c>
      <c r="C165" s="186"/>
      <c r="D165" s="187" t="s">
        <v>19</v>
      </c>
      <c r="E165" s="188"/>
      <c r="F165" s="188"/>
      <c r="G165" s="188"/>
      <c r="H165" s="188"/>
      <c r="I165" s="188"/>
      <c r="J165" s="188"/>
      <c r="K165" s="188"/>
      <c r="L165" s="188"/>
      <c r="M165" s="188"/>
      <c r="N165" s="188"/>
      <c r="O165" s="188"/>
      <c r="P165" s="188"/>
      <c r="Q165" s="189"/>
      <c r="R165" s="170" t="s">
        <v>20</v>
      </c>
      <c r="S165" s="170"/>
      <c r="T165" s="170"/>
      <c r="U165" s="170"/>
      <c r="V165" s="170"/>
      <c r="W165" s="170"/>
      <c r="X165" s="170"/>
      <c r="Y165" s="170"/>
      <c r="Z165" s="170"/>
      <c r="AA165" s="170"/>
      <c r="AB165" s="170"/>
      <c r="AC165" s="170"/>
      <c r="AD165" s="170"/>
      <c r="AE165" s="170"/>
      <c r="AF165" s="170"/>
      <c r="AG165" s="170"/>
      <c r="AH165" s="170" t="s">
        <v>21</v>
      </c>
      <c r="AI165" s="170"/>
      <c r="AJ165" s="170"/>
      <c r="AK165" s="170"/>
      <c r="AL165" s="170"/>
      <c r="AM165" s="170"/>
      <c r="AN165" s="170"/>
      <c r="AO165" s="170"/>
      <c r="AP165" s="170"/>
      <c r="AQ165" s="170"/>
      <c r="AR165" s="170"/>
      <c r="AS165" s="170"/>
      <c r="AT165" s="170"/>
      <c r="AU165" s="170"/>
      <c r="AV165" s="170"/>
      <c r="AW165" s="170"/>
    </row>
    <row r="166" spans="2:49">
      <c r="B166" s="15" t="s">
        <v>43</v>
      </c>
      <c r="C166" s="30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7"/>
      <c r="R166" s="4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7"/>
      <c r="AH166" s="4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7"/>
    </row>
    <row r="167" spans="2:49">
      <c r="B167" s="8"/>
      <c r="C167" s="9" t="s">
        <v>40</v>
      </c>
      <c r="D167" s="195" t="s">
        <v>61</v>
      </c>
      <c r="E167" s="195"/>
      <c r="F167" s="195"/>
      <c r="G167" s="195"/>
      <c r="H167" s="195"/>
      <c r="I167" s="195"/>
      <c r="J167" s="195"/>
      <c r="K167" s="195"/>
      <c r="L167" s="195"/>
      <c r="M167" s="195"/>
      <c r="N167" s="195"/>
      <c r="O167" s="195"/>
      <c r="P167" s="195"/>
      <c r="Q167" s="196"/>
      <c r="R167" s="8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2"/>
      <c r="AH167" s="8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2"/>
    </row>
    <row r="168" spans="2:49">
      <c r="B168" s="8"/>
      <c r="C168" s="10"/>
      <c r="D168" s="160" t="s">
        <v>35</v>
      </c>
      <c r="E168" s="160"/>
      <c r="F168" s="11" t="s">
        <v>14</v>
      </c>
      <c r="G168" s="161" t="s">
        <v>62</v>
      </c>
      <c r="H168" s="161"/>
      <c r="I168" s="161"/>
      <c r="J168" s="161"/>
      <c r="K168" s="161"/>
      <c r="L168" s="161"/>
      <c r="M168" s="161"/>
      <c r="N168" s="161"/>
      <c r="O168" s="161"/>
      <c r="P168" s="161"/>
      <c r="Q168" s="197"/>
      <c r="R168" s="8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2"/>
      <c r="AH168" s="8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2"/>
    </row>
    <row r="169" spans="2:49">
      <c r="B169" s="8"/>
      <c r="C169" s="10"/>
      <c r="D169" s="10"/>
      <c r="E169" s="10"/>
      <c r="F169" s="10"/>
      <c r="G169" s="161"/>
      <c r="H169" s="161"/>
      <c r="I169" s="161"/>
      <c r="J169" s="161"/>
      <c r="K169" s="161"/>
      <c r="L169" s="161"/>
      <c r="M169" s="161"/>
      <c r="N169" s="161"/>
      <c r="O169" s="161"/>
      <c r="P169" s="161"/>
      <c r="Q169" s="197"/>
      <c r="R169" s="8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2"/>
      <c r="AH169" s="8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2"/>
    </row>
    <row r="170" spans="2:49">
      <c r="B170" s="8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2"/>
      <c r="R170" s="8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2"/>
      <c r="AH170" s="8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2"/>
    </row>
    <row r="171" spans="2:49">
      <c r="B171" s="8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2"/>
      <c r="R171" s="8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2"/>
      <c r="AH171" s="8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2"/>
    </row>
    <row r="172" spans="2:49">
      <c r="B172" s="8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2"/>
      <c r="R172" s="8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2"/>
      <c r="AH172" s="8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2"/>
    </row>
    <row r="173" spans="2:49">
      <c r="B173" s="8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2"/>
      <c r="R173" s="8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2"/>
      <c r="AH173" s="8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2"/>
    </row>
    <row r="174" spans="2:49">
      <c r="B174" s="8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2"/>
      <c r="R174" s="8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2"/>
      <c r="AH174" s="8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2"/>
    </row>
    <row r="175" spans="2:49">
      <c r="B175" s="8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2"/>
      <c r="R175" s="8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2"/>
      <c r="AH175" s="8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2"/>
    </row>
    <row r="176" spans="2:49">
      <c r="B176" s="8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2"/>
      <c r="R176" s="8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2"/>
      <c r="AH176" s="8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2"/>
    </row>
    <row r="177" spans="2:49">
      <c r="B177" s="8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2"/>
      <c r="R177" s="8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2"/>
      <c r="AH177" s="8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2"/>
    </row>
    <row r="178" spans="2:49">
      <c r="B178" s="8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2"/>
      <c r="R178" s="8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2"/>
      <c r="AH178" s="8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2"/>
    </row>
    <row r="179" spans="2:49">
      <c r="B179" s="8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2"/>
      <c r="R179" s="8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2"/>
      <c r="AH179" s="8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2"/>
    </row>
    <row r="180" spans="2:49">
      <c r="B180" s="8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2"/>
      <c r="R180" s="8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2"/>
      <c r="AH180" s="8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2"/>
    </row>
    <row r="181" spans="2:49">
      <c r="B181" s="14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9"/>
      <c r="R181" s="14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9"/>
      <c r="AH181" s="14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9"/>
    </row>
    <row r="192" spans="2:49">
      <c r="AB192" s="26"/>
      <c r="AC192" s="26"/>
      <c r="AD192" s="26"/>
    </row>
    <row r="194" spans="2:49">
      <c r="B194" s="15" t="s">
        <v>27</v>
      </c>
      <c r="C194" s="5"/>
      <c r="D194" s="5"/>
      <c r="E194" s="5"/>
      <c r="F194" s="5"/>
      <c r="G194" s="5"/>
      <c r="H194" s="5"/>
      <c r="I194" s="6"/>
      <c r="J194" s="6"/>
      <c r="K194" s="6"/>
      <c r="L194" s="6"/>
      <c r="M194" s="6"/>
      <c r="N194" s="6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7"/>
    </row>
    <row r="195" spans="2:49">
      <c r="B195" s="22" t="s">
        <v>28</v>
      </c>
      <c r="C195" s="10"/>
      <c r="D195" s="10"/>
      <c r="E195" s="10"/>
      <c r="F195" s="10"/>
      <c r="G195" s="10"/>
      <c r="H195" s="10"/>
      <c r="I195" s="11"/>
      <c r="J195" s="11"/>
      <c r="K195" s="11"/>
      <c r="L195" s="11"/>
      <c r="M195" s="11"/>
      <c r="N195" s="11"/>
      <c r="O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P195" s="10"/>
      <c r="AQ195" s="9" t="s">
        <v>30</v>
      </c>
      <c r="AR195" s="10"/>
      <c r="AS195" s="10"/>
      <c r="AT195" s="10"/>
      <c r="AU195" s="10"/>
      <c r="AV195" s="10"/>
      <c r="AW195" s="12"/>
    </row>
    <row r="196" spans="2:49" ht="17.25">
      <c r="B196" s="23" t="s">
        <v>1</v>
      </c>
      <c r="C196" s="104" t="s">
        <v>45</v>
      </c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V196" s="168">
        <v>6.5</v>
      </c>
      <c r="W196" s="168"/>
      <c r="X196" s="11" t="s">
        <v>15</v>
      </c>
      <c r="Y196" s="11" t="s">
        <v>16</v>
      </c>
      <c r="Z196" s="168">
        <v>8.5</v>
      </c>
      <c r="AA196" s="168"/>
      <c r="AB196" s="11" t="s">
        <v>15</v>
      </c>
      <c r="AC196" s="13" t="s">
        <v>17</v>
      </c>
      <c r="AD196" s="168">
        <f>SUM(Z196*V196)</f>
        <v>55.25</v>
      </c>
      <c r="AE196" s="168"/>
      <c r="AF196" s="104" t="s">
        <v>18</v>
      </c>
      <c r="AG196" s="10"/>
      <c r="AH196" s="25" t="s">
        <v>29</v>
      </c>
      <c r="AI196" s="10"/>
      <c r="AJ196" s="180">
        <v>61000</v>
      </c>
      <c r="AK196" s="180"/>
      <c r="AL196" s="180"/>
      <c r="AM196" s="26"/>
      <c r="AN196" s="10"/>
      <c r="AO196" s="10"/>
      <c r="AP196" s="10"/>
      <c r="AQ196" s="27" t="s">
        <v>31</v>
      </c>
      <c r="AR196" s="180">
        <f>SUM(AJ196*AD196)</f>
        <v>3370250</v>
      </c>
      <c r="AS196" s="180"/>
      <c r="AT196" s="180"/>
      <c r="AU196" s="180"/>
      <c r="AV196" s="33"/>
      <c r="AW196" s="35"/>
    </row>
    <row r="197" spans="2:49">
      <c r="B197" s="8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W197" s="31"/>
      <c r="X197" s="31"/>
      <c r="AC197" s="179"/>
      <c r="AD197" s="179"/>
      <c r="AE197" s="179"/>
      <c r="AF197" s="179"/>
      <c r="AG197" s="179"/>
      <c r="AH197" s="36"/>
      <c r="AI197" s="34"/>
      <c r="AJ197" s="38"/>
      <c r="AK197" s="38"/>
      <c r="AL197" s="38"/>
      <c r="AM197" s="38"/>
      <c r="AN197" s="38"/>
      <c r="AO197" s="33"/>
      <c r="AP197" s="33"/>
      <c r="AQ197" s="33"/>
      <c r="AR197" s="33"/>
      <c r="AS197" s="33"/>
      <c r="AT197" s="33"/>
      <c r="AU197" s="33"/>
      <c r="AV197" s="33"/>
      <c r="AW197" s="35"/>
    </row>
    <row r="198" spans="2:49">
      <c r="B198" s="8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5"/>
    </row>
    <row r="199" spans="2:49" ht="15.75">
      <c r="B199" s="181" t="s">
        <v>32</v>
      </c>
      <c r="C199" s="182"/>
      <c r="D199" s="182"/>
      <c r="E199" s="182"/>
      <c r="F199" s="182"/>
      <c r="G199" s="182"/>
      <c r="H199" s="182"/>
      <c r="I199" s="182"/>
      <c r="J199" s="182"/>
      <c r="K199" s="182"/>
      <c r="L199" s="182"/>
      <c r="M199" s="182"/>
      <c r="N199" s="182"/>
      <c r="O199" s="182"/>
      <c r="P199" s="182"/>
      <c r="Q199" s="182"/>
      <c r="R199" s="182"/>
      <c r="S199" s="182"/>
      <c r="T199" s="182"/>
      <c r="U199" s="182"/>
      <c r="V199" s="182"/>
      <c r="W199" s="182"/>
      <c r="X199" s="182"/>
      <c r="Y199" s="182"/>
      <c r="Z199" s="182"/>
      <c r="AA199" s="182"/>
      <c r="AB199" s="182"/>
      <c r="AC199" s="182"/>
      <c r="AD199" s="182"/>
      <c r="AE199" s="182"/>
      <c r="AF199" s="182"/>
      <c r="AG199" s="182"/>
      <c r="AH199" s="182"/>
      <c r="AI199" s="182"/>
      <c r="AJ199" s="182"/>
      <c r="AK199" s="182"/>
      <c r="AL199" s="182"/>
      <c r="AM199" s="182"/>
      <c r="AN199" s="182"/>
      <c r="AO199" s="182"/>
      <c r="AP199" s="45"/>
      <c r="AQ199" s="45" t="s">
        <v>31</v>
      </c>
      <c r="AR199" s="46"/>
      <c r="AS199" s="183">
        <f>SUM(AR196)</f>
        <v>3370250</v>
      </c>
      <c r="AT199" s="183"/>
      <c r="AU199" s="183"/>
      <c r="AV199" s="183"/>
      <c r="AW199" s="184"/>
    </row>
    <row r="200" spans="2:49">
      <c r="B200" s="185" t="s">
        <v>33</v>
      </c>
      <c r="C200" s="186"/>
      <c r="D200" s="187" t="s">
        <v>19</v>
      </c>
      <c r="E200" s="188"/>
      <c r="F200" s="188"/>
      <c r="G200" s="188"/>
      <c r="H200" s="188"/>
      <c r="I200" s="188"/>
      <c r="J200" s="188"/>
      <c r="K200" s="188"/>
      <c r="L200" s="188"/>
      <c r="M200" s="188"/>
      <c r="N200" s="188"/>
      <c r="O200" s="188"/>
      <c r="P200" s="188"/>
      <c r="Q200" s="189"/>
      <c r="R200" s="170" t="s">
        <v>20</v>
      </c>
      <c r="S200" s="170"/>
      <c r="T200" s="170"/>
      <c r="U200" s="170"/>
      <c r="V200" s="170"/>
      <c r="W200" s="170"/>
      <c r="X200" s="170"/>
      <c r="Y200" s="170"/>
      <c r="Z200" s="170"/>
      <c r="AA200" s="170"/>
      <c r="AB200" s="170"/>
      <c r="AC200" s="170"/>
      <c r="AD200" s="170"/>
      <c r="AE200" s="170"/>
      <c r="AF200" s="170"/>
      <c r="AG200" s="170"/>
      <c r="AH200" s="170" t="s">
        <v>21</v>
      </c>
      <c r="AI200" s="170"/>
      <c r="AJ200" s="170"/>
      <c r="AK200" s="170"/>
      <c r="AL200" s="170"/>
      <c r="AM200" s="170"/>
      <c r="AN200" s="170"/>
      <c r="AO200" s="170"/>
      <c r="AP200" s="170"/>
      <c r="AQ200" s="170"/>
      <c r="AR200" s="170"/>
      <c r="AS200" s="170"/>
      <c r="AT200" s="170"/>
      <c r="AU200" s="170"/>
      <c r="AV200" s="170"/>
      <c r="AW200" s="170"/>
    </row>
    <row r="201" spans="2:49">
      <c r="B201" s="15" t="s">
        <v>42</v>
      </c>
      <c r="C201" s="30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7"/>
      <c r="R201" s="4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7"/>
      <c r="AH201" s="4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7"/>
    </row>
    <row r="202" spans="2:49">
      <c r="B202" s="8"/>
      <c r="C202" s="10"/>
      <c r="D202" s="160" t="s">
        <v>35</v>
      </c>
      <c r="E202" s="160"/>
      <c r="F202" s="11" t="s">
        <v>14</v>
      </c>
      <c r="G202" s="190" t="s">
        <v>44</v>
      </c>
      <c r="H202" s="190"/>
      <c r="I202" s="190"/>
      <c r="J202" s="190"/>
      <c r="K202" s="190"/>
      <c r="L202" s="190"/>
      <c r="M202" s="190"/>
      <c r="N202" s="190"/>
      <c r="O202" s="190"/>
      <c r="P202" s="190"/>
      <c r="Q202" s="191"/>
      <c r="R202" s="8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2"/>
      <c r="AH202" s="8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2"/>
    </row>
    <row r="203" spans="2:49">
      <c r="B203" s="8"/>
      <c r="C203" s="10"/>
      <c r="D203" s="10"/>
      <c r="E203" s="10"/>
      <c r="F203" s="10"/>
      <c r="G203" s="190"/>
      <c r="H203" s="190"/>
      <c r="I203" s="190"/>
      <c r="J203" s="190"/>
      <c r="K203" s="190"/>
      <c r="L203" s="190"/>
      <c r="M203" s="190"/>
      <c r="N203" s="190"/>
      <c r="O203" s="190"/>
      <c r="P203" s="190"/>
      <c r="Q203" s="191"/>
      <c r="R203" s="8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2"/>
      <c r="AH203" s="8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2"/>
    </row>
    <row r="204" spans="2:49">
      <c r="B204" s="8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2"/>
      <c r="R204" s="8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2"/>
      <c r="AH204" s="8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2"/>
    </row>
    <row r="205" spans="2:49">
      <c r="B205" s="8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2"/>
      <c r="R205" s="8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2"/>
      <c r="AH205" s="8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2"/>
    </row>
    <row r="206" spans="2:49">
      <c r="B206" s="8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2"/>
      <c r="R206" s="8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2"/>
      <c r="AH206" s="8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2"/>
    </row>
    <row r="207" spans="2:49">
      <c r="B207" s="8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2"/>
      <c r="R207" s="8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2"/>
      <c r="AH207" s="8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2"/>
    </row>
    <row r="208" spans="2:49">
      <c r="B208" s="8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2"/>
      <c r="R208" s="8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2"/>
      <c r="AH208" s="8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2"/>
    </row>
    <row r="209" spans="2:49">
      <c r="B209" s="8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2"/>
      <c r="R209" s="8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2"/>
      <c r="AH209" s="8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2"/>
    </row>
    <row r="210" spans="2:49">
      <c r="B210" s="8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2"/>
      <c r="R210" s="8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2"/>
      <c r="AH210" s="8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2"/>
    </row>
    <row r="211" spans="2:49">
      <c r="B211" s="8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2"/>
      <c r="R211" s="8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2"/>
      <c r="AH211" s="8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2"/>
    </row>
    <row r="212" spans="2:49">
      <c r="B212" s="8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2"/>
      <c r="R212" s="8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2"/>
      <c r="AH212" s="8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2"/>
    </row>
    <row r="213" spans="2:49">
      <c r="B213" s="8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2"/>
      <c r="R213" s="8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2"/>
      <c r="AH213" s="8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2"/>
    </row>
    <row r="214" spans="2:49">
      <c r="B214" s="8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2"/>
      <c r="R214" s="8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2"/>
      <c r="AH214" s="8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2"/>
    </row>
    <row r="215" spans="2:49">
      <c r="B215" s="14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9"/>
      <c r="R215" s="14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9"/>
      <c r="AH215" s="14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9"/>
    </row>
    <row r="217" spans="2:49" ht="21">
      <c r="B217" s="173" t="s">
        <v>56</v>
      </c>
      <c r="C217" s="174"/>
      <c r="D217" s="174" t="s">
        <v>57</v>
      </c>
      <c r="E217" s="174"/>
      <c r="F217" s="174"/>
      <c r="G217" s="174"/>
      <c r="H217" s="174"/>
      <c r="I217" s="174"/>
      <c r="J217" s="174"/>
      <c r="K217" s="174"/>
      <c r="L217" s="174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  <c r="W217" s="174"/>
      <c r="X217" s="174"/>
      <c r="Y217" s="174"/>
      <c r="Z217" s="174"/>
      <c r="AA217" s="174"/>
      <c r="AB217" s="174"/>
      <c r="AC217" s="174"/>
      <c r="AD217" s="174"/>
      <c r="AE217" s="174"/>
      <c r="AF217" s="174"/>
      <c r="AG217" s="174"/>
      <c r="AH217" s="174" t="s">
        <v>31</v>
      </c>
      <c r="AI217" s="174"/>
      <c r="AJ217" s="177">
        <f>SUM(AS54,AS88,AS125,AS164,AS199)</f>
        <v>8422850</v>
      </c>
      <c r="AK217" s="177"/>
      <c r="AL217" s="177"/>
      <c r="AM217" s="177"/>
      <c r="AN217" s="177"/>
      <c r="AO217" s="177"/>
      <c r="AP217" s="177"/>
      <c r="AQ217" s="177"/>
      <c r="AR217" s="177"/>
      <c r="AS217" s="177"/>
      <c r="AT217" s="39"/>
      <c r="AU217" s="39"/>
      <c r="AV217" s="39"/>
      <c r="AW217" s="40"/>
    </row>
    <row r="218" spans="2:49" ht="21">
      <c r="B218" s="175"/>
      <c r="C218" s="176"/>
      <c r="D218" s="176"/>
      <c r="E218" s="176"/>
      <c r="F218" s="176"/>
      <c r="G218" s="176"/>
      <c r="H218" s="176"/>
      <c r="I218" s="176"/>
      <c r="J218" s="176"/>
      <c r="K218" s="176"/>
      <c r="L218" s="176"/>
      <c r="M218" s="176"/>
      <c r="N218" s="176"/>
      <c r="O218" s="176"/>
      <c r="P218" s="176"/>
      <c r="Q218" s="176"/>
      <c r="R218" s="176"/>
      <c r="S218" s="176"/>
      <c r="T218" s="176"/>
      <c r="U218" s="176"/>
      <c r="V218" s="176"/>
      <c r="W218" s="176"/>
      <c r="X218" s="176"/>
      <c r="Y218" s="176"/>
      <c r="Z218" s="176"/>
      <c r="AA218" s="176"/>
      <c r="AB218" s="176"/>
      <c r="AC218" s="176"/>
      <c r="AD218" s="176"/>
      <c r="AE218" s="176"/>
      <c r="AF218" s="176"/>
      <c r="AG218" s="176"/>
      <c r="AH218" s="176"/>
      <c r="AI218" s="176"/>
      <c r="AJ218" s="178"/>
      <c r="AK218" s="178"/>
      <c r="AL218" s="178"/>
      <c r="AM218" s="178"/>
      <c r="AN218" s="178"/>
      <c r="AO218" s="178"/>
      <c r="AP218" s="178"/>
      <c r="AQ218" s="178"/>
      <c r="AR218" s="178"/>
      <c r="AS218" s="178"/>
      <c r="AT218" s="41"/>
      <c r="AU218" s="41"/>
      <c r="AV218" s="41"/>
      <c r="AW218" s="42"/>
    </row>
    <row r="219" spans="2:49">
      <c r="AO219" s="3"/>
    </row>
    <row r="220" spans="2:49" s="51" customFormat="1" ht="14.25">
      <c r="I220" s="52"/>
      <c r="J220" s="52"/>
      <c r="K220" s="52"/>
      <c r="L220" s="52"/>
      <c r="M220" s="52"/>
      <c r="N220" s="52"/>
      <c r="AO220" s="52" t="s">
        <v>210</v>
      </c>
    </row>
    <row r="221" spans="2:49" s="51" customFormat="1" ht="14.25">
      <c r="F221" s="52" t="s">
        <v>54</v>
      </c>
      <c r="I221" s="52"/>
      <c r="J221" s="52"/>
      <c r="K221" s="52"/>
      <c r="L221" s="52"/>
      <c r="M221" s="52"/>
      <c r="N221" s="52"/>
      <c r="X221" s="52" t="s">
        <v>51</v>
      </c>
      <c r="AO221" s="52" t="s">
        <v>48</v>
      </c>
    </row>
    <row r="222" spans="2:49" s="51" customFormat="1" ht="14.25">
      <c r="F222" s="52" t="s">
        <v>55</v>
      </c>
      <c r="I222" s="52"/>
      <c r="J222" s="52"/>
      <c r="K222" s="52"/>
      <c r="L222" s="52"/>
      <c r="M222" s="52"/>
      <c r="N222" s="52"/>
      <c r="X222" s="52" t="s">
        <v>52</v>
      </c>
      <c r="AO222" s="52" t="s">
        <v>49</v>
      </c>
    </row>
    <row r="223" spans="2:49" s="51" customFormat="1" ht="14.25">
      <c r="F223" s="52"/>
      <c r="I223" s="52"/>
      <c r="J223" s="52"/>
      <c r="K223" s="52"/>
      <c r="L223" s="52"/>
      <c r="M223" s="52"/>
      <c r="N223" s="52"/>
      <c r="X223" s="52" t="s">
        <v>53</v>
      </c>
      <c r="AO223" s="52" t="s">
        <v>50</v>
      </c>
    </row>
    <row r="224" spans="2:49" s="51" customFormat="1" ht="14.25">
      <c r="F224" s="52"/>
      <c r="I224" s="52"/>
      <c r="J224" s="52"/>
      <c r="K224" s="52"/>
      <c r="L224" s="52"/>
      <c r="M224" s="52"/>
      <c r="N224" s="52"/>
      <c r="X224" s="52"/>
      <c r="AO224" s="52"/>
    </row>
    <row r="225" spans="4:41" s="51" customFormat="1" ht="14.25">
      <c r="F225" s="52"/>
      <c r="I225" s="52"/>
      <c r="J225" s="52"/>
      <c r="K225" s="52"/>
      <c r="L225" s="52"/>
      <c r="M225" s="52"/>
      <c r="N225" s="52"/>
      <c r="X225" s="52"/>
      <c r="AO225" s="52"/>
    </row>
    <row r="226" spans="4:41" s="51" customFormat="1" ht="14.25">
      <c r="F226" s="52"/>
      <c r="I226" s="52"/>
      <c r="J226" s="52"/>
      <c r="K226" s="52"/>
      <c r="L226" s="52"/>
      <c r="M226" s="52"/>
      <c r="N226" s="52"/>
      <c r="X226" s="52"/>
      <c r="AO226" s="52"/>
    </row>
    <row r="227" spans="4:41" s="63" customFormat="1">
      <c r="F227" s="132" t="s">
        <v>232</v>
      </c>
      <c r="I227" s="131"/>
      <c r="J227" s="131"/>
      <c r="K227" s="131"/>
      <c r="L227" s="131"/>
      <c r="M227" s="131"/>
      <c r="N227" s="131"/>
      <c r="X227" s="132" t="s">
        <v>97</v>
      </c>
      <c r="AO227" s="132" t="s">
        <v>209</v>
      </c>
    </row>
    <row r="228" spans="4:41" s="51" customFormat="1" ht="14.25">
      <c r="D228" s="133"/>
      <c r="F228" s="133" t="s">
        <v>228</v>
      </c>
      <c r="G228" s="133"/>
      <c r="H228" s="133"/>
      <c r="I228" s="133"/>
      <c r="J228" s="133"/>
      <c r="K228" s="134"/>
      <c r="L228" s="134"/>
      <c r="M228" s="134"/>
      <c r="N228" s="134"/>
      <c r="AO228" s="52"/>
    </row>
  </sheetData>
  <mergeCells count="141">
    <mergeCell ref="B7:J7"/>
    <mergeCell ref="L7:AT7"/>
    <mergeCell ref="B8:J8"/>
    <mergeCell ref="L8:AT8"/>
    <mergeCell ref="B9:J9"/>
    <mergeCell ref="L9:AT9"/>
    <mergeCell ref="A2:AW2"/>
    <mergeCell ref="B4:J4"/>
    <mergeCell ref="L4:AT4"/>
    <mergeCell ref="B5:J5"/>
    <mergeCell ref="L5:AT5"/>
    <mergeCell ref="B6:J6"/>
    <mergeCell ref="L6:AT6"/>
    <mergeCell ref="C15:G15"/>
    <mergeCell ref="I15:J15"/>
    <mergeCell ref="M15:N15"/>
    <mergeCell ref="Q15:R15"/>
    <mergeCell ref="AJ15:AO15"/>
    <mergeCell ref="AJ16:AO16"/>
    <mergeCell ref="B11:AW11"/>
    <mergeCell ref="C14:G14"/>
    <mergeCell ref="I14:J14"/>
    <mergeCell ref="M14:N14"/>
    <mergeCell ref="Q14:R14"/>
    <mergeCell ref="AJ14:AO14"/>
    <mergeCell ref="AP42:AT42"/>
    <mergeCell ref="V50:W50"/>
    <mergeCell ref="Z50:AA50"/>
    <mergeCell ref="AD50:AE50"/>
    <mergeCell ref="AJ50:AL50"/>
    <mergeCell ref="AR50:AU50"/>
    <mergeCell ref="B18:Q18"/>
    <mergeCell ref="R18:AG18"/>
    <mergeCell ref="AH18:AW18"/>
    <mergeCell ref="B19:Q30"/>
    <mergeCell ref="R19:AG30"/>
    <mergeCell ref="AH19:AW30"/>
    <mergeCell ref="B54:AO54"/>
    <mergeCell ref="AS54:AW54"/>
    <mergeCell ref="B55:C55"/>
    <mergeCell ref="D55:Q55"/>
    <mergeCell ref="R55:AG55"/>
    <mergeCell ref="AH55:AW55"/>
    <mergeCell ref="V51:W51"/>
    <mergeCell ref="X51:AA51"/>
    <mergeCell ref="AD51:AE51"/>
    <mergeCell ref="AJ51:AL51"/>
    <mergeCell ref="AR51:AU51"/>
    <mergeCell ref="V52:W52"/>
    <mergeCell ref="X52:AA52"/>
    <mergeCell ref="AD52:AE52"/>
    <mergeCell ref="AJ52:AL52"/>
    <mergeCell ref="AR52:AU52"/>
    <mergeCell ref="AJ85:AL85"/>
    <mergeCell ref="AR85:AU85"/>
    <mergeCell ref="V86:W86"/>
    <mergeCell ref="X86:AA86"/>
    <mergeCell ref="AD86:AE86"/>
    <mergeCell ref="AJ86:AL86"/>
    <mergeCell ref="AR86:AU86"/>
    <mergeCell ref="D57:Q57"/>
    <mergeCell ref="D58:E58"/>
    <mergeCell ref="G58:Q58"/>
    <mergeCell ref="V85:W85"/>
    <mergeCell ref="Z85:AA85"/>
    <mergeCell ref="AD85:AE85"/>
    <mergeCell ref="D92:E92"/>
    <mergeCell ref="G92:Q92"/>
    <mergeCell ref="V122:W122"/>
    <mergeCell ref="Z122:AA122"/>
    <mergeCell ref="AD122:AE122"/>
    <mergeCell ref="AJ122:AL122"/>
    <mergeCell ref="B88:AO88"/>
    <mergeCell ref="AS88:AW88"/>
    <mergeCell ref="B89:C89"/>
    <mergeCell ref="D89:Q89"/>
    <mergeCell ref="R89:AG89"/>
    <mergeCell ref="AH89:AW89"/>
    <mergeCell ref="AR122:AU122"/>
    <mergeCell ref="D91:Q91"/>
    <mergeCell ref="B126:C126"/>
    <mergeCell ref="D126:Q126"/>
    <mergeCell ref="R126:AG126"/>
    <mergeCell ref="AH126:AW126"/>
    <mergeCell ref="D128:Q128"/>
    <mergeCell ref="D129:E129"/>
    <mergeCell ref="G129:Q129"/>
    <mergeCell ref="V123:W123"/>
    <mergeCell ref="X123:AA123"/>
    <mergeCell ref="AD123:AE123"/>
    <mergeCell ref="AJ123:AL123"/>
    <mergeCell ref="AR123:AU123"/>
    <mergeCell ref="B125:AO125"/>
    <mergeCell ref="AS125:AW125"/>
    <mergeCell ref="V159:W159"/>
    <mergeCell ref="Z159:AA159"/>
    <mergeCell ref="AD159:AE159"/>
    <mergeCell ref="AJ159:AL159"/>
    <mergeCell ref="AR159:AU159"/>
    <mergeCell ref="V160:W160"/>
    <mergeCell ref="X160:AA160"/>
    <mergeCell ref="AD160:AE160"/>
    <mergeCell ref="AJ160:AL160"/>
    <mergeCell ref="AR160:AU160"/>
    <mergeCell ref="V161:W161"/>
    <mergeCell ref="X161:AA161"/>
    <mergeCell ref="AD161:AE161"/>
    <mergeCell ref="AJ161:AL161"/>
    <mergeCell ref="AR161:AU161"/>
    <mergeCell ref="V162:W162"/>
    <mergeCell ref="X162:AA162"/>
    <mergeCell ref="AD162:AE162"/>
    <mergeCell ref="AJ162:AL162"/>
    <mergeCell ref="AR162:AU162"/>
    <mergeCell ref="D167:Q167"/>
    <mergeCell ref="D168:E168"/>
    <mergeCell ref="G168:Q169"/>
    <mergeCell ref="V196:W196"/>
    <mergeCell ref="Z196:AA196"/>
    <mergeCell ref="AD196:AE196"/>
    <mergeCell ref="B164:AO164"/>
    <mergeCell ref="AS164:AW164"/>
    <mergeCell ref="B165:C165"/>
    <mergeCell ref="D165:Q165"/>
    <mergeCell ref="R165:AG165"/>
    <mergeCell ref="AH165:AW165"/>
    <mergeCell ref="B217:C218"/>
    <mergeCell ref="D217:AG218"/>
    <mergeCell ref="AH217:AI218"/>
    <mergeCell ref="AJ217:AS218"/>
    <mergeCell ref="D202:E202"/>
    <mergeCell ref="G202:Q203"/>
    <mergeCell ref="AJ196:AL196"/>
    <mergeCell ref="AR196:AU196"/>
    <mergeCell ref="AC197:AG197"/>
    <mergeCell ref="B199:AO199"/>
    <mergeCell ref="AS199:AW199"/>
    <mergeCell ref="B200:C200"/>
    <mergeCell ref="D200:Q200"/>
    <mergeCell ref="R200:AG200"/>
    <mergeCell ref="AH200:AW200"/>
  </mergeCells>
  <pageMargins left="0.91" right="0.27559055118110237" top="0.74803149606299213" bottom="0.5" header="0.31496062992125984" footer="0.31496062992125984"/>
  <pageSetup paperSize="9" scale="85" orientation="landscape" horizontalDpi="4294967293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W228"/>
  <sheetViews>
    <sheetView topLeftCell="A16" workbookViewId="0">
      <selection activeCell="AX26" sqref="AX26"/>
    </sheetView>
  </sheetViews>
  <sheetFormatPr defaultRowHeight="15"/>
  <cols>
    <col min="1" max="7" width="3" style="1" customWidth="1"/>
    <col min="8" max="8" width="1.5703125" style="1" customWidth="1"/>
    <col min="9" max="14" width="3" style="3" customWidth="1"/>
    <col min="15" max="81" width="3" style="1" customWidth="1"/>
    <col min="82" max="139" width="2.42578125" style="1" customWidth="1"/>
    <col min="140" max="16384" width="9.140625" style="1"/>
  </cols>
  <sheetData>
    <row r="1" spans="1:49">
      <c r="AR1" s="21" t="s">
        <v>24</v>
      </c>
    </row>
    <row r="2" spans="1:49" ht="21">
      <c r="A2" s="165" t="s">
        <v>0</v>
      </c>
      <c r="B2" s="165"/>
      <c r="C2" s="165"/>
      <c r="D2" s="165"/>
      <c r="E2" s="165"/>
      <c r="F2" s="165"/>
      <c r="G2" s="165"/>
      <c r="H2" s="165"/>
      <c r="I2" s="165"/>
      <c r="J2" s="165"/>
      <c r="K2" s="165"/>
      <c r="L2" s="165"/>
      <c r="M2" s="165"/>
      <c r="N2" s="165"/>
      <c r="O2" s="165"/>
      <c r="P2" s="165"/>
      <c r="Q2" s="165"/>
      <c r="R2" s="165"/>
      <c r="S2" s="165"/>
      <c r="T2" s="165"/>
      <c r="U2" s="165"/>
      <c r="V2" s="165"/>
      <c r="W2" s="165"/>
      <c r="X2" s="165"/>
      <c r="Y2" s="165"/>
      <c r="Z2" s="165"/>
      <c r="AA2" s="165"/>
      <c r="AB2" s="165"/>
      <c r="AC2" s="165"/>
      <c r="AD2" s="165"/>
      <c r="AE2" s="165"/>
      <c r="AF2" s="165"/>
      <c r="AG2" s="165"/>
      <c r="AH2" s="165"/>
      <c r="AI2" s="165"/>
      <c r="AJ2" s="165"/>
      <c r="AK2" s="165"/>
      <c r="AL2" s="165"/>
      <c r="AM2" s="165"/>
      <c r="AN2" s="165"/>
      <c r="AO2" s="165"/>
      <c r="AP2" s="165"/>
      <c r="AQ2" s="165"/>
      <c r="AR2" s="165"/>
      <c r="AS2" s="165"/>
      <c r="AT2" s="165"/>
      <c r="AU2" s="165"/>
      <c r="AV2" s="165"/>
      <c r="AW2" s="165"/>
    </row>
    <row r="4" spans="1:49">
      <c r="A4" s="2" t="s">
        <v>1</v>
      </c>
      <c r="B4" s="166" t="s">
        <v>2</v>
      </c>
      <c r="C4" s="166"/>
      <c r="D4" s="166"/>
      <c r="E4" s="166"/>
      <c r="F4" s="166"/>
      <c r="G4" s="166"/>
      <c r="H4" s="166"/>
      <c r="I4" s="166"/>
      <c r="J4" s="166"/>
      <c r="K4" s="3" t="s">
        <v>14</v>
      </c>
      <c r="L4" s="166">
        <v>247</v>
      </c>
      <c r="M4" s="166"/>
      <c r="N4" s="166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  <c r="AA4" s="166"/>
      <c r="AB4" s="166"/>
      <c r="AC4" s="166"/>
      <c r="AD4" s="166"/>
      <c r="AE4" s="166"/>
      <c r="AF4" s="166"/>
      <c r="AG4" s="166"/>
      <c r="AH4" s="166"/>
      <c r="AI4" s="166"/>
      <c r="AJ4" s="166"/>
      <c r="AK4" s="166"/>
      <c r="AL4" s="166"/>
      <c r="AM4" s="166"/>
      <c r="AN4" s="166"/>
      <c r="AO4" s="166"/>
      <c r="AP4" s="166"/>
      <c r="AQ4" s="166"/>
      <c r="AR4" s="166"/>
      <c r="AS4" s="166"/>
      <c r="AT4" s="166"/>
    </row>
    <row r="5" spans="1:49">
      <c r="B5" s="166" t="s">
        <v>3</v>
      </c>
      <c r="C5" s="166"/>
      <c r="D5" s="166"/>
      <c r="E5" s="166"/>
      <c r="F5" s="166"/>
      <c r="G5" s="166"/>
      <c r="H5" s="166"/>
      <c r="I5" s="166"/>
      <c r="J5" s="166"/>
      <c r="K5" s="3" t="s">
        <v>14</v>
      </c>
      <c r="L5" s="167" t="s">
        <v>234</v>
      </c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167"/>
      <c r="AA5" s="167"/>
      <c r="AB5" s="167"/>
      <c r="AC5" s="167"/>
      <c r="AD5" s="167"/>
      <c r="AE5" s="167"/>
      <c r="AF5" s="167"/>
      <c r="AG5" s="167"/>
      <c r="AH5" s="167"/>
      <c r="AI5" s="167"/>
      <c r="AJ5" s="167"/>
      <c r="AK5" s="167"/>
      <c r="AL5" s="167"/>
      <c r="AM5" s="167"/>
      <c r="AN5" s="167"/>
      <c r="AO5" s="167"/>
      <c r="AP5" s="167"/>
      <c r="AQ5" s="167"/>
      <c r="AR5" s="167"/>
      <c r="AS5" s="167"/>
      <c r="AT5" s="167"/>
    </row>
    <row r="6" spans="1:49">
      <c r="B6" s="166" t="s">
        <v>4</v>
      </c>
      <c r="C6" s="166"/>
      <c r="D6" s="166"/>
      <c r="E6" s="166"/>
      <c r="F6" s="166"/>
      <c r="G6" s="166"/>
      <c r="H6" s="166"/>
      <c r="I6" s="166"/>
      <c r="J6" s="166"/>
      <c r="K6" s="3" t="s">
        <v>14</v>
      </c>
      <c r="L6" s="166" t="str">
        <f>'[1]Tembesi Lolos'!$N$153</f>
        <v>Wiraswasta</v>
      </c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</row>
    <row r="7" spans="1:49">
      <c r="B7" s="166" t="s">
        <v>5</v>
      </c>
      <c r="C7" s="166"/>
      <c r="D7" s="166"/>
      <c r="E7" s="166"/>
      <c r="F7" s="166"/>
      <c r="G7" s="166"/>
      <c r="H7" s="166"/>
      <c r="I7" s="166"/>
      <c r="J7" s="166"/>
      <c r="K7" s="3" t="s">
        <v>14</v>
      </c>
      <c r="L7" s="166" t="s">
        <v>140</v>
      </c>
      <c r="M7" s="166"/>
      <c r="N7" s="166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</row>
    <row r="8" spans="1:49">
      <c r="B8" s="166" t="s">
        <v>6</v>
      </c>
      <c r="C8" s="166"/>
      <c r="D8" s="166"/>
      <c r="E8" s="166"/>
      <c r="F8" s="166"/>
      <c r="G8" s="166"/>
      <c r="H8" s="166"/>
      <c r="I8" s="166"/>
      <c r="J8" s="166"/>
      <c r="K8" s="3" t="s">
        <v>14</v>
      </c>
      <c r="L8" s="166" t="s">
        <v>105</v>
      </c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</row>
    <row r="9" spans="1:49">
      <c r="B9" s="166" t="s">
        <v>7</v>
      </c>
      <c r="C9" s="166"/>
      <c r="D9" s="166"/>
      <c r="E9" s="166"/>
      <c r="F9" s="166"/>
      <c r="G9" s="166"/>
      <c r="H9" s="166"/>
      <c r="I9" s="166"/>
      <c r="J9" s="166"/>
      <c r="K9" s="3" t="s">
        <v>14</v>
      </c>
      <c r="L9" s="166" t="s">
        <v>23</v>
      </c>
      <c r="M9" s="166"/>
      <c r="N9" s="166"/>
      <c r="O9" s="166"/>
      <c r="P9" s="166"/>
      <c r="Q9" s="166"/>
      <c r="R9" s="166"/>
      <c r="S9" s="166"/>
      <c r="T9" s="166"/>
      <c r="U9" s="166"/>
      <c r="V9" s="166"/>
      <c r="W9" s="166"/>
      <c r="X9" s="166"/>
      <c r="Y9" s="166"/>
      <c r="Z9" s="166"/>
      <c r="AA9" s="166"/>
      <c r="AB9" s="166"/>
      <c r="AC9" s="166"/>
      <c r="AD9" s="166"/>
      <c r="AE9" s="166"/>
      <c r="AF9" s="166"/>
      <c r="AG9" s="166"/>
      <c r="AH9" s="166"/>
      <c r="AI9" s="166"/>
      <c r="AJ9" s="166"/>
      <c r="AK9" s="166"/>
      <c r="AL9" s="166"/>
      <c r="AM9" s="166"/>
      <c r="AN9" s="166"/>
      <c r="AO9" s="166"/>
      <c r="AP9" s="166"/>
      <c r="AQ9" s="166"/>
      <c r="AR9" s="166"/>
      <c r="AS9" s="166"/>
      <c r="AT9" s="166"/>
    </row>
    <row r="11" spans="1:49">
      <c r="A11" s="2" t="s">
        <v>8</v>
      </c>
      <c r="B11" s="169" t="s">
        <v>9</v>
      </c>
      <c r="C11" s="169"/>
      <c r="D11" s="169"/>
      <c r="E11" s="169"/>
      <c r="F11" s="169"/>
      <c r="G11" s="169"/>
      <c r="H11" s="169"/>
      <c r="I11" s="169"/>
      <c r="J11" s="169"/>
      <c r="K11" s="169"/>
      <c r="L11" s="169"/>
      <c r="M11" s="169"/>
      <c r="N11" s="169"/>
      <c r="O11" s="169"/>
      <c r="P11" s="169"/>
      <c r="Q11" s="169"/>
      <c r="R11" s="169"/>
      <c r="S11" s="169"/>
      <c r="T11" s="169"/>
      <c r="U11" s="169"/>
      <c r="V11" s="169"/>
      <c r="W11" s="169"/>
      <c r="X11" s="169"/>
      <c r="Y11" s="169"/>
      <c r="Z11" s="169"/>
      <c r="AA11" s="169"/>
      <c r="AB11" s="169"/>
      <c r="AC11" s="169"/>
      <c r="AD11" s="169"/>
      <c r="AE11" s="169"/>
      <c r="AF11" s="169"/>
      <c r="AG11" s="169"/>
      <c r="AH11" s="169"/>
      <c r="AI11" s="169"/>
      <c r="AJ11" s="169"/>
      <c r="AK11" s="169"/>
      <c r="AL11" s="169"/>
      <c r="AM11" s="169"/>
      <c r="AN11" s="169"/>
      <c r="AO11" s="169"/>
      <c r="AP11" s="169"/>
      <c r="AQ11" s="169"/>
      <c r="AR11" s="169"/>
      <c r="AS11" s="169"/>
      <c r="AT11" s="169"/>
      <c r="AU11" s="169"/>
      <c r="AV11" s="169"/>
      <c r="AW11" s="169"/>
    </row>
    <row r="13" spans="1:49">
      <c r="B13" s="15" t="s">
        <v>10</v>
      </c>
      <c r="C13" s="5"/>
      <c r="D13" s="5"/>
      <c r="E13" s="5"/>
      <c r="F13" s="5"/>
      <c r="G13" s="5"/>
      <c r="H13" s="5"/>
      <c r="I13" s="6"/>
      <c r="J13" s="6"/>
      <c r="K13" s="6"/>
      <c r="L13" s="6"/>
      <c r="M13" s="6"/>
      <c r="N13" s="6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7"/>
    </row>
    <row r="14" spans="1:49" ht="17.25">
      <c r="B14" s="16" t="s">
        <v>11</v>
      </c>
      <c r="C14" s="160" t="s">
        <v>13</v>
      </c>
      <c r="D14" s="160"/>
      <c r="E14" s="160"/>
      <c r="F14" s="160"/>
      <c r="G14" s="160"/>
      <c r="H14" s="104" t="s">
        <v>14</v>
      </c>
      <c r="I14" s="168">
        <v>6</v>
      </c>
      <c r="J14" s="168"/>
      <c r="K14" s="106" t="s">
        <v>15</v>
      </c>
      <c r="L14" s="106" t="s">
        <v>16</v>
      </c>
      <c r="M14" s="168">
        <v>10</v>
      </c>
      <c r="N14" s="168"/>
      <c r="O14" s="11" t="s">
        <v>15</v>
      </c>
      <c r="P14" s="13" t="s">
        <v>17</v>
      </c>
      <c r="Q14" s="168">
        <f>SUM(M14*I14)</f>
        <v>60</v>
      </c>
      <c r="R14" s="168"/>
      <c r="S14" s="104" t="s">
        <v>18</v>
      </c>
      <c r="T14" s="104"/>
      <c r="U14" s="18" t="s">
        <v>11</v>
      </c>
      <c r="V14" s="10" t="s">
        <v>65</v>
      </c>
      <c r="W14" s="10"/>
      <c r="X14" s="10"/>
      <c r="Y14" s="10"/>
      <c r="Z14" s="10"/>
      <c r="AA14" s="10" t="s">
        <v>14</v>
      </c>
      <c r="AB14" s="10" t="s">
        <v>64</v>
      </c>
      <c r="AC14" s="10"/>
      <c r="AD14" s="10"/>
      <c r="AE14" s="10"/>
      <c r="AF14" s="10"/>
      <c r="AI14" s="19" t="s">
        <v>11</v>
      </c>
      <c r="AJ14" s="161" t="s">
        <v>67</v>
      </c>
      <c r="AK14" s="161"/>
      <c r="AL14" s="161"/>
      <c r="AM14" s="161"/>
      <c r="AN14" s="161"/>
      <c r="AO14" s="161"/>
      <c r="AP14" s="44" t="s">
        <v>14</v>
      </c>
      <c r="AQ14" s="44" t="s">
        <v>64</v>
      </c>
      <c r="AR14" s="44"/>
      <c r="AS14" s="44"/>
      <c r="AT14" s="44"/>
      <c r="AU14" s="44"/>
      <c r="AW14" s="12"/>
    </row>
    <row r="15" spans="1:49" ht="17.25">
      <c r="B15" s="16" t="s">
        <v>11</v>
      </c>
      <c r="C15" s="160" t="s">
        <v>12</v>
      </c>
      <c r="D15" s="160"/>
      <c r="E15" s="160"/>
      <c r="F15" s="160"/>
      <c r="G15" s="160"/>
      <c r="H15" s="104" t="s">
        <v>14</v>
      </c>
      <c r="I15" s="168">
        <v>6</v>
      </c>
      <c r="J15" s="168"/>
      <c r="K15" s="106" t="s">
        <v>15</v>
      </c>
      <c r="L15" s="106" t="s">
        <v>16</v>
      </c>
      <c r="M15" s="168">
        <v>8</v>
      </c>
      <c r="N15" s="168"/>
      <c r="O15" s="11" t="s">
        <v>15</v>
      </c>
      <c r="P15" s="13" t="s">
        <v>17</v>
      </c>
      <c r="Q15" s="168">
        <f>SUM(M15*I15)</f>
        <v>48</v>
      </c>
      <c r="R15" s="168"/>
      <c r="S15" s="104" t="s">
        <v>18</v>
      </c>
      <c r="T15" s="104"/>
      <c r="U15" s="18" t="s">
        <v>11</v>
      </c>
      <c r="V15" s="10" t="s">
        <v>63</v>
      </c>
      <c r="W15" s="10"/>
      <c r="X15" s="10"/>
      <c r="Y15" s="10"/>
      <c r="Z15" s="10"/>
      <c r="AA15" s="10" t="s">
        <v>14</v>
      </c>
      <c r="AB15" s="10" t="s">
        <v>64</v>
      </c>
      <c r="AC15" s="10"/>
      <c r="AD15" s="10"/>
      <c r="AE15" s="10"/>
      <c r="AF15" s="10"/>
      <c r="AH15" s="10"/>
      <c r="AI15" s="18" t="s">
        <v>11</v>
      </c>
      <c r="AJ15" s="160" t="s">
        <v>68</v>
      </c>
      <c r="AK15" s="160"/>
      <c r="AL15" s="160"/>
      <c r="AM15" s="160"/>
      <c r="AN15" s="160"/>
      <c r="AO15" s="160"/>
      <c r="AP15" s="10" t="s">
        <v>14</v>
      </c>
      <c r="AQ15" s="10" t="s">
        <v>64</v>
      </c>
      <c r="AR15" s="10"/>
      <c r="AS15" s="10"/>
      <c r="AT15" s="10"/>
      <c r="AU15" s="10"/>
      <c r="AW15" s="12"/>
    </row>
    <row r="16" spans="1:49">
      <c r="B16" s="17"/>
      <c r="C16" s="44"/>
      <c r="D16" s="44"/>
      <c r="E16" s="44"/>
      <c r="F16" s="44"/>
      <c r="G16" s="44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105"/>
      <c r="U16" s="18" t="s">
        <v>11</v>
      </c>
      <c r="V16" s="104" t="s">
        <v>66</v>
      </c>
      <c r="W16" s="104"/>
      <c r="X16" s="104"/>
      <c r="Y16" s="104"/>
      <c r="Z16" s="104"/>
      <c r="AA16" s="10" t="s">
        <v>14</v>
      </c>
      <c r="AB16" s="104" t="s">
        <v>64</v>
      </c>
      <c r="AC16" s="104"/>
      <c r="AD16" s="104"/>
      <c r="AE16" s="104"/>
      <c r="AF16" s="104"/>
      <c r="AH16" s="24"/>
      <c r="AI16" s="18" t="s">
        <v>11</v>
      </c>
      <c r="AJ16" s="160" t="s">
        <v>69</v>
      </c>
      <c r="AK16" s="160"/>
      <c r="AL16" s="160"/>
      <c r="AM16" s="160"/>
      <c r="AN16" s="160"/>
      <c r="AO16" s="160"/>
      <c r="AP16" s="10" t="s">
        <v>14</v>
      </c>
      <c r="AQ16" s="10" t="s">
        <v>111</v>
      </c>
      <c r="AR16" s="10"/>
      <c r="AS16" s="10"/>
      <c r="AT16" s="10"/>
      <c r="AU16" s="10"/>
      <c r="AV16" s="10"/>
      <c r="AW16" s="12"/>
    </row>
    <row r="17" spans="2:49">
      <c r="B17" s="8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2"/>
    </row>
    <row r="18" spans="2:49">
      <c r="B18" s="170" t="s">
        <v>19</v>
      </c>
      <c r="C18" s="170"/>
      <c r="D18" s="170"/>
      <c r="E18" s="170"/>
      <c r="F18" s="170"/>
      <c r="G18" s="170"/>
      <c r="H18" s="170"/>
      <c r="I18" s="170"/>
      <c r="J18" s="170"/>
      <c r="K18" s="170"/>
      <c r="L18" s="170"/>
      <c r="M18" s="170"/>
      <c r="N18" s="170"/>
      <c r="O18" s="170"/>
      <c r="P18" s="170"/>
      <c r="Q18" s="170"/>
      <c r="R18" s="170" t="s">
        <v>20</v>
      </c>
      <c r="S18" s="170"/>
      <c r="T18" s="170"/>
      <c r="U18" s="170"/>
      <c r="V18" s="170"/>
      <c r="W18" s="170"/>
      <c r="X18" s="170"/>
      <c r="Y18" s="170"/>
      <c r="Z18" s="170"/>
      <c r="AA18" s="170"/>
      <c r="AB18" s="170"/>
      <c r="AC18" s="170"/>
      <c r="AD18" s="170"/>
      <c r="AE18" s="170"/>
      <c r="AF18" s="170"/>
      <c r="AG18" s="170"/>
      <c r="AH18" s="170" t="s">
        <v>21</v>
      </c>
      <c r="AI18" s="170"/>
      <c r="AJ18" s="170"/>
      <c r="AK18" s="170"/>
      <c r="AL18" s="170"/>
      <c r="AM18" s="170"/>
      <c r="AN18" s="170"/>
      <c r="AO18" s="170"/>
      <c r="AP18" s="170"/>
      <c r="AQ18" s="170"/>
      <c r="AR18" s="170"/>
      <c r="AS18" s="170"/>
      <c r="AT18" s="170"/>
      <c r="AU18" s="170"/>
      <c r="AV18" s="170"/>
      <c r="AW18" s="170"/>
    </row>
    <row r="19" spans="2:49">
      <c r="B19" s="162"/>
      <c r="C19" s="162"/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  <c r="AA19" s="162"/>
      <c r="AB19" s="162"/>
      <c r="AC19" s="162"/>
      <c r="AD19" s="162"/>
      <c r="AE19" s="162"/>
      <c r="AF19" s="162"/>
      <c r="AG19" s="162"/>
      <c r="AH19" s="162"/>
      <c r="AI19" s="162"/>
      <c r="AJ19" s="162"/>
      <c r="AK19" s="162"/>
      <c r="AL19" s="162"/>
      <c r="AM19" s="162"/>
      <c r="AN19" s="162"/>
      <c r="AO19" s="162"/>
      <c r="AP19" s="162"/>
      <c r="AQ19" s="162"/>
      <c r="AR19" s="162"/>
      <c r="AS19" s="162"/>
      <c r="AT19" s="162"/>
      <c r="AU19" s="162"/>
      <c r="AV19" s="162"/>
      <c r="AW19" s="162"/>
    </row>
    <row r="20" spans="2:49">
      <c r="B20" s="163"/>
      <c r="C20" s="163"/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  <c r="AC20" s="163"/>
      <c r="AD20" s="163"/>
      <c r="AE20" s="163"/>
      <c r="AF20" s="163"/>
      <c r="AG20" s="163"/>
      <c r="AH20" s="163"/>
      <c r="AI20" s="163"/>
      <c r="AJ20" s="163"/>
      <c r="AK20" s="163"/>
      <c r="AL20" s="163"/>
      <c r="AM20" s="163"/>
      <c r="AN20" s="163"/>
      <c r="AO20" s="163"/>
      <c r="AP20" s="163"/>
      <c r="AQ20" s="163"/>
      <c r="AR20" s="163"/>
      <c r="AS20" s="163"/>
      <c r="AT20" s="163"/>
      <c r="AU20" s="163"/>
      <c r="AV20" s="163"/>
      <c r="AW20" s="163"/>
    </row>
    <row r="21" spans="2:49">
      <c r="B21" s="163"/>
      <c r="C21" s="163"/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  <c r="AC21" s="163"/>
      <c r="AD21" s="163"/>
      <c r="AE21" s="163"/>
      <c r="AF21" s="163"/>
      <c r="AG21" s="163"/>
      <c r="AH21" s="163"/>
      <c r="AI21" s="163"/>
      <c r="AJ21" s="163"/>
      <c r="AK21" s="163"/>
      <c r="AL21" s="163"/>
      <c r="AM21" s="163"/>
      <c r="AN21" s="163"/>
      <c r="AO21" s="163"/>
      <c r="AP21" s="163"/>
      <c r="AQ21" s="163"/>
      <c r="AR21" s="163"/>
      <c r="AS21" s="163"/>
      <c r="AT21" s="163"/>
      <c r="AU21" s="163"/>
      <c r="AV21" s="163"/>
      <c r="AW21" s="163"/>
    </row>
    <row r="22" spans="2:49">
      <c r="B22" s="163"/>
      <c r="C22" s="163"/>
      <c r="D22" s="163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  <c r="AC22" s="163"/>
      <c r="AD22" s="163"/>
      <c r="AE22" s="163"/>
      <c r="AF22" s="163"/>
      <c r="AG22" s="163"/>
      <c r="AH22" s="163"/>
      <c r="AI22" s="163"/>
      <c r="AJ22" s="163"/>
      <c r="AK22" s="163"/>
      <c r="AL22" s="163"/>
      <c r="AM22" s="163"/>
      <c r="AN22" s="163"/>
      <c r="AO22" s="163"/>
      <c r="AP22" s="163"/>
      <c r="AQ22" s="163"/>
      <c r="AR22" s="163"/>
      <c r="AS22" s="163"/>
      <c r="AT22" s="163"/>
      <c r="AU22" s="163"/>
      <c r="AV22" s="163"/>
      <c r="AW22" s="163"/>
    </row>
    <row r="23" spans="2:49">
      <c r="B23" s="163"/>
      <c r="C23" s="163"/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  <c r="AC23" s="163"/>
      <c r="AD23" s="163"/>
      <c r="AE23" s="163"/>
      <c r="AF23" s="163"/>
      <c r="AG23" s="163"/>
      <c r="AH23" s="163"/>
      <c r="AI23" s="163"/>
      <c r="AJ23" s="163"/>
      <c r="AK23" s="163"/>
      <c r="AL23" s="163"/>
      <c r="AM23" s="163"/>
      <c r="AN23" s="163"/>
      <c r="AO23" s="163"/>
      <c r="AP23" s="163"/>
      <c r="AQ23" s="163"/>
      <c r="AR23" s="163"/>
      <c r="AS23" s="163"/>
      <c r="AT23" s="163"/>
      <c r="AU23" s="163"/>
      <c r="AV23" s="163"/>
      <c r="AW23" s="163"/>
    </row>
    <row r="24" spans="2:49">
      <c r="B24" s="163"/>
      <c r="C24" s="163"/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  <c r="AC24" s="163"/>
      <c r="AD24" s="163"/>
      <c r="AE24" s="163"/>
      <c r="AF24" s="163"/>
      <c r="AG24" s="163"/>
      <c r="AH24" s="163"/>
      <c r="AI24" s="163"/>
      <c r="AJ24" s="163"/>
      <c r="AK24" s="163"/>
      <c r="AL24" s="163"/>
      <c r="AM24" s="163"/>
      <c r="AN24" s="163"/>
      <c r="AO24" s="163"/>
      <c r="AP24" s="163"/>
      <c r="AQ24" s="163"/>
      <c r="AR24" s="163"/>
      <c r="AS24" s="163"/>
      <c r="AT24" s="163"/>
      <c r="AU24" s="163"/>
      <c r="AV24" s="163"/>
      <c r="AW24" s="163"/>
    </row>
    <row r="25" spans="2:49">
      <c r="B25" s="163"/>
      <c r="C25" s="163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K25" s="163"/>
      <c r="AL25" s="163"/>
      <c r="AM25" s="163"/>
      <c r="AN25" s="163"/>
      <c r="AO25" s="163"/>
      <c r="AP25" s="163"/>
      <c r="AQ25" s="163"/>
      <c r="AR25" s="163"/>
      <c r="AS25" s="163"/>
      <c r="AT25" s="163"/>
      <c r="AU25" s="163"/>
      <c r="AV25" s="163"/>
      <c r="AW25" s="163"/>
    </row>
    <row r="26" spans="2:49">
      <c r="B26" s="163"/>
      <c r="C26" s="163"/>
      <c r="D26" s="163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  <c r="AB26" s="163"/>
      <c r="AC26" s="163"/>
      <c r="AD26" s="163"/>
      <c r="AE26" s="163"/>
      <c r="AF26" s="163"/>
      <c r="AG26" s="163"/>
      <c r="AH26" s="163"/>
      <c r="AI26" s="163"/>
      <c r="AJ26" s="163"/>
      <c r="AK26" s="163"/>
      <c r="AL26" s="163"/>
      <c r="AM26" s="163"/>
      <c r="AN26" s="163"/>
      <c r="AO26" s="163"/>
      <c r="AP26" s="163"/>
      <c r="AQ26" s="163"/>
      <c r="AR26" s="163"/>
      <c r="AS26" s="163"/>
      <c r="AT26" s="163"/>
      <c r="AU26" s="163"/>
      <c r="AV26" s="163"/>
      <c r="AW26" s="163"/>
    </row>
    <row r="27" spans="2:49">
      <c r="B27" s="163"/>
      <c r="C27" s="163"/>
      <c r="D27" s="163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/>
      <c r="AC27" s="163"/>
      <c r="AD27" s="163"/>
      <c r="AE27" s="163"/>
      <c r="AF27" s="163"/>
      <c r="AG27" s="163"/>
      <c r="AH27" s="163"/>
      <c r="AI27" s="163"/>
      <c r="AJ27" s="163"/>
      <c r="AK27" s="163"/>
      <c r="AL27" s="163"/>
      <c r="AM27" s="163"/>
      <c r="AN27" s="163"/>
      <c r="AO27" s="163"/>
      <c r="AP27" s="163"/>
      <c r="AQ27" s="163"/>
      <c r="AR27" s="163"/>
      <c r="AS27" s="163"/>
      <c r="AT27" s="163"/>
      <c r="AU27" s="163"/>
      <c r="AV27" s="163"/>
      <c r="AW27" s="163"/>
    </row>
    <row r="28" spans="2:49">
      <c r="B28" s="163"/>
      <c r="C28" s="163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  <c r="AB28" s="163"/>
      <c r="AC28" s="163"/>
      <c r="AD28" s="163"/>
      <c r="AE28" s="163"/>
      <c r="AF28" s="163"/>
      <c r="AG28" s="163"/>
      <c r="AH28" s="163"/>
      <c r="AI28" s="163"/>
      <c r="AJ28" s="163"/>
      <c r="AK28" s="163"/>
      <c r="AL28" s="163"/>
      <c r="AM28" s="163"/>
      <c r="AN28" s="163"/>
      <c r="AO28" s="163"/>
      <c r="AP28" s="163"/>
      <c r="AQ28" s="163"/>
      <c r="AR28" s="163"/>
      <c r="AS28" s="163"/>
      <c r="AT28" s="163"/>
      <c r="AU28" s="163"/>
      <c r="AV28" s="163"/>
      <c r="AW28" s="163"/>
    </row>
    <row r="29" spans="2:49">
      <c r="B29" s="163"/>
      <c r="C29" s="163"/>
      <c r="D29" s="163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63"/>
      <c r="AL29" s="163"/>
      <c r="AM29" s="163"/>
      <c r="AN29" s="163"/>
      <c r="AO29" s="163"/>
      <c r="AP29" s="163"/>
      <c r="AQ29" s="163"/>
      <c r="AR29" s="163"/>
      <c r="AS29" s="163"/>
      <c r="AT29" s="163"/>
      <c r="AU29" s="163"/>
      <c r="AV29" s="163"/>
      <c r="AW29" s="163"/>
    </row>
    <row r="30" spans="2:49">
      <c r="B30" s="164"/>
      <c r="C30" s="164"/>
      <c r="D30" s="164"/>
      <c r="E30" s="164"/>
      <c r="F30" s="164"/>
      <c r="G30" s="164"/>
      <c r="H30" s="164"/>
      <c r="I30" s="164"/>
      <c r="J30" s="164"/>
      <c r="K30" s="164"/>
      <c r="L30" s="164"/>
      <c r="M30" s="164"/>
      <c r="N30" s="164"/>
      <c r="O30" s="164"/>
      <c r="P30" s="164"/>
      <c r="Q30" s="164"/>
      <c r="R30" s="164"/>
      <c r="S30" s="164"/>
      <c r="T30" s="164"/>
      <c r="U30" s="164"/>
      <c r="V30" s="164"/>
      <c r="W30" s="164"/>
      <c r="X30" s="164"/>
      <c r="Y30" s="164"/>
      <c r="Z30" s="164"/>
      <c r="AA30" s="164"/>
      <c r="AB30" s="164"/>
      <c r="AC30" s="164"/>
      <c r="AD30" s="164"/>
      <c r="AE30" s="164"/>
      <c r="AF30" s="164"/>
      <c r="AG30" s="164"/>
      <c r="AH30" s="164"/>
      <c r="AI30" s="164"/>
      <c r="AJ30" s="164"/>
      <c r="AK30" s="164"/>
      <c r="AL30" s="164"/>
      <c r="AM30" s="164"/>
      <c r="AN30" s="164"/>
      <c r="AO30" s="164"/>
      <c r="AP30" s="164"/>
      <c r="AQ30" s="164"/>
      <c r="AR30" s="164"/>
      <c r="AS30" s="164"/>
      <c r="AT30" s="164"/>
      <c r="AU30" s="164"/>
      <c r="AV30" s="164"/>
      <c r="AW30" s="164"/>
    </row>
    <row r="32" spans="2:49" s="102" customFormat="1">
      <c r="I32" s="101"/>
      <c r="J32" s="101"/>
      <c r="K32" s="101"/>
      <c r="L32" s="101"/>
      <c r="M32" s="101"/>
      <c r="N32" s="101"/>
      <c r="AR32" s="101" t="s">
        <v>239</v>
      </c>
    </row>
    <row r="33" spans="1:49" s="102" customFormat="1">
      <c r="F33" s="101" t="s">
        <v>54</v>
      </c>
      <c r="I33" s="101"/>
      <c r="J33" s="101"/>
      <c r="K33" s="101"/>
      <c r="L33" s="101"/>
      <c r="M33" s="101"/>
      <c r="N33" s="101"/>
      <c r="T33" s="101" t="s">
        <v>237</v>
      </c>
      <c r="AF33" s="101" t="s">
        <v>51</v>
      </c>
      <c r="AR33" s="101" t="s">
        <v>48</v>
      </c>
    </row>
    <row r="34" spans="1:49" s="102" customFormat="1">
      <c r="F34" s="101" t="s">
        <v>55</v>
      </c>
      <c r="I34" s="101"/>
      <c r="J34" s="101"/>
      <c r="K34" s="101"/>
      <c r="L34" s="101"/>
      <c r="M34" s="101"/>
      <c r="N34" s="101"/>
      <c r="T34" s="101" t="s">
        <v>238</v>
      </c>
      <c r="AF34" s="101" t="s">
        <v>52</v>
      </c>
      <c r="AR34" s="101" t="s">
        <v>49</v>
      </c>
    </row>
    <row r="35" spans="1:49" s="102" customFormat="1">
      <c r="F35" s="101"/>
      <c r="I35" s="101"/>
      <c r="J35" s="101"/>
      <c r="K35" s="101"/>
      <c r="L35" s="101"/>
      <c r="M35" s="101"/>
      <c r="N35" s="101"/>
      <c r="AF35" s="101" t="s">
        <v>53</v>
      </c>
      <c r="AR35" s="101" t="s">
        <v>50</v>
      </c>
    </row>
    <row r="36" spans="1:49" s="102" customFormat="1">
      <c r="F36" s="101"/>
      <c r="I36" s="101"/>
      <c r="J36" s="101"/>
      <c r="K36" s="101"/>
      <c r="L36" s="101"/>
      <c r="M36" s="101"/>
      <c r="N36" s="101"/>
      <c r="AF36" s="101"/>
      <c r="AR36" s="101"/>
    </row>
    <row r="37" spans="1:49" s="102" customFormat="1">
      <c r="F37" s="101"/>
      <c r="I37" s="101"/>
      <c r="J37" s="101"/>
      <c r="K37" s="101"/>
      <c r="L37" s="101"/>
      <c r="M37" s="101"/>
      <c r="N37" s="101"/>
      <c r="AF37" s="101"/>
      <c r="AR37" s="101"/>
    </row>
    <row r="38" spans="1:49" s="102" customFormat="1">
      <c r="F38" s="101"/>
      <c r="I38" s="101"/>
      <c r="J38" s="101"/>
      <c r="K38" s="101"/>
      <c r="L38" s="101"/>
      <c r="M38" s="101"/>
      <c r="N38" s="101"/>
      <c r="AF38" s="101"/>
      <c r="AR38" s="101"/>
    </row>
    <row r="39" spans="1:49" s="140" customFormat="1" ht="16.5" thickBot="1">
      <c r="F39" s="141" t="s">
        <v>232</v>
      </c>
      <c r="I39" s="142"/>
      <c r="J39" s="142"/>
      <c r="K39" s="142"/>
      <c r="L39" s="142"/>
      <c r="M39" s="142"/>
      <c r="N39" s="142"/>
      <c r="Q39" s="145"/>
      <c r="R39" s="145"/>
      <c r="S39" s="145"/>
      <c r="T39" s="146"/>
      <c r="U39" s="145"/>
      <c r="V39" s="145"/>
      <c r="W39" s="145"/>
      <c r="X39" s="145"/>
      <c r="AF39" s="141" t="s">
        <v>97</v>
      </c>
      <c r="AR39" s="141" t="s">
        <v>209</v>
      </c>
    </row>
    <row r="40" spans="1:49" s="102" customFormat="1">
      <c r="D40" s="143"/>
      <c r="F40" s="143" t="s">
        <v>228</v>
      </c>
      <c r="G40" s="143"/>
      <c r="H40" s="143"/>
      <c r="I40" s="143"/>
      <c r="J40" s="143"/>
      <c r="K40" s="144"/>
      <c r="L40" s="144"/>
      <c r="M40" s="144"/>
      <c r="N40" s="144"/>
      <c r="T40" s="147"/>
      <c r="AO40" s="101"/>
    </row>
    <row r="42" spans="1:49">
      <c r="AN42" s="10"/>
      <c r="AO42" s="10"/>
      <c r="AP42" s="160"/>
      <c r="AQ42" s="160"/>
      <c r="AR42" s="160"/>
      <c r="AS42" s="160"/>
      <c r="AT42" s="160"/>
    </row>
    <row r="46" spans="1:49">
      <c r="A46" s="2" t="s">
        <v>25</v>
      </c>
      <c r="B46" s="1" t="s">
        <v>26</v>
      </c>
    </row>
    <row r="48" spans="1:49">
      <c r="B48" s="15" t="s">
        <v>27</v>
      </c>
      <c r="C48" s="5"/>
      <c r="D48" s="5"/>
      <c r="E48" s="5"/>
      <c r="F48" s="5"/>
      <c r="G48" s="5"/>
      <c r="H48" s="5"/>
      <c r="I48" s="6"/>
      <c r="J48" s="6"/>
      <c r="K48" s="6"/>
      <c r="L48" s="6"/>
      <c r="M48" s="6"/>
      <c r="N48" s="6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7"/>
    </row>
    <row r="49" spans="2:49">
      <c r="B49" s="22" t="s">
        <v>28</v>
      </c>
      <c r="C49" s="10"/>
      <c r="D49" s="10"/>
      <c r="E49" s="10"/>
      <c r="F49" s="10"/>
      <c r="G49" s="10"/>
      <c r="H49" s="10"/>
      <c r="I49" s="11"/>
      <c r="J49" s="11"/>
      <c r="K49" s="11"/>
      <c r="L49" s="11"/>
      <c r="M49" s="11"/>
      <c r="V49" s="11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9" t="s">
        <v>30</v>
      </c>
      <c r="AR49" s="10"/>
      <c r="AS49" s="10"/>
      <c r="AT49" s="10"/>
      <c r="AU49" s="10"/>
      <c r="AV49" s="10"/>
      <c r="AW49" s="12"/>
    </row>
    <row r="50" spans="2:49" ht="17.25">
      <c r="B50" s="23" t="s">
        <v>1</v>
      </c>
      <c r="C50" s="10" t="s">
        <v>70</v>
      </c>
      <c r="D50" s="10"/>
      <c r="E50" s="10"/>
      <c r="F50" s="10"/>
      <c r="G50" s="10"/>
      <c r="H50" s="104"/>
      <c r="I50" s="20"/>
      <c r="J50" s="11"/>
      <c r="K50" s="11"/>
      <c r="L50" s="11"/>
      <c r="M50" s="11"/>
      <c r="V50" s="168">
        <v>6</v>
      </c>
      <c r="W50" s="168"/>
      <c r="X50" s="11" t="s">
        <v>15</v>
      </c>
      <c r="Y50" s="11" t="s">
        <v>16</v>
      </c>
      <c r="Z50" s="168">
        <v>2.85</v>
      </c>
      <c r="AA50" s="168"/>
      <c r="AB50" s="11" t="s">
        <v>15</v>
      </c>
      <c r="AC50" s="13" t="s">
        <v>17</v>
      </c>
      <c r="AD50" s="168">
        <f>SUM(Z50*V50)</f>
        <v>17.100000000000001</v>
      </c>
      <c r="AE50" s="168"/>
      <c r="AF50" s="104" t="s">
        <v>18</v>
      </c>
      <c r="AG50" s="10"/>
      <c r="AH50" s="25" t="s">
        <v>29</v>
      </c>
      <c r="AI50" s="10"/>
      <c r="AJ50" s="180">
        <v>57000</v>
      </c>
      <c r="AK50" s="180"/>
      <c r="AL50" s="180"/>
      <c r="AM50" s="26"/>
      <c r="AN50" s="10"/>
      <c r="AO50" s="10"/>
      <c r="AP50" s="10"/>
      <c r="AQ50" s="27" t="s">
        <v>31</v>
      </c>
      <c r="AR50" s="180">
        <f>SUM(AJ50*AD50)</f>
        <v>974700.00000000012</v>
      </c>
      <c r="AS50" s="180"/>
      <c r="AT50" s="180"/>
      <c r="AU50" s="180"/>
      <c r="AV50" s="10"/>
      <c r="AW50" s="12"/>
    </row>
    <row r="51" spans="2:49">
      <c r="B51" s="23" t="s">
        <v>8</v>
      </c>
      <c r="C51" s="10" t="s">
        <v>71</v>
      </c>
      <c r="D51" s="10"/>
      <c r="E51" s="10"/>
      <c r="F51" s="10"/>
      <c r="G51" s="10"/>
      <c r="H51" s="104"/>
      <c r="I51" s="20"/>
      <c r="J51" s="11"/>
      <c r="K51" s="11"/>
      <c r="L51" s="11"/>
      <c r="M51" s="11"/>
      <c r="V51" s="168">
        <v>1</v>
      </c>
      <c r="W51" s="168"/>
      <c r="X51" s="160" t="s">
        <v>37</v>
      </c>
      <c r="Y51" s="160"/>
      <c r="Z51" s="160"/>
      <c r="AA51" s="160"/>
      <c r="AC51" s="13"/>
      <c r="AD51" s="168"/>
      <c r="AE51" s="168"/>
      <c r="AF51" s="104"/>
      <c r="AG51" s="10"/>
      <c r="AH51" s="25" t="s">
        <v>29</v>
      </c>
      <c r="AI51" s="10"/>
      <c r="AJ51" s="180">
        <v>350000</v>
      </c>
      <c r="AK51" s="180"/>
      <c r="AL51" s="180"/>
      <c r="AM51" s="26"/>
      <c r="AN51" s="10"/>
      <c r="AO51" s="10"/>
      <c r="AP51" s="10"/>
      <c r="AQ51" s="27" t="s">
        <v>31</v>
      </c>
      <c r="AR51" s="180">
        <f>SUM(AJ51*V51)</f>
        <v>350000</v>
      </c>
      <c r="AS51" s="180"/>
      <c r="AT51" s="180"/>
      <c r="AU51" s="180"/>
      <c r="AV51" s="10"/>
      <c r="AW51" s="12"/>
    </row>
    <row r="52" spans="2:49">
      <c r="B52" s="23" t="s">
        <v>25</v>
      </c>
      <c r="C52" s="104" t="s">
        <v>72</v>
      </c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V52" s="168">
        <v>2</v>
      </c>
      <c r="W52" s="168"/>
      <c r="X52" s="160" t="s">
        <v>37</v>
      </c>
      <c r="Y52" s="160"/>
      <c r="Z52" s="160"/>
      <c r="AA52" s="160"/>
      <c r="AC52" s="13"/>
      <c r="AD52" s="168"/>
      <c r="AE52" s="168"/>
      <c r="AF52" s="104"/>
      <c r="AG52" s="24"/>
      <c r="AH52" s="25" t="s">
        <v>29</v>
      </c>
      <c r="AI52" s="24"/>
      <c r="AJ52" s="180">
        <v>350000</v>
      </c>
      <c r="AK52" s="180"/>
      <c r="AL52" s="180"/>
      <c r="AM52" s="26"/>
      <c r="AN52" s="24"/>
      <c r="AO52" s="24"/>
      <c r="AP52" s="24"/>
      <c r="AQ52" s="27" t="s">
        <v>31</v>
      </c>
      <c r="AR52" s="180">
        <f>SUM(AJ52*V52)</f>
        <v>700000</v>
      </c>
      <c r="AS52" s="180"/>
      <c r="AT52" s="180"/>
      <c r="AU52" s="180"/>
      <c r="AV52" s="10"/>
      <c r="AW52" s="12"/>
    </row>
    <row r="53" spans="2:49">
      <c r="B53" s="8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2"/>
    </row>
    <row r="54" spans="2:49" ht="15.75">
      <c r="B54" s="181" t="s">
        <v>32</v>
      </c>
      <c r="C54" s="182"/>
      <c r="D54" s="182"/>
      <c r="E54" s="182"/>
      <c r="F54" s="182"/>
      <c r="G54" s="182"/>
      <c r="H54" s="182"/>
      <c r="I54" s="182"/>
      <c r="J54" s="182"/>
      <c r="K54" s="182"/>
      <c r="L54" s="182"/>
      <c r="M54" s="182"/>
      <c r="N54" s="182"/>
      <c r="O54" s="182"/>
      <c r="P54" s="182"/>
      <c r="Q54" s="182"/>
      <c r="R54" s="182"/>
      <c r="S54" s="182"/>
      <c r="T54" s="182"/>
      <c r="U54" s="182"/>
      <c r="V54" s="182"/>
      <c r="W54" s="182"/>
      <c r="X54" s="182"/>
      <c r="Y54" s="182"/>
      <c r="Z54" s="182"/>
      <c r="AA54" s="182"/>
      <c r="AB54" s="182"/>
      <c r="AC54" s="182"/>
      <c r="AD54" s="182"/>
      <c r="AE54" s="182"/>
      <c r="AF54" s="182"/>
      <c r="AG54" s="182"/>
      <c r="AH54" s="182"/>
      <c r="AI54" s="182"/>
      <c r="AJ54" s="182"/>
      <c r="AK54" s="182"/>
      <c r="AL54" s="182"/>
      <c r="AM54" s="182"/>
      <c r="AN54" s="182"/>
      <c r="AO54" s="182"/>
      <c r="AP54" s="45"/>
      <c r="AQ54" s="45" t="s">
        <v>31</v>
      </c>
      <c r="AR54" s="46"/>
      <c r="AS54" s="183">
        <f>SUM(AR50:AU52)</f>
        <v>2024700</v>
      </c>
      <c r="AT54" s="183"/>
      <c r="AU54" s="183"/>
      <c r="AV54" s="183"/>
      <c r="AW54" s="184"/>
    </row>
    <row r="55" spans="2:49">
      <c r="B55" s="185" t="s">
        <v>33</v>
      </c>
      <c r="C55" s="186"/>
      <c r="D55" s="187" t="s">
        <v>19</v>
      </c>
      <c r="E55" s="188"/>
      <c r="F55" s="188"/>
      <c r="G55" s="188"/>
      <c r="H55" s="188"/>
      <c r="I55" s="188"/>
      <c r="J55" s="188"/>
      <c r="K55" s="188"/>
      <c r="L55" s="188"/>
      <c r="M55" s="188"/>
      <c r="N55" s="188"/>
      <c r="O55" s="188"/>
      <c r="P55" s="188"/>
      <c r="Q55" s="189"/>
      <c r="R55" s="170" t="s">
        <v>20</v>
      </c>
      <c r="S55" s="170"/>
      <c r="T55" s="170"/>
      <c r="U55" s="170"/>
      <c r="V55" s="170"/>
      <c r="W55" s="170"/>
      <c r="X55" s="170"/>
      <c r="Y55" s="170"/>
      <c r="Z55" s="170"/>
      <c r="AA55" s="170"/>
      <c r="AB55" s="170"/>
      <c r="AC55" s="170"/>
      <c r="AD55" s="170"/>
      <c r="AE55" s="170"/>
      <c r="AF55" s="170"/>
      <c r="AG55" s="170"/>
      <c r="AH55" s="170" t="s">
        <v>21</v>
      </c>
      <c r="AI55" s="170"/>
      <c r="AJ55" s="170"/>
      <c r="AK55" s="170"/>
      <c r="AL55" s="170"/>
      <c r="AM55" s="170"/>
      <c r="AN55" s="170"/>
      <c r="AO55" s="170"/>
      <c r="AP55" s="170"/>
      <c r="AQ55" s="170"/>
      <c r="AR55" s="170"/>
      <c r="AS55" s="170"/>
      <c r="AT55" s="170"/>
      <c r="AU55" s="170"/>
      <c r="AV55" s="170"/>
      <c r="AW55" s="170"/>
    </row>
    <row r="56" spans="2:49">
      <c r="B56" s="15" t="s">
        <v>43</v>
      </c>
      <c r="C56" s="30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7"/>
      <c r="R56" s="4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7"/>
      <c r="AH56" s="4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7"/>
    </row>
    <row r="57" spans="2:49">
      <c r="B57" s="8"/>
      <c r="C57" s="9" t="s">
        <v>34</v>
      </c>
      <c r="D57" s="195" t="s">
        <v>58</v>
      </c>
      <c r="E57" s="195"/>
      <c r="F57" s="195"/>
      <c r="G57" s="195"/>
      <c r="H57" s="195"/>
      <c r="I57" s="195"/>
      <c r="J57" s="195"/>
      <c r="K57" s="195"/>
      <c r="L57" s="195"/>
      <c r="M57" s="195"/>
      <c r="N57" s="195"/>
      <c r="O57" s="195"/>
      <c r="P57" s="195"/>
      <c r="Q57" s="196"/>
      <c r="R57" s="8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2"/>
      <c r="AH57" s="8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2"/>
    </row>
    <row r="58" spans="2:49">
      <c r="B58" s="8"/>
      <c r="C58" s="10"/>
      <c r="D58" s="160" t="s">
        <v>35</v>
      </c>
      <c r="E58" s="160"/>
      <c r="F58" s="11" t="s">
        <v>14</v>
      </c>
      <c r="G58" s="160" t="s">
        <v>36</v>
      </c>
      <c r="H58" s="160"/>
      <c r="I58" s="160"/>
      <c r="J58" s="160"/>
      <c r="K58" s="160"/>
      <c r="L58" s="160"/>
      <c r="M58" s="160"/>
      <c r="N58" s="160"/>
      <c r="O58" s="160"/>
      <c r="P58" s="160"/>
      <c r="Q58" s="198"/>
      <c r="R58" s="8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2"/>
      <c r="AH58" s="8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2"/>
    </row>
    <row r="59" spans="2:49">
      <c r="B59" s="8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2"/>
      <c r="R59" s="8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2"/>
      <c r="AH59" s="8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2"/>
    </row>
    <row r="60" spans="2:49">
      <c r="B60" s="8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2"/>
      <c r="R60" s="8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2"/>
      <c r="AH60" s="8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2"/>
    </row>
    <row r="61" spans="2:49">
      <c r="B61" s="8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2"/>
      <c r="R61" s="8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2"/>
      <c r="AH61" s="8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2"/>
    </row>
    <row r="62" spans="2:49">
      <c r="B62" s="8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2"/>
      <c r="R62" s="8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2"/>
      <c r="AH62" s="8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2"/>
    </row>
    <row r="63" spans="2:49">
      <c r="B63" s="8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2"/>
      <c r="R63" s="8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2"/>
      <c r="AH63" s="8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2"/>
    </row>
    <row r="64" spans="2:49">
      <c r="B64" s="8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2"/>
      <c r="R64" s="8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2"/>
      <c r="AH64" s="8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2"/>
    </row>
    <row r="65" spans="2:49">
      <c r="B65" s="8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2"/>
      <c r="R65" s="8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2"/>
      <c r="AH65" s="8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2"/>
    </row>
    <row r="66" spans="2:49">
      <c r="B66" s="8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2"/>
      <c r="R66" s="8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2"/>
      <c r="AH66" s="8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2"/>
    </row>
    <row r="67" spans="2:49">
      <c r="B67" s="8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2"/>
      <c r="R67" s="8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2"/>
      <c r="AH67" s="8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2"/>
    </row>
    <row r="68" spans="2:49">
      <c r="B68" s="8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2"/>
      <c r="R68" s="8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2"/>
      <c r="AH68" s="8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2"/>
    </row>
    <row r="69" spans="2:49">
      <c r="B69" s="8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2"/>
      <c r="R69" s="8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2"/>
      <c r="AH69" s="8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2"/>
    </row>
    <row r="70" spans="2:49">
      <c r="B70" s="8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2"/>
      <c r="R70" s="8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2"/>
      <c r="AH70" s="8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2"/>
    </row>
    <row r="71" spans="2:49">
      <c r="B71" s="14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9"/>
      <c r="R71" s="14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9"/>
      <c r="AH71" s="14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9"/>
    </row>
    <row r="83" spans="2:49">
      <c r="B83" s="15" t="s">
        <v>27</v>
      </c>
      <c r="C83" s="5"/>
      <c r="D83" s="5"/>
      <c r="E83" s="5"/>
      <c r="F83" s="5"/>
      <c r="G83" s="5"/>
      <c r="H83" s="5"/>
      <c r="I83" s="6"/>
      <c r="J83" s="6"/>
      <c r="K83" s="6"/>
      <c r="L83" s="6"/>
      <c r="M83" s="6"/>
      <c r="N83" s="6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7"/>
    </row>
    <row r="84" spans="2:49">
      <c r="B84" s="22" t="s">
        <v>28</v>
      </c>
      <c r="C84" s="10"/>
      <c r="D84" s="10"/>
      <c r="E84" s="10"/>
      <c r="F84" s="10"/>
      <c r="G84" s="10"/>
      <c r="H84" s="10"/>
      <c r="I84" s="11"/>
      <c r="J84" s="11"/>
      <c r="K84" s="11"/>
      <c r="L84" s="11"/>
      <c r="M84" s="11"/>
      <c r="V84" s="11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9" t="s">
        <v>30</v>
      </c>
      <c r="AR84" s="10"/>
      <c r="AS84" s="10"/>
      <c r="AT84" s="10"/>
      <c r="AU84" s="10"/>
      <c r="AV84" s="10"/>
      <c r="AW84" s="12"/>
    </row>
    <row r="85" spans="2:49" ht="17.25">
      <c r="B85" s="23" t="s">
        <v>1</v>
      </c>
      <c r="C85" s="10" t="s">
        <v>70</v>
      </c>
      <c r="D85" s="10"/>
      <c r="E85" s="10"/>
      <c r="F85" s="10"/>
      <c r="G85" s="10"/>
      <c r="H85" s="104"/>
      <c r="I85" s="20"/>
      <c r="J85" s="11"/>
      <c r="K85" s="11"/>
      <c r="L85" s="11"/>
      <c r="M85" s="11"/>
      <c r="V85" s="168">
        <v>8</v>
      </c>
      <c r="W85" s="168"/>
      <c r="X85" s="11" t="s">
        <v>15</v>
      </c>
      <c r="Y85" s="11" t="s">
        <v>16</v>
      </c>
      <c r="Z85" s="168">
        <v>2.85</v>
      </c>
      <c r="AA85" s="168"/>
      <c r="AB85" s="11" t="s">
        <v>15</v>
      </c>
      <c r="AC85" s="13" t="s">
        <v>17</v>
      </c>
      <c r="AD85" s="168">
        <f>SUM(Z85*V85)</f>
        <v>22.8</v>
      </c>
      <c r="AE85" s="168"/>
      <c r="AF85" s="104" t="s">
        <v>18</v>
      </c>
      <c r="AG85" s="10"/>
      <c r="AH85" s="25" t="s">
        <v>29</v>
      </c>
      <c r="AI85" s="10"/>
      <c r="AJ85" s="180">
        <v>57000</v>
      </c>
      <c r="AK85" s="180"/>
      <c r="AL85" s="180"/>
      <c r="AM85" s="26"/>
      <c r="AN85" s="10"/>
      <c r="AO85" s="10"/>
      <c r="AP85" s="10"/>
      <c r="AQ85" s="27" t="s">
        <v>31</v>
      </c>
      <c r="AR85" s="180">
        <f>SUM(AJ85*AD85)</f>
        <v>1299600</v>
      </c>
      <c r="AS85" s="180"/>
      <c r="AT85" s="180"/>
      <c r="AU85" s="180"/>
      <c r="AV85" s="10"/>
      <c r="AW85" s="12"/>
    </row>
    <row r="86" spans="2:49">
      <c r="B86" s="23" t="s">
        <v>8</v>
      </c>
      <c r="C86" s="104" t="s">
        <v>72</v>
      </c>
      <c r="D86" s="105"/>
      <c r="E86" s="105"/>
      <c r="F86" s="105"/>
      <c r="G86" s="105"/>
      <c r="H86" s="105"/>
      <c r="I86" s="105"/>
      <c r="J86" s="105"/>
      <c r="K86" s="105"/>
      <c r="L86" s="105"/>
      <c r="M86" s="105"/>
      <c r="V86" s="168"/>
      <c r="W86" s="168"/>
      <c r="X86" s="160" t="s">
        <v>37</v>
      </c>
      <c r="Y86" s="160"/>
      <c r="Z86" s="160"/>
      <c r="AA86" s="160"/>
      <c r="AC86" s="13"/>
      <c r="AD86" s="168"/>
      <c r="AE86" s="168"/>
      <c r="AF86" s="104"/>
      <c r="AG86" s="24"/>
      <c r="AH86" s="25" t="s">
        <v>29</v>
      </c>
      <c r="AI86" s="24"/>
      <c r="AJ86" s="180">
        <v>350000</v>
      </c>
      <c r="AK86" s="180"/>
      <c r="AL86" s="180"/>
      <c r="AM86" s="24"/>
      <c r="AN86" s="24"/>
      <c r="AO86" s="24"/>
      <c r="AP86" s="24"/>
      <c r="AQ86" s="27" t="s">
        <v>31</v>
      </c>
      <c r="AR86" s="180">
        <f>SUM(AJ86*V86)</f>
        <v>0</v>
      </c>
      <c r="AS86" s="180"/>
      <c r="AT86" s="180"/>
      <c r="AU86" s="180"/>
      <c r="AV86" s="10"/>
      <c r="AW86" s="12"/>
    </row>
    <row r="87" spans="2:49">
      <c r="B87" s="8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2"/>
    </row>
    <row r="88" spans="2:49" ht="15.75">
      <c r="B88" s="181" t="s">
        <v>32</v>
      </c>
      <c r="C88" s="182"/>
      <c r="D88" s="182"/>
      <c r="E88" s="182"/>
      <c r="F88" s="182"/>
      <c r="G88" s="182"/>
      <c r="H88" s="182"/>
      <c r="I88" s="182"/>
      <c r="J88" s="182"/>
      <c r="K88" s="182"/>
      <c r="L88" s="182"/>
      <c r="M88" s="182"/>
      <c r="N88" s="182"/>
      <c r="O88" s="182"/>
      <c r="P88" s="182"/>
      <c r="Q88" s="182"/>
      <c r="R88" s="182"/>
      <c r="S88" s="182"/>
      <c r="T88" s="182"/>
      <c r="U88" s="182"/>
      <c r="V88" s="182"/>
      <c r="W88" s="182"/>
      <c r="X88" s="182"/>
      <c r="Y88" s="182"/>
      <c r="Z88" s="182"/>
      <c r="AA88" s="182"/>
      <c r="AB88" s="182"/>
      <c r="AC88" s="182"/>
      <c r="AD88" s="182"/>
      <c r="AE88" s="182"/>
      <c r="AF88" s="182"/>
      <c r="AG88" s="182"/>
      <c r="AH88" s="182"/>
      <c r="AI88" s="182"/>
      <c r="AJ88" s="182"/>
      <c r="AK88" s="182"/>
      <c r="AL88" s="182"/>
      <c r="AM88" s="182"/>
      <c r="AN88" s="182"/>
      <c r="AO88" s="182"/>
      <c r="AP88" s="45"/>
      <c r="AQ88" s="45" t="s">
        <v>31</v>
      </c>
      <c r="AR88" s="46"/>
      <c r="AS88" s="183">
        <f>SUM(AR85:AU86)</f>
        <v>1299600</v>
      </c>
      <c r="AT88" s="183"/>
      <c r="AU88" s="183"/>
      <c r="AV88" s="183"/>
      <c r="AW88" s="184"/>
    </row>
    <row r="89" spans="2:49">
      <c r="B89" s="185" t="s">
        <v>33</v>
      </c>
      <c r="C89" s="186"/>
      <c r="D89" s="187" t="s">
        <v>19</v>
      </c>
      <c r="E89" s="188"/>
      <c r="F89" s="188"/>
      <c r="G89" s="188"/>
      <c r="H89" s="188"/>
      <c r="I89" s="188"/>
      <c r="J89" s="188"/>
      <c r="K89" s="188"/>
      <c r="L89" s="188"/>
      <c r="M89" s="188"/>
      <c r="N89" s="188"/>
      <c r="O89" s="188"/>
      <c r="P89" s="188"/>
      <c r="Q89" s="189"/>
      <c r="R89" s="170" t="s">
        <v>20</v>
      </c>
      <c r="S89" s="170"/>
      <c r="T89" s="170"/>
      <c r="U89" s="170"/>
      <c r="V89" s="170"/>
      <c r="W89" s="170"/>
      <c r="X89" s="170"/>
      <c r="Y89" s="170"/>
      <c r="Z89" s="170"/>
      <c r="AA89" s="170"/>
      <c r="AB89" s="170"/>
      <c r="AC89" s="170"/>
      <c r="AD89" s="170"/>
      <c r="AE89" s="170"/>
      <c r="AF89" s="170"/>
      <c r="AG89" s="170"/>
      <c r="AH89" s="170" t="s">
        <v>21</v>
      </c>
      <c r="AI89" s="170"/>
      <c r="AJ89" s="170"/>
      <c r="AK89" s="170"/>
      <c r="AL89" s="170"/>
      <c r="AM89" s="170"/>
      <c r="AN89" s="170"/>
      <c r="AO89" s="170"/>
      <c r="AP89" s="170"/>
      <c r="AQ89" s="170"/>
      <c r="AR89" s="170"/>
      <c r="AS89" s="170"/>
      <c r="AT89" s="170"/>
      <c r="AU89" s="170"/>
      <c r="AV89" s="170"/>
      <c r="AW89" s="170"/>
    </row>
    <row r="90" spans="2:49">
      <c r="B90" s="15" t="s">
        <v>43</v>
      </c>
      <c r="C90" s="30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7"/>
      <c r="R90" s="4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7"/>
      <c r="AH90" s="4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7"/>
    </row>
    <row r="91" spans="2:49">
      <c r="B91" s="8"/>
      <c r="C91" s="9" t="s">
        <v>38</v>
      </c>
      <c r="D91" s="195" t="s">
        <v>59</v>
      </c>
      <c r="E91" s="195"/>
      <c r="F91" s="195"/>
      <c r="G91" s="195"/>
      <c r="H91" s="195"/>
      <c r="I91" s="195"/>
      <c r="J91" s="195"/>
      <c r="K91" s="195"/>
      <c r="L91" s="195"/>
      <c r="M91" s="195"/>
      <c r="N91" s="195"/>
      <c r="O91" s="195"/>
      <c r="P91" s="195"/>
      <c r="Q91" s="196"/>
      <c r="R91" s="8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2"/>
      <c r="AH91" s="8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2"/>
    </row>
    <row r="92" spans="2:49">
      <c r="B92" s="8"/>
      <c r="C92" s="10"/>
      <c r="D92" s="160" t="s">
        <v>35</v>
      </c>
      <c r="E92" s="160"/>
      <c r="F92" s="11" t="s">
        <v>14</v>
      </c>
      <c r="G92" s="160" t="s">
        <v>36</v>
      </c>
      <c r="H92" s="160"/>
      <c r="I92" s="160"/>
      <c r="J92" s="160"/>
      <c r="K92" s="160"/>
      <c r="L92" s="160"/>
      <c r="M92" s="160"/>
      <c r="N92" s="160"/>
      <c r="O92" s="160"/>
      <c r="P92" s="160"/>
      <c r="Q92" s="198"/>
      <c r="R92" s="8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2"/>
      <c r="AH92" s="8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2"/>
    </row>
    <row r="93" spans="2:49">
      <c r="B93" s="8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2"/>
      <c r="R93" s="8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2"/>
      <c r="AH93" s="8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2"/>
    </row>
    <row r="94" spans="2:49">
      <c r="B94" s="8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2"/>
      <c r="R94" s="8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2"/>
      <c r="AH94" s="8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2"/>
    </row>
    <row r="95" spans="2:49">
      <c r="B95" s="8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2"/>
      <c r="R95" s="8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2"/>
      <c r="AH95" s="8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2"/>
    </row>
    <row r="96" spans="2:49">
      <c r="B96" s="8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2"/>
      <c r="R96" s="8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2"/>
      <c r="AH96" s="8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2"/>
    </row>
    <row r="97" spans="2:49">
      <c r="B97" s="8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2"/>
      <c r="R97" s="8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2"/>
      <c r="AH97" s="8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2"/>
    </row>
    <row r="98" spans="2:49">
      <c r="B98" s="8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2"/>
      <c r="R98" s="8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2"/>
      <c r="AH98" s="8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2"/>
    </row>
    <row r="99" spans="2:49">
      <c r="B99" s="8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2"/>
      <c r="R99" s="8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2"/>
      <c r="AH99" s="8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2"/>
    </row>
    <row r="100" spans="2:49">
      <c r="B100" s="8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2"/>
      <c r="R100" s="8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2"/>
      <c r="AH100" s="8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2"/>
    </row>
    <row r="101" spans="2:49">
      <c r="B101" s="8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2"/>
      <c r="R101" s="8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2"/>
      <c r="AH101" s="8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2"/>
    </row>
    <row r="102" spans="2:49">
      <c r="B102" s="8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2"/>
      <c r="R102" s="8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2"/>
      <c r="AH102" s="8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2"/>
    </row>
    <row r="103" spans="2:49">
      <c r="B103" s="8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2"/>
      <c r="R103" s="8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2"/>
      <c r="AH103" s="8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2"/>
    </row>
    <row r="104" spans="2:49">
      <c r="B104" s="8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2"/>
      <c r="R104" s="8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2"/>
      <c r="AH104" s="8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2"/>
    </row>
    <row r="105" spans="2:49">
      <c r="B105" s="14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9"/>
      <c r="R105" s="14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9"/>
      <c r="AH105" s="14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9"/>
    </row>
    <row r="120" spans="2:49">
      <c r="B120" s="15" t="s">
        <v>27</v>
      </c>
      <c r="C120" s="5"/>
      <c r="D120" s="5"/>
      <c r="E120" s="5"/>
      <c r="F120" s="5"/>
      <c r="G120" s="5"/>
      <c r="H120" s="5"/>
      <c r="I120" s="6"/>
      <c r="J120" s="6"/>
      <c r="K120" s="6"/>
      <c r="L120" s="6"/>
      <c r="M120" s="6"/>
      <c r="N120" s="6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7"/>
    </row>
    <row r="121" spans="2:49">
      <c r="B121" s="22" t="s">
        <v>28</v>
      </c>
      <c r="C121" s="10"/>
      <c r="D121" s="10"/>
      <c r="E121" s="10"/>
      <c r="F121" s="10"/>
      <c r="G121" s="10"/>
      <c r="H121" s="10"/>
      <c r="I121" s="11"/>
      <c r="J121" s="11"/>
      <c r="K121" s="11"/>
      <c r="L121" s="11"/>
      <c r="M121" s="11"/>
      <c r="V121" s="11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9" t="s">
        <v>30</v>
      </c>
      <c r="AR121" s="10"/>
      <c r="AS121" s="10"/>
      <c r="AT121" s="10"/>
      <c r="AU121" s="10"/>
      <c r="AV121" s="10"/>
      <c r="AW121" s="12"/>
    </row>
    <row r="122" spans="2:49" ht="17.25">
      <c r="B122" s="23" t="s">
        <v>1</v>
      </c>
      <c r="C122" s="10" t="s">
        <v>70</v>
      </c>
      <c r="D122" s="10"/>
      <c r="E122" s="10"/>
      <c r="F122" s="10"/>
      <c r="G122" s="10"/>
      <c r="H122" s="104"/>
      <c r="I122" s="20"/>
      <c r="J122" s="11"/>
      <c r="K122" s="11"/>
      <c r="L122" s="11"/>
      <c r="M122" s="11"/>
      <c r="V122" s="168">
        <v>8</v>
      </c>
      <c r="W122" s="168"/>
      <c r="X122" s="11" t="s">
        <v>15</v>
      </c>
      <c r="Y122" s="11" t="s">
        <v>16</v>
      </c>
      <c r="Z122" s="168">
        <v>2.85</v>
      </c>
      <c r="AA122" s="168"/>
      <c r="AB122" s="11" t="s">
        <v>15</v>
      </c>
      <c r="AC122" s="13" t="s">
        <v>17</v>
      </c>
      <c r="AD122" s="168">
        <f>SUM(Z122*V122)</f>
        <v>22.8</v>
      </c>
      <c r="AE122" s="168"/>
      <c r="AF122" s="104" t="s">
        <v>18</v>
      </c>
      <c r="AG122" s="10"/>
      <c r="AH122" s="25" t="s">
        <v>29</v>
      </c>
      <c r="AI122" s="10"/>
      <c r="AJ122" s="180">
        <v>57000</v>
      </c>
      <c r="AK122" s="180"/>
      <c r="AL122" s="180"/>
      <c r="AM122" s="26"/>
      <c r="AN122" s="10"/>
      <c r="AO122" s="10"/>
      <c r="AP122" s="10"/>
      <c r="AQ122" s="27" t="s">
        <v>31</v>
      </c>
      <c r="AR122" s="180">
        <f>SUM(AJ122*AD122)</f>
        <v>1299600</v>
      </c>
      <c r="AS122" s="180"/>
      <c r="AT122" s="180"/>
      <c r="AU122" s="180"/>
      <c r="AV122" s="10"/>
      <c r="AW122" s="12"/>
    </row>
    <row r="123" spans="2:49">
      <c r="B123" s="23" t="s">
        <v>8</v>
      </c>
      <c r="C123" s="104" t="s">
        <v>72</v>
      </c>
      <c r="D123" s="105"/>
      <c r="E123" s="105"/>
      <c r="F123" s="105"/>
      <c r="G123" s="105"/>
      <c r="H123" s="105"/>
      <c r="I123" s="105"/>
      <c r="J123" s="105"/>
      <c r="K123" s="105"/>
      <c r="L123" s="105"/>
      <c r="M123" s="105"/>
      <c r="V123" s="168"/>
      <c r="W123" s="168"/>
      <c r="X123" s="160" t="s">
        <v>37</v>
      </c>
      <c r="Y123" s="160"/>
      <c r="Z123" s="160"/>
      <c r="AA123" s="160"/>
      <c r="AC123" s="13"/>
      <c r="AD123" s="168"/>
      <c r="AE123" s="168"/>
      <c r="AF123" s="104"/>
      <c r="AG123" s="24"/>
      <c r="AH123" s="25" t="s">
        <v>29</v>
      </c>
      <c r="AI123" s="24"/>
      <c r="AJ123" s="180">
        <v>350000</v>
      </c>
      <c r="AK123" s="180"/>
      <c r="AL123" s="180"/>
      <c r="AM123" s="24"/>
      <c r="AN123" s="24"/>
      <c r="AO123" s="24"/>
      <c r="AP123" s="24"/>
      <c r="AQ123" s="27" t="s">
        <v>31</v>
      </c>
      <c r="AR123" s="180">
        <f>SUM(AJ123*V123)</f>
        <v>0</v>
      </c>
      <c r="AS123" s="180"/>
      <c r="AT123" s="180"/>
      <c r="AU123" s="180"/>
      <c r="AV123" s="10"/>
      <c r="AW123" s="12"/>
    </row>
    <row r="124" spans="2:49">
      <c r="B124" s="8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2"/>
    </row>
    <row r="125" spans="2:49" ht="15.75">
      <c r="B125" s="181" t="s">
        <v>32</v>
      </c>
      <c r="C125" s="182"/>
      <c r="D125" s="182"/>
      <c r="E125" s="182"/>
      <c r="F125" s="182"/>
      <c r="G125" s="182"/>
      <c r="H125" s="182"/>
      <c r="I125" s="182"/>
      <c r="J125" s="182"/>
      <c r="K125" s="182"/>
      <c r="L125" s="182"/>
      <c r="M125" s="182"/>
      <c r="N125" s="182"/>
      <c r="O125" s="182"/>
      <c r="P125" s="182"/>
      <c r="Q125" s="182"/>
      <c r="R125" s="182"/>
      <c r="S125" s="182"/>
      <c r="T125" s="182"/>
      <c r="U125" s="182"/>
      <c r="V125" s="182"/>
      <c r="W125" s="182"/>
      <c r="X125" s="182"/>
      <c r="Y125" s="182"/>
      <c r="Z125" s="182"/>
      <c r="AA125" s="182"/>
      <c r="AB125" s="182"/>
      <c r="AC125" s="182"/>
      <c r="AD125" s="182"/>
      <c r="AE125" s="182"/>
      <c r="AF125" s="182"/>
      <c r="AG125" s="182"/>
      <c r="AH125" s="182"/>
      <c r="AI125" s="182"/>
      <c r="AJ125" s="182"/>
      <c r="AK125" s="182"/>
      <c r="AL125" s="182"/>
      <c r="AM125" s="182"/>
      <c r="AN125" s="182"/>
      <c r="AO125" s="182"/>
      <c r="AP125" s="45"/>
      <c r="AQ125" s="45" t="s">
        <v>31</v>
      </c>
      <c r="AR125" s="46"/>
      <c r="AS125" s="183">
        <f>SUM(AR122:AU123)</f>
        <v>1299600</v>
      </c>
      <c r="AT125" s="183"/>
      <c r="AU125" s="183"/>
      <c r="AV125" s="183"/>
      <c r="AW125" s="184"/>
    </row>
    <row r="126" spans="2:49">
      <c r="B126" s="185" t="s">
        <v>33</v>
      </c>
      <c r="C126" s="186"/>
      <c r="D126" s="187" t="s">
        <v>19</v>
      </c>
      <c r="E126" s="188"/>
      <c r="F126" s="188"/>
      <c r="G126" s="188"/>
      <c r="H126" s="188"/>
      <c r="I126" s="188"/>
      <c r="J126" s="188"/>
      <c r="K126" s="188"/>
      <c r="L126" s="188"/>
      <c r="M126" s="188"/>
      <c r="N126" s="188"/>
      <c r="O126" s="188"/>
      <c r="P126" s="188"/>
      <c r="Q126" s="189"/>
      <c r="R126" s="170" t="s">
        <v>20</v>
      </c>
      <c r="S126" s="170"/>
      <c r="T126" s="170"/>
      <c r="U126" s="170"/>
      <c r="V126" s="170"/>
      <c r="W126" s="170"/>
      <c r="X126" s="170"/>
      <c r="Y126" s="170"/>
      <c r="Z126" s="170"/>
      <c r="AA126" s="170"/>
      <c r="AB126" s="170"/>
      <c r="AC126" s="170"/>
      <c r="AD126" s="170"/>
      <c r="AE126" s="170"/>
      <c r="AF126" s="170"/>
      <c r="AG126" s="170"/>
      <c r="AH126" s="170" t="s">
        <v>21</v>
      </c>
      <c r="AI126" s="170"/>
      <c r="AJ126" s="170"/>
      <c r="AK126" s="170"/>
      <c r="AL126" s="170"/>
      <c r="AM126" s="170"/>
      <c r="AN126" s="170"/>
      <c r="AO126" s="170"/>
      <c r="AP126" s="170"/>
      <c r="AQ126" s="170"/>
      <c r="AR126" s="170"/>
      <c r="AS126" s="170"/>
      <c r="AT126" s="170"/>
      <c r="AU126" s="170"/>
      <c r="AV126" s="170"/>
      <c r="AW126" s="170"/>
    </row>
    <row r="127" spans="2:49">
      <c r="B127" s="15" t="s">
        <v>43</v>
      </c>
      <c r="C127" s="30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7"/>
      <c r="R127" s="4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7"/>
      <c r="AH127" s="4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7"/>
    </row>
    <row r="128" spans="2:49">
      <c r="B128" s="8"/>
      <c r="C128" s="9" t="s">
        <v>39</v>
      </c>
      <c r="D128" s="195" t="s">
        <v>60</v>
      </c>
      <c r="E128" s="195"/>
      <c r="F128" s="195"/>
      <c r="G128" s="195"/>
      <c r="H128" s="195"/>
      <c r="I128" s="195"/>
      <c r="J128" s="195"/>
      <c r="K128" s="195"/>
      <c r="L128" s="195"/>
      <c r="M128" s="195"/>
      <c r="N128" s="195"/>
      <c r="O128" s="195"/>
      <c r="P128" s="195"/>
      <c r="Q128" s="196"/>
      <c r="R128" s="8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2"/>
      <c r="AH128" s="8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2"/>
    </row>
    <row r="129" spans="2:49">
      <c r="B129" s="8"/>
      <c r="C129" s="10"/>
      <c r="D129" s="160" t="s">
        <v>35</v>
      </c>
      <c r="E129" s="160"/>
      <c r="F129" s="11" t="s">
        <v>14</v>
      </c>
      <c r="G129" s="160" t="s">
        <v>36</v>
      </c>
      <c r="H129" s="160"/>
      <c r="I129" s="160"/>
      <c r="J129" s="160"/>
      <c r="K129" s="160"/>
      <c r="L129" s="160"/>
      <c r="M129" s="160"/>
      <c r="N129" s="160"/>
      <c r="O129" s="160"/>
      <c r="P129" s="160"/>
      <c r="Q129" s="198"/>
      <c r="R129" s="8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2"/>
      <c r="AH129" s="8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2"/>
    </row>
    <row r="130" spans="2:49">
      <c r="B130" s="8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2"/>
      <c r="R130" s="8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2"/>
      <c r="AH130" s="8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2"/>
    </row>
    <row r="131" spans="2:49">
      <c r="B131" s="8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2"/>
      <c r="R131" s="8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2"/>
      <c r="AH131" s="8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2"/>
    </row>
    <row r="132" spans="2:49">
      <c r="B132" s="8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2"/>
      <c r="R132" s="8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2"/>
      <c r="AH132" s="8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2"/>
    </row>
    <row r="133" spans="2:49">
      <c r="B133" s="8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2"/>
      <c r="R133" s="8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2"/>
      <c r="AH133" s="8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2"/>
    </row>
    <row r="134" spans="2:49">
      <c r="B134" s="8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2"/>
      <c r="R134" s="8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2"/>
      <c r="AH134" s="8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2"/>
    </row>
    <row r="135" spans="2:49">
      <c r="B135" s="8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2"/>
      <c r="R135" s="8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2"/>
      <c r="AH135" s="8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2"/>
    </row>
    <row r="136" spans="2:49">
      <c r="B136" s="8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2"/>
      <c r="R136" s="8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2"/>
      <c r="AH136" s="8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2"/>
    </row>
    <row r="137" spans="2:49">
      <c r="B137" s="8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2"/>
      <c r="R137" s="8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2"/>
      <c r="AH137" s="8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2"/>
    </row>
    <row r="138" spans="2:49">
      <c r="B138" s="8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2"/>
      <c r="R138" s="8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2"/>
      <c r="AH138" s="8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2"/>
    </row>
    <row r="139" spans="2:49">
      <c r="B139" s="8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2"/>
      <c r="R139" s="8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2"/>
      <c r="AH139" s="8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2"/>
    </row>
    <row r="140" spans="2:49">
      <c r="B140" s="8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2"/>
      <c r="R140" s="8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2"/>
      <c r="AH140" s="8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2"/>
    </row>
    <row r="141" spans="2:49">
      <c r="B141" s="8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2"/>
      <c r="R141" s="8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2"/>
      <c r="AH141" s="8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2"/>
    </row>
    <row r="142" spans="2:49">
      <c r="B142" s="14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9"/>
      <c r="R142" s="14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9"/>
      <c r="AH142" s="14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9"/>
    </row>
    <row r="157" spans="2:49">
      <c r="B157" s="15" t="s">
        <v>27</v>
      </c>
      <c r="C157" s="5"/>
      <c r="D157" s="5"/>
      <c r="E157" s="5"/>
      <c r="F157" s="5"/>
      <c r="G157" s="5"/>
      <c r="H157" s="5"/>
      <c r="I157" s="6"/>
      <c r="J157" s="6"/>
      <c r="K157" s="6"/>
      <c r="L157" s="6"/>
      <c r="M157" s="6"/>
      <c r="N157" s="6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7"/>
    </row>
    <row r="158" spans="2:49">
      <c r="B158" s="22" t="s">
        <v>28</v>
      </c>
      <c r="C158" s="10"/>
      <c r="D158" s="10"/>
      <c r="E158" s="10"/>
      <c r="F158" s="10"/>
      <c r="G158" s="10"/>
      <c r="H158" s="10"/>
      <c r="I158" s="11"/>
      <c r="J158" s="11"/>
      <c r="K158" s="11"/>
      <c r="L158" s="11"/>
      <c r="M158" s="11"/>
      <c r="V158" s="11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9" t="s">
        <v>30</v>
      </c>
      <c r="AR158" s="10"/>
      <c r="AS158" s="10"/>
      <c r="AT158" s="10"/>
      <c r="AU158" s="10"/>
      <c r="AV158" s="10"/>
      <c r="AW158" s="12"/>
    </row>
    <row r="159" spans="2:49" ht="17.25">
      <c r="B159" s="23" t="s">
        <v>1</v>
      </c>
      <c r="C159" s="10" t="s">
        <v>70</v>
      </c>
      <c r="D159" s="10"/>
      <c r="E159" s="10"/>
      <c r="F159" s="10"/>
      <c r="G159" s="10"/>
      <c r="H159" s="104"/>
      <c r="I159" s="20"/>
      <c r="J159" s="11"/>
      <c r="K159" s="11"/>
      <c r="L159" s="11"/>
      <c r="M159" s="11"/>
      <c r="V159" s="168">
        <v>6</v>
      </c>
      <c r="W159" s="168"/>
      <c r="X159" s="11" t="s">
        <v>15</v>
      </c>
      <c r="Y159" s="11" t="s">
        <v>16</v>
      </c>
      <c r="Z159" s="168">
        <v>2.85</v>
      </c>
      <c r="AA159" s="168"/>
      <c r="AB159" s="11" t="s">
        <v>15</v>
      </c>
      <c r="AC159" s="13" t="s">
        <v>17</v>
      </c>
      <c r="AD159" s="168">
        <f>SUM(Z159*V159)</f>
        <v>17.100000000000001</v>
      </c>
      <c r="AE159" s="168"/>
      <c r="AF159" s="104" t="s">
        <v>18</v>
      </c>
      <c r="AG159" s="10"/>
      <c r="AH159" s="25" t="s">
        <v>29</v>
      </c>
      <c r="AI159" s="10"/>
      <c r="AJ159" s="180">
        <v>57000</v>
      </c>
      <c r="AK159" s="180"/>
      <c r="AL159" s="180"/>
      <c r="AM159" s="26"/>
      <c r="AN159" s="10"/>
      <c r="AO159" s="10"/>
      <c r="AP159" s="10"/>
      <c r="AQ159" s="27" t="s">
        <v>31</v>
      </c>
      <c r="AR159" s="180">
        <f>SUM(AJ159*AD159)</f>
        <v>974700.00000000012</v>
      </c>
      <c r="AS159" s="180"/>
      <c r="AT159" s="180"/>
      <c r="AU159" s="180"/>
      <c r="AV159" s="10"/>
      <c r="AW159" s="12"/>
    </row>
    <row r="160" spans="2:49">
      <c r="B160" s="23" t="s">
        <v>8</v>
      </c>
      <c r="C160" s="10" t="s">
        <v>71</v>
      </c>
      <c r="D160" s="10"/>
      <c r="E160" s="10"/>
      <c r="F160" s="10"/>
      <c r="G160" s="10"/>
      <c r="H160" s="104"/>
      <c r="I160" s="20"/>
      <c r="J160" s="11"/>
      <c r="K160" s="11"/>
      <c r="L160" s="11"/>
      <c r="M160" s="11"/>
      <c r="V160" s="168">
        <v>1</v>
      </c>
      <c r="W160" s="168"/>
      <c r="X160" s="160" t="s">
        <v>37</v>
      </c>
      <c r="Y160" s="160"/>
      <c r="Z160" s="160"/>
      <c r="AA160" s="160"/>
      <c r="AC160" s="13"/>
      <c r="AD160" s="168"/>
      <c r="AE160" s="168"/>
      <c r="AF160" s="104"/>
      <c r="AG160" s="24"/>
      <c r="AH160" s="25" t="s">
        <v>29</v>
      </c>
      <c r="AI160" s="24"/>
      <c r="AJ160" s="180">
        <v>350000</v>
      </c>
      <c r="AK160" s="180"/>
      <c r="AL160" s="180"/>
      <c r="AM160" s="24"/>
      <c r="AN160" s="24"/>
      <c r="AO160" s="24"/>
      <c r="AP160" s="24"/>
      <c r="AQ160" s="27" t="s">
        <v>31</v>
      </c>
      <c r="AR160" s="180">
        <f t="shared" ref="AR160:AR162" si="0">SUM(AJ160*V160)</f>
        <v>350000</v>
      </c>
      <c r="AS160" s="180"/>
      <c r="AT160" s="180"/>
      <c r="AU160" s="180"/>
      <c r="AV160" s="10"/>
      <c r="AW160" s="12"/>
    </row>
    <row r="161" spans="2:49">
      <c r="B161" s="23" t="s">
        <v>25</v>
      </c>
      <c r="C161" s="104" t="s">
        <v>73</v>
      </c>
      <c r="D161" s="105"/>
      <c r="E161" s="105"/>
      <c r="F161" s="105"/>
      <c r="G161" s="105"/>
      <c r="H161" s="105"/>
      <c r="I161" s="105"/>
      <c r="J161" s="105"/>
      <c r="K161" s="105"/>
      <c r="L161" s="105"/>
      <c r="M161" s="105"/>
      <c r="V161" s="168">
        <v>0</v>
      </c>
      <c r="W161" s="168"/>
      <c r="X161" s="160" t="s">
        <v>37</v>
      </c>
      <c r="Y161" s="160"/>
      <c r="Z161" s="160"/>
      <c r="AA161" s="160"/>
      <c r="AC161" s="13"/>
      <c r="AD161" s="168"/>
      <c r="AE161" s="168"/>
      <c r="AF161" s="104"/>
      <c r="AG161" s="24"/>
      <c r="AH161" s="25" t="s">
        <v>29</v>
      </c>
      <c r="AI161" s="24"/>
      <c r="AJ161" s="180">
        <v>350000</v>
      </c>
      <c r="AK161" s="180"/>
      <c r="AL161" s="180"/>
      <c r="AM161" s="24"/>
      <c r="AN161" s="24"/>
      <c r="AO161" s="24"/>
      <c r="AP161" s="24"/>
      <c r="AQ161" s="27" t="s">
        <v>31</v>
      </c>
      <c r="AR161" s="180">
        <f t="shared" si="0"/>
        <v>0</v>
      </c>
      <c r="AS161" s="180"/>
      <c r="AT161" s="180"/>
      <c r="AU161" s="180"/>
      <c r="AV161" s="10"/>
      <c r="AW161" s="12"/>
    </row>
    <row r="162" spans="2:49">
      <c r="B162" s="23" t="s">
        <v>41</v>
      </c>
      <c r="C162" s="104" t="s">
        <v>72</v>
      </c>
      <c r="D162" s="105"/>
      <c r="E162" s="105"/>
      <c r="F162" s="105"/>
      <c r="G162" s="105"/>
      <c r="H162" s="105"/>
      <c r="I162" s="105"/>
      <c r="J162" s="105"/>
      <c r="K162" s="105"/>
      <c r="L162" s="105"/>
      <c r="M162" s="105"/>
      <c r="V162" s="168">
        <v>1</v>
      </c>
      <c r="W162" s="168"/>
      <c r="X162" s="160" t="s">
        <v>37</v>
      </c>
      <c r="Y162" s="160"/>
      <c r="Z162" s="160"/>
      <c r="AA162" s="160"/>
      <c r="AC162" s="13"/>
      <c r="AD162" s="168"/>
      <c r="AE162" s="168"/>
      <c r="AF162" s="104"/>
      <c r="AG162" s="24"/>
      <c r="AH162" s="25" t="s">
        <v>29</v>
      </c>
      <c r="AI162" s="24"/>
      <c r="AJ162" s="180">
        <v>350000</v>
      </c>
      <c r="AK162" s="180"/>
      <c r="AL162" s="180"/>
      <c r="AM162" s="24"/>
      <c r="AN162" s="24"/>
      <c r="AO162" s="24"/>
      <c r="AP162" s="24"/>
      <c r="AQ162" s="27" t="s">
        <v>31</v>
      </c>
      <c r="AR162" s="180">
        <f t="shared" si="0"/>
        <v>350000</v>
      </c>
      <c r="AS162" s="180"/>
      <c r="AT162" s="180"/>
      <c r="AU162" s="180"/>
      <c r="AV162" s="10"/>
      <c r="AW162" s="12"/>
    </row>
    <row r="163" spans="2:49">
      <c r="B163" s="8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2"/>
    </row>
    <row r="164" spans="2:49" ht="15.75">
      <c r="B164" s="181" t="s">
        <v>32</v>
      </c>
      <c r="C164" s="182"/>
      <c r="D164" s="182"/>
      <c r="E164" s="182"/>
      <c r="F164" s="182"/>
      <c r="G164" s="182"/>
      <c r="H164" s="182"/>
      <c r="I164" s="182"/>
      <c r="J164" s="182"/>
      <c r="K164" s="182"/>
      <c r="L164" s="182"/>
      <c r="M164" s="182"/>
      <c r="N164" s="182"/>
      <c r="O164" s="182"/>
      <c r="P164" s="182"/>
      <c r="Q164" s="182"/>
      <c r="R164" s="182"/>
      <c r="S164" s="182"/>
      <c r="T164" s="182"/>
      <c r="U164" s="182"/>
      <c r="V164" s="182"/>
      <c r="W164" s="182"/>
      <c r="X164" s="182"/>
      <c r="Y164" s="182"/>
      <c r="Z164" s="182"/>
      <c r="AA164" s="182"/>
      <c r="AB164" s="182"/>
      <c r="AC164" s="182"/>
      <c r="AD164" s="182"/>
      <c r="AE164" s="182"/>
      <c r="AF164" s="182"/>
      <c r="AG164" s="182"/>
      <c r="AH164" s="182"/>
      <c r="AI164" s="182"/>
      <c r="AJ164" s="182"/>
      <c r="AK164" s="182"/>
      <c r="AL164" s="182"/>
      <c r="AM164" s="182"/>
      <c r="AN164" s="182"/>
      <c r="AO164" s="182"/>
      <c r="AP164" s="45"/>
      <c r="AQ164" s="45" t="s">
        <v>31</v>
      </c>
      <c r="AR164" s="46"/>
      <c r="AS164" s="183">
        <f>SUM(AR159:AU162)</f>
        <v>1674700</v>
      </c>
      <c r="AT164" s="183"/>
      <c r="AU164" s="183"/>
      <c r="AV164" s="183"/>
      <c r="AW164" s="184"/>
    </row>
    <row r="165" spans="2:49">
      <c r="B165" s="185" t="s">
        <v>33</v>
      </c>
      <c r="C165" s="186"/>
      <c r="D165" s="187" t="s">
        <v>19</v>
      </c>
      <c r="E165" s="188"/>
      <c r="F165" s="188"/>
      <c r="G165" s="188"/>
      <c r="H165" s="188"/>
      <c r="I165" s="188"/>
      <c r="J165" s="188"/>
      <c r="K165" s="188"/>
      <c r="L165" s="188"/>
      <c r="M165" s="188"/>
      <c r="N165" s="188"/>
      <c r="O165" s="188"/>
      <c r="P165" s="188"/>
      <c r="Q165" s="189"/>
      <c r="R165" s="170" t="s">
        <v>20</v>
      </c>
      <c r="S165" s="170"/>
      <c r="T165" s="170"/>
      <c r="U165" s="170"/>
      <c r="V165" s="170"/>
      <c r="W165" s="170"/>
      <c r="X165" s="170"/>
      <c r="Y165" s="170"/>
      <c r="Z165" s="170"/>
      <c r="AA165" s="170"/>
      <c r="AB165" s="170"/>
      <c r="AC165" s="170"/>
      <c r="AD165" s="170"/>
      <c r="AE165" s="170"/>
      <c r="AF165" s="170"/>
      <c r="AG165" s="170"/>
      <c r="AH165" s="170" t="s">
        <v>21</v>
      </c>
      <c r="AI165" s="170"/>
      <c r="AJ165" s="170"/>
      <c r="AK165" s="170"/>
      <c r="AL165" s="170"/>
      <c r="AM165" s="170"/>
      <c r="AN165" s="170"/>
      <c r="AO165" s="170"/>
      <c r="AP165" s="170"/>
      <c r="AQ165" s="170"/>
      <c r="AR165" s="170"/>
      <c r="AS165" s="170"/>
      <c r="AT165" s="170"/>
      <c r="AU165" s="170"/>
      <c r="AV165" s="170"/>
      <c r="AW165" s="170"/>
    </row>
    <row r="166" spans="2:49">
      <c r="B166" s="15" t="s">
        <v>43</v>
      </c>
      <c r="C166" s="30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7"/>
      <c r="R166" s="4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7"/>
      <c r="AH166" s="4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7"/>
    </row>
    <row r="167" spans="2:49">
      <c r="B167" s="8"/>
      <c r="C167" s="9" t="s">
        <v>40</v>
      </c>
      <c r="D167" s="195" t="s">
        <v>61</v>
      </c>
      <c r="E167" s="195"/>
      <c r="F167" s="195"/>
      <c r="G167" s="195"/>
      <c r="H167" s="195"/>
      <c r="I167" s="195"/>
      <c r="J167" s="195"/>
      <c r="K167" s="195"/>
      <c r="L167" s="195"/>
      <c r="M167" s="195"/>
      <c r="N167" s="195"/>
      <c r="O167" s="195"/>
      <c r="P167" s="195"/>
      <c r="Q167" s="196"/>
      <c r="R167" s="8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2"/>
      <c r="AH167" s="8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2"/>
    </row>
    <row r="168" spans="2:49">
      <c r="B168" s="8"/>
      <c r="C168" s="10"/>
      <c r="D168" s="160" t="s">
        <v>35</v>
      </c>
      <c r="E168" s="160"/>
      <c r="F168" s="11" t="s">
        <v>14</v>
      </c>
      <c r="G168" s="161" t="s">
        <v>62</v>
      </c>
      <c r="H168" s="161"/>
      <c r="I168" s="161"/>
      <c r="J168" s="161"/>
      <c r="K168" s="161"/>
      <c r="L168" s="161"/>
      <c r="M168" s="161"/>
      <c r="N168" s="161"/>
      <c r="O168" s="161"/>
      <c r="P168" s="161"/>
      <c r="Q168" s="197"/>
      <c r="R168" s="8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2"/>
      <c r="AH168" s="8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2"/>
    </row>
    <row r="169" spans="2:49">
      <c r="B169" s="8"/>
      <c r="C169" s="10"/>
      <c r="D169" s="10"/>
      <c r="E169" s="10"/>
      <c r="F169" s="10"/>
      <c r="G169" s="161"/>
      <c r="H169" s="161"/>
      <c r="I169" s="161"/>
      <c r="J169" s="161"/>
      <c r="K169" s="161"/>
      <c r="L169" s="161"/>
      <c r="M169" s="161"/>
      <c r="N169" s="161"/>
      <c r="O169" s="161"/>
      <c r="P169" s="161"/>
      <c r="Q169" s="197"/>
      <c r="R169" s="8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2"/>
      <c r="AH169" s="8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2"/>
    </row>
    <row r="170" spans="2:49">
      <c r="B170" s="8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2"/>
      <c r="R170" s="8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2"/>
      <c r="AH170" s="8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2"/>
    </row>
    <row r="171" spans="2:49">
      <c r="B171" s="8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2"/>
      <c r="R171" s="8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2"/>
      <c r="AH171" s="8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2"/>
    </row>
    <row r="172" spans="2:49">
      <c r="B172" s="8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2"/>
      <c r="R172" s="8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2"/>
      <c r="AH172" s="8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2"/>
    </row>
    <row r="173" spans="2:49">
      <c r="B173" s="8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2"/>
      <c r="R173" s="8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2"/>
      <c r="AH173" s="8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2"/>
    </row>
    <row r="174" spans="2:49">
      <c r="B174" s="8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2"/>
      <c r="R174" s="8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2"/>
      <c r="AH174" s="8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2"/>
    </row>
    <row r="175" spans="2:49">
      <c r="B175" s="8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2"/>
      <c r="R175" s="8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2"/>
      <c r="AH175" s="8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2"/>
    </row>
    <row r="176" spans="2:49">
      <c r="B176" s="8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2"/>
      <c r="R176" s="8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2"/>
      <c r="AH176" s="8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2"/>
    </row>
    <row r="177" spans="2:49">
      <c r="B177" s="8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2"/>
      <c r="R177" s="8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2"/>
      <c r="AH177" s="8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2"/>
    </row>
    <row r="178" spans="2:49">
      <c r="B178" s="8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2"/>
      <c r="R178" s="8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2"/>
      <c r="AH178" s="8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2"/>
    </row>
    <row r="179" spans="2:49">
      <c r="B179" s="8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2"/>
      <c r="R179" s="8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2"/>
      <c r="AH179" s="8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2"/>
    </row>
    <row r="180" spans="2:49">
      <c r="B180" s="8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2"/>
      <c r="R180" s="8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2"/>
      <c r="AH180" s="8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2"/>
    </row>
    <row r="181" spans="2:49">
      <c r="B181" s="14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9"/>
      <c r="R181" s="14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9"/>
      <c r="AH181" s="14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9"/>
    </row>
    <row r="192" spans="2:49">
      <c r="AB192" s="26"/>
      <c r="AC192" s="26"/>
      <c r="AD192" s="26"/>
    </row>
    <row r="194" spans="2:49">
      <c r="B194" s="15" t="s">
        <v>27</v>
      </c>
      <c r="C194" s="5"/>
      <c r="D194" s="5"/>
      <c r="E194" s="5"/>
      <c r="F194" s="5"/>
      <c r="G194" s="5"/>
      <c r="H194" s="5"/>
      <c r="I194" s="6"/>
      <c r="J194" s="6"/>
      <c r="K194" s="6"/>
      <c r="L194" s="6"/>
      <c r="M194" s="6"/>
      <c r="N194" s="6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7"/>
    </row>
    <row r="195" spans="2:49">
      <c r="B195" s="22" t="s">
        <v>28</v>
      </c>
      <c r="C195" s="10"/>
      <c r="D195" s="10"/>
      <c r="E195" s="10"/>
      <c r="F195" s="10"/>
      <c r="G195" s="10"/>
      <c r="H195" s="10"/>
      <c r="I195" s="11"/>
      <c r="J195" s="11"/>
      <c r="K195" s="11"/>
      <c r="L195" s="11"/>
      <c r="M195" s="11"/>
      <c r="N195" s="11"/>
      <c r="O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P195" s="10"/>
      <c r="AQ195" s="9" t="s">
        <v>30</v>
      </c>
      <c r="AR195" s="10"/>
      <c r="AS195" s="10"/>
      <c r="AT195" s="10"/>
      <c r="AU195" s="10"/>
      <c r="AV195" s="10"/>
      <c r="AW195" s="12"/>
    </row>
    <row r="196" spans="2:49" ht="17.25">
      <c r="B196" s="23" t="s">
        <v>1</v>
      </c>
      <c r="C196" s="104" t="s">
        <v>45</v>
      </c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V196" s="168">
        <v>6.5</v>
      </c>
      <c r="W196" s="168"/>
      <c r="X196" s="11" t="s">
        <v>15</v>
      </c>
      <c r="Y196" s="11" t="s">
        <v>16</v>
      </c>
      <c r="Z196" s="168">
        <v>8.5</v>
      </c>
      <c r="AA196" s="168"/>
      <c r="AB196" s="11" t="s">
        <v>15</v>
      </c>
      <c r="AC196" s="13" t="s">
        <v>17</v>
      </c>
      <c r="AD196" s="168">
        <f>SUM(Z196*V196)</f>
        <v>55.25</v>
      </c>
      <c r="AE196" s="168"/>
      <c r="AF196" s="104" t="s">
        <v>18</v>
      </c>
      <c r="AG196" s="10"/>
      <c r="AH196" s="25" t="s">
        <v>29</v>
      </c>
      <c r="AI196" s="10"/>
      <c r="AJ196" s="180">
        <v>61000</v>
      </c>
      <c r="AK196" s="180"/>
      <c r="AL196" s="180"/>
      <c r="AM196" s="26"/>
      <c r="AN196" s="10"/>
      <c r="AO196" s="10"/>
      <c r="AP196" s="10"/>
      <c r="AQ196" s="27" t="s">
        <v>31</v>
      </c>
      <c r="AR196" s="180">
        <f>SUM(AJ196*AD196)</f>
        <v>3370250</v>
      </c>
      <c r="AS196" s="180"/>
      <c r="AT196" s="180"/>
      <c r="AU196" s="180"/>
      <c r="AV196" s="33"/>
      <c r="AW196" s="35"/>
    </row>
    <row r="197" spans="2:49">
      <c r="B197" s="8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W197" s="31"/>
      <c r="X197" s="31"/>
      <c r="AC197" s="179"/>
      <c r="AD197" s="179"/>
      <c r="AE197" s="179"/>
      <c r="AF197" s="179"/>
      <c r="AG197" s="179"/>
      <c r="AH197" s="36"/>
      <c r="AI197" s="34"/>
      <c r="AJ197" s="38"/>
      <c r="AK197" s="38"/>
      <c r="AL197" s="38"/>
      <c r="AM197" s="38"/>
      <c r="AN197" s="38"/>
      <c r="AO197" s="33"/>
      <c r="AP197" s="33"/>
      <c r="AQ197" s="33"/>
      <c r="AR197" s="33"/>
      <c r="AS197" s="33"/>
      <c r="AT197" s="33"/>
      <c r="AU197" s="33"/>
      <c r="AV197" s="33"/>
      <c r="AW197" s="35"/>
    </row>
    <row r="198" spans="2:49">
      <c r="B198" s="8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5"/>
    </row>
    <row r="199" spans="2:49" ht="15.75">
      <c r="B199" s="181" t="s">
        <v>32</v>
      </c>
      <c r="C199" s="182"/>
      <c r="D199" s="182"/>
      <c r="E199" s="182"/>
      <c r="F199" s="182"/>
      <c r="G199" s="182"/>
      <c r="H199" s="182"/>
      <c r="I199" s="182"/>
      <c r="J199" s="182"/>
      <c r="K199" s="182"/>
      <c r="L199" s="182"/>
      <c r="M199" s="182"/>
      <c r="N199" s="182"/>
      <c r="O199" s="182"/>
      <c r="P199" s="182"/>
      <c r="Q199" s="182"/>
      <c r="R199" s="182"/>
      <c r="S199" s="182"/>
      <c r="T199" s="182"/>
      <c r="U199" s="182"/>
      <c r="V199" s="182"/>
      <c r="W199" s="182"/>
      <c r="X199" s="182"/>
      <c r="Y199" s="182"/>
      <c r="Z199" s="182"/>
      <c r="AA199" s="182"/>
      <c r="AB199" s="182"/>
      <c r="AC199" s="182"/>
      <c r="AD199" s="182"/>
      <c r="AE199" s="182"/>
      <c r="AF199" s="182"/>
      <c r="AG199" s="182"/>
      <c r="AH199" s="182"/>
      <c r="AI199" s="182"/>
      <c r="AJ199" s="182"/>
      <c r="AK199" s="182"/>
      <c r="AL199" s="182"/>
      <c r="AM199" s="182"/>
      <c r="AN199" s="182"/>
      <c r="AO199" s="182"/>
      <c r="AP199" s="45"/>
      <c r="AQ199" s="45" t="s">
        <v>31</v>
      </c>
      <c r="AR199" s="46"/>
      <c r="AS199" s="183">
        <f>SUM(AR196)</f>
        <v>3370250</v>
      </c>
      <c r="AT199" s="183"/>
      <c r="AU199" s="183"/>
      <c r="AV199" s="183"/>
      <c r="AW199" s="184"/>
    </row>
    <row r="200" spans="2:49">
      <c r="B200" s="185" t="s">
        <v>33</v>
      </c>
      <c r="C200" s="186"/>
      <c r="D200" s="187" t="s">
        <v>19</v>
      </c>
      <c r="E200" s="188"/>
      <c r="F200" s="188"/>
      <c r="G200" s="188"/>
      <c r="H200" s="188"/>
      <c r="I200" s="188"/>
      <c r="J200" s="188"/>
      <c r="K200" s="188"/>
      <c r="L200" s="188"/>
      <c r="M200" s="188"/>
      <c r="N200" s="188"/>
      <c r="O200" s="188"/>
      <c r="P200" s="188"/>
      <c r="Q200" s="189"/>
      <c r="R200" s="170" t="s">
        <v>20</v>
      </c>
      <c r="S200" s="170"/>
      <c r="T200" s="170"/>
      <c r="U200" s="170"/>
      <c r="V200" s="170"/>
      <c r="W200" s="170"/>
      <c r="X200" s="170"/>
      <c r="Y200" s="170"/>
      <c r="Z200" s="170"/>
      <c r="AA200" s="170"/>
      <c r="AB200" s="170"/>
      <c r="AC200" s="170"/>
      <c r="AD200" s="170"/>
      <c r="AE200" s="170"/>
      <c r="AF200" s="170"/>
      <c r="AG200" s="170"/>
      <c r="AH200" s="170" t="s">
        <v>21</v>
      </c>
      <c r="AI200" s="170"/>
      <c r="AJ200" s="170"/>
      <c r="AK200" s="170"/>
      <c r="AL200" s="170"/>
      <c r="AM200" s="170"/>
      <c r="AN200" s="170"/>
      <c r="AO200" s="170"/>
      <c r="AP200" s="170"/>
      <c r="AQ200" s="170"/>
      <c r="AR200" s="170"/>
      <c r="AS200" s="170"/>
      <c r="AT200" s="170"/>
      <c r="AU200" s="170"/>
      <c r="AV200" s="170"/>
      <c r="AW200" s="170"/>
    </row>
    <row r="201" spans="2:49">
      <c r="B201" s="15" t="s">
        <v>42</v>
      </c>
      <c r="C201" s="30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7"/>
      <c r="R201" s="4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7"/>
      <c r="AH201" s="4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7"/>
    </row>
    <row r="202" spans="2:49">
      <c r="B202" s="8"/>
      <c r="C202" s="10"/>
      <c r="D202" s="160" t="s">
        <v>35</v>
      </c>
      <c r="E202" s="160"/>
      <c r="F202" s="11" t="s">
        <v>14</v>
      </c>
      <c r="G202" s="190" t="s">
        <v>44</v>
      </c>
      <c r="H202" s="190"/>
      <c r="I202" s="190"/>
      <c r="J202" s="190"/>
      <c r="K202" s="190"/>
      <c r="L202" s="190"/>
      <c r="M202" s="190"/>
      <c r="N202" s="190"/>
      <c r="O202" s="190"/>
      <c r="P202" s="190"/>
      <c r="Q202" s="191"/>
      <c r="R202" s="8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2"/>
      <c r="AH202" s="8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2"/>
    </row>
    <row r="203" spans="2:49">
      <c r="B203" s="8"/>
      <c r="C203" s="10"/>
      <c r="D203" s="10"/>
      <c r="E203" s="10"/>
      <c r="F203" s="10"/>
      <c r="G203" s="190"/>
      <c r="H203" s="190"/>
      <c r="I203" s="190"/>
      <c r="J203" s="190"/>
      <c r="K203" s="190"/>
      <c r="L203" s="190"/>
      <c r="M203" s="190"/>
      <c r="N203" s="190"/>
      <c r="O203" s="190"/>
      <c r="P203" s="190"/>
      <c r="Q203" s="191"/>
      <c r="R203" s="8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2"/>
      <c r="AH203" s="8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2"/>
    </row>
    <row r="204" spans="2:49">
      <c r="B204" s="8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2"/>
      <c r="R204" s="8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2"/>
      <c r="AH204" s="8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2"/>
    </row>
    <row r="205" spans="2:49">
      <c r="B205" s="8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2"/>
      <c r="R205" s="8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2"/>
      <c r="AH205" s="8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2"/>
    </row>
    <row r="206" spans="2:49">
      <c r="B206" s="8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2"/>
      <c r="R206" s="8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2"/>
      <c r="AH206" s="8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2"/>
    </row>
    <row r="207" spans="2:49">
      <c r="B207" s="8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2"/>
      <c r="R207" s="8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2"/>
      <c r="AH207" s="8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2"/>
    </row>
    <row r="208" spans="2:49">
      <c r="B208" s="8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2"/>
      <c r="R208" s="8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2"/>
      <c r="AH208" s="8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2"/>
    </row>
    <row r="209" spans="2:49">
      <c r="B209" s="8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2"/>
      <c r="R209" s="8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2"/>
      <c r="AH209" s="8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2"/>
    </row>
    <row r="210" spans="2:49">
      <c r="B210" s="8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2"/>
      <c r="R210" s="8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2"/>
      <c r="AH210" s="8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2"/>
    </row>
    <row r="211" spans="2:49">
      <c r="B211" s="8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2"/>
      <c r="R211" s="8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2"/>
      <c r="AH211" s="8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2"/>
    </row>
    <row r="212" spans="2:49">
      <c r="B212" s="8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2"/>
      <c r="R212" s="8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2"/>
      <c r="AH212" s="8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2"/>
    </row>
    <row r="213" spans="2:49">
      <c r="B213" s="8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2"/>
      <c r="R213" s="8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2"/>
      <c r="AH213" s="8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2"/>
    </row>
    <row r="214" spans="2:49">
      <c r="B214" s="8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2"/>
      <c r="R214" s="8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2"/>
      <c r="AH214" s="8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2"/>
    </row>
    <row r="215" spans="2:49">
      <c r="B215" s="14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9"/>
      <c r="R215" s="14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9"/>
      <c r="AH215" s="14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9"/>
    </row>
    <row r="217" spans="2:49" ht="21">
      <c r="B217" s="173" t="s">
        <v>56</v>
      </c>
      <c r="C217" s="174"/>
      <c r="D217" s="174" t="s">
        <v>57</v>
      </c>
      <c r="E217" s="174"/>
      <c r="F217" s="174"/>
      <c r="G217" s="174"/>
      <c r="H217" s="174"/>
      <c r="I217" s="174"/>
      <c r="J217" s="174"/>
      <c r="K217" s="174"/>
      <c r="L217" s="174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  <c r="W217" s="174"/>
      <c r="X217" s="174"/>
      <c r="Y217" s="174"/>
      <c r="Z217" s="174"/>
      <c r="AA217" s="174"/>
      <c r="AB217" s="174"/>
      <c r="AC217" s="174"/>
      <c r="AD217" s="174"/>
      <c r="AE217" s="174"/>
      <c r="AF217" s="174"/>
      <c r="AG217" s="174"/>
      <c r="AH217" s="174" t="s">
        <v>31</v>
      </c>
      <c r="AI217" s="174"/>
      <c r="AJ217" s="177">
        <f>AS199+AS164+AS125+AH3</f>
        <v>6344550</v>
      </c>
      <c r="AK217" s="177"/>
      <c r="AL217" s="177"/>
      <c r="AM217" s="177"/>
      <c r="AN217" s="177"/>
      <c r="AO217" s="177"/>
      <c r="AP217" s="177"/>
      <c r="AQ217" s="177"/>
      <c r="AR217" s="177"/>
      <c r="AS217" s="177"/>
      <c r="AT217" s="39"/>
      <c r="AU217" s="39"/>
      <c r="AV217" s="39"/>
      <c r="AW217" s="40"/>
    </row>
    <row r="218" spans="2:49" ht="21">
      <c r="B218" s="175"/>
      <c r="C218" s="176"/>
      <c r="D218" s="176"/>
      <c r="E218" s="176"/>
      <c r="F218" s="176"/>
      <c r="G218" s="176"/>
      <c r="H218" s="176"/>
      <c r="I218" s="176"/>
      <c r="J218" s="176"/>
      <c r="K218" s="176"/>
      <c r="L218" s="176"/>
      <c r="M218" s="176"/>
      <c r="N218" s="176"/>
      <c r="O218" s="176"/>
      <c r="P218" s="176"/>
      <c r="Q218" s="176"/>
      <c r="R218" s="176"/>
      <c r="S218" s="176"/>
      <c r="T218" s="176"/>
      <c r="U218" s="176"/>
      <c r="V218" s="176"/>
      <c r="W218" s="176"/>
      <c r="X218" s="176"/>
      <c r="Y218" s="176"/>
      <c r="Z218" s="176"/>
      <c r="AA218" s="176"/>
      <c r="AB218" s="176"/>
      <c r="AC218" s="176"/>
      <c r="AD218" s="176"/>
      <c r="AE218" s="176"/>
      <c r="AF218" s="176"/>
      <c r="AG218" s="176"/>
      <c r="AH218" s="176"/>
      <c r="AI218" s="176"/>
      <c r="AJ218" s="178"/>
      <c r="AK218" s="178"/>
      <c r="AL218" s="178"/>
      <c r="AM218" s="178"/>
      <c r="AN218" s="178"/>
      <c r="AO218" s="178"/>
      <c r="AP218" s="178"/>
      <c r="AQ218" s="178"/>
      <c r="AR218" s="178"/>
      <c r="AS218" s="178"/>
      <c r="AT218" s="41"/>
      <c r="AU218" s="41"/>
      <c r="AV218" s="41"/>
      <c r="AW218" s="42"/>
    </row>
    <row r="219" spans="2:49" s="136" customFormat="1" ht="21">
      <c r="B219" s="137"/>
      <c r="C219" s="137"/>
      <c r="D219" s="137"/>
      <c r="E219" s="137"/>
      <c r="F219" s="137"/>
      <c r="G219" s="137"/>
      <c r="H219" s="137"/>
      <c r="I219" s="137"/>
      <c r="J219" s="137"/>
      <c r="K219" s="137"/>
      <c r="L219" s="137"/>
      <c r="M219" s="137"/>
      <c r="N219" s="137"/>
      <c r="O219" s="137"/>
      <c r="P219" s="137"/>
      <c r="Q219" s="137"/>
      <c r="R219" s="137"/>
      <c r="S219" s="137"/>
      <c r="T219" s="137"/>
      <c r="U219" s="137"/>
      <c r="V219" s="137"/>
      <c r="W219" s="137"/>
      <c r="X219" s="137"/>
      <c r="Y219" s="137"/>
      <c r="Z219" s="137"/>
      <c r="AA219" s="137"/>
      <c r="AB219" s="137"/>
      <c r="AC219" s="137"/>
      <c r="AD219" s="137"/>
      <c r="AE219" s="137"/>
      <c r="AF219" s="137"/>
      <c r="AG219" s="137"/>
      <c r="AH219" s="137"/>
      <c r="AI219" s="137"/>
      <c r="AJ219" s="138"/>
      <c r="AK219" s="138"/>
      <c r="AL219" s="138"/>
      <c r="AM219" s="138"/>
      <c r="AN219" s="138"/>
      <c r="AO219" s="138"/>
      <c r="AP219" s="138"/>
      <c r="AQ219" s="138"/>
      <c r="AR219" s="138"/>
      <c r="AS219" s="138"/>
      <c r="AT219" s="139"/>
      <c r="AU219" s="139"/>
      <c r="AV219" s="139"/>
      <c r="AW219" s="139"/>
    </row>
    <row r="220" spans="2:49" s="51" customFormat="1" ht="14.25">
      <c r="I220" s="52"/>
      <c r="J220" s="52"/>
      <c r="K220" s="52"/>
      <c r="L220" s="52"/>
      <c r="M220" s="52"/>
      <c r="N220" s="52"/>
      <c r="AO220" s="52" t="s">
        <v>210</v>
      </c>
    </row>
    <row r="221" spans="2:49" s="51" customFormat="1" ht="14.25">
      <c r="F221" s="52" t="s">
        <v>54</v>
      </c>
      <c r="I221" s="52"/>
      <c r="J221" s="52"/>
      <c r="K221" s="52"/>
      <c r="L221" s="52"/>
      <c r="M221" s="52"/>
      <c r="N221" s="52"/>
      <c r="X221" s="52" t="s">
        <v>51</v>
      </c>
      <c r="AO221" s="52" t="s">
        <v>48</v>
      </c>
    </row>
    <row r="222" spans="2:49" s="51" customFormat="1" ht="14.25">
      <c r="F222" s="52" t="s">
        <v>55</v>
      </c>
      <c r="I222" s="52"/>
      <c r="J222" s="52"/>
      <c r="K222" s="52"/>
      <c r="L222" s="52"/>
      <c r="M222" s="52"/>
      <c r="N222" s="52"/>
      <c r="X222" s="52" t="s">
        <v>52</v>
      </c>
      <c r="AO222" s="52" t="s">
        <v>49</v>
      </c>
    </row>
    <row r="223" spans="2:49" s="51" customFormat="1" ht="14.25">
      <c r="F223" s="52"/>
      <c r="I223" s="52"/>
      <c r="J223" s="52"/>
      <c r="K223" s="52"/>
      <c r="L223" s="52"/>
      <c r="M223" s="52"/>
      <c r="N223" s="52"/>
      <c r="X223" s="52" t="s">
        <v>53</v>
      </c>
      <c r="AO223" s="52" t="s">
        <v>50</v>
      </c>
    </row>
    <row r="224" spans="2:49" s="51" customFormat="1" ht="14.25">
      <c r="F224" s="52"/>
      <c r="I224" s="52"/>
      <c r="J224" s="52"/>
      <c r="K224" s="52"/>
      <c r="L224" s="52"/>
      <c r="M224" s="52"/>
      <c r="N224" s="52"/>
      <c r="X224" s="52"/>
      <c r="AO224" s="52"/>
    </row>
    <row r="225" spans="4:41" s="51" customFormat="1" ht="14.25">
      <c r="F225" s="52"/>
      <c r="I225" s="52"/>
      <c r="J225" s="52"/>
      <c r="K225" s="52"/>
      <c r="L225" s="52"/>
      <c r="M225" s="52"/>
      <c r="N225" s="52"/>
      <c r="X225" s="52"/>
      <c r="AO225" s="52"/>
    </row>
    <row r="226" spans="4:41" s="51" customFormat="1" ht="14.25">
      <c r="F226" s="52"/>
      <c r="I226" s="52"/>
      <c r="J226" s="52"/>
      <c r="K226" s="52"/>
      <c r="L226" s="52"/>
      <c r="M226" s="52"/>
      <c r="N226" s="52"/>
      <c r="X226" s="52"/>
      <c r="AO226" s="52"/>
    </row>
    <row r="227" spans="4:41" s="63" customFormat="1">
      <c r="F227" s="132" t="s">
        <v>232</v>
      </c>
      <c r="I227" s="131"/>
      <c r="J227" s="131"/>
      <c r="K227" s="131"/>
      <c r="L227" s="131"/>
      <c r="M227" s="131"/>
      <c r="N227" s="131"/>
      <c r="X227" s="132" t="s">
        <v>97</v>
      </c>
      <c r="AO227" s="132" t="s">
        <v>209</v>
      </c>
    </row>
    <row r="228" spans="4:41" s="51" customFormat="1" ht="14.25">
      <c r="D228" s="133"/>
      <c r="F228" s="133" t="s">
        <v>228</v>
      </c>
      <c r="G228" s="133"/>
      <c r="H228" s="133"/>
      <c r="I228" s="133"/>
      <c r="J228" s="133"/>
      <c r="K228" s="134"/>
      <c r="L228" s="134"/>
      <c r="M228" s="134"/>
      <c r="N228" s="134"/>
      <c r="AO228" s="52"/>
    </row>
  </sheetData>
  <mergeCells count="141">
    <mergeCell ref="B7:J7"/>
    <mergeCell ref="L7:AT7"/>
    <mergeCell ref="B8:J8"/>
    <mergeCell ref="L8:AT8"/>
    <mergeCell ref="B9:J9"/>
    <mergeCell ref="L9:AT9"/>
    <mergeCell ref="A2:AW2"/>
    <mergeCell ref="B4:J4"/>
    <mergeCell ref="L4:AT4"/>
    <mergeCell ref="B5:J5"/>
    <mergeCell ref="L5:AT5"/>
    <mergeCell ref="B6:J6"/>
    <mergeCell ref="L6:AT6"/>
    <mergeCell ref="C15:G15"/>
    <mergeCell ref="I15:J15"/>
    <mergeCell ref="M15:N15"/>
    <mergeCell ref="Q15:R15"/>
    <mergeCell ref="AJ15:AO15"/>
    <mergeCell ref="AJ16:AO16"/>
    <mergeCell ref="B11:AW11"/>
    <mergeCell ref="C14:G14"/>
    <mergeCell ref="I14:J14"/>
    <mergeCell ref="M14:N14"/>
    <mergeCell ref="Q14:R14"/>
    <mergeCell ref="AJ14:AO14"/>
    <mergeCell ref="AP42:AT42"/>
    <mergeCell ref="V50:W50"/>
    <mergeCell ref="Z50:AA50"/>
    <mergeCell ref="AD50:AE50"/>
    <mergeCell ref="AJ50:AL50"/>
    <mergeCell ref="AR50:AU50"/>
    <mergeCell ref="B18:Q18"/>
    <mergeCell ref="R18:AG18"/>
    <mergeCell ref="AH18:AW18"/>
    <mergeCell ref="B19:Q30"/>
    <mergeCell ref="R19:AG30"/>
    <mergeCell ref="AH19:AW30"/>
    <mergeCell ref="B54:AO54"/>
    <mergeCell ref="AS54:AW54"/>
    <mergeCell ref="B55:C55"/>
    <mergeCell ref="D55:Q55"/>
    <mergeCell ref="R55:AG55"/>
    <mergeCell ref="AH55:AW55"/>
    <mergeCell ref="V51:W51"/>
    <mergeCell ref="X51:AA51"/>
    <mergeCell ref="AD51:AE51"/>
    <mergeCell ref="AJ51:AL51"/>
    <mergeCell ref="AR51:AU51"/>
    <mergeCell ref="V52:W52"/>
    <mergeCell ref="X52:AA52"/>
    <mergeCell ref="AD52:AE52"/>
    <mergeCell ref="AJ52:AL52"/>
    <mergeCell ref="AR52:AU52"/>
    <mergeCell ref="AJ85:AL85"/>
    <mergeCell ref="AR85:AU85"/>
    <mergeCell ref="V86:W86"/>
    <mergeCell ref="X86:AA86"/>
    <mergeCell ref="AD86:AE86"/>
    <mergeCell ref="AJ86:AL86"/>
    <mergeCell ref="AR86:AU86"/>
    <mergeCell ref="D57:Q57"/>
    <mergeCell ref="D58:E58"/>
    <mergeCell ref="G58:Q58"/>
    <mergeCell ref="V85:W85"/>
    <mergeCell ref="Z85:AA85"/>
    <mergeCell ref="AD85:AE85"/>
    <mergeCell ref="D91:Q91"/>
    <mergeCell ref="D92:E92"/>
    <mergeCell ref="G92:Q92"/>
    <mergeCell ref="V122:W122"/>
    <mergeCell ref="Z122:AA122"/>
    <mergeCell ref="AD122:AE122"/>
    <mergeCell ref="B88:AO88"/>
    <mergeCell ref="AS88:AW88"/>
    <mergeCell ref="B89:C89"/>
    <mergeCell ref="D89:Q89"/>
    <mergeCell ref="R89:AG89"/>
    <mergeCell ref="AH89:AW89"/>
    <mergeCell ref="B125:AO125"/>
    <mergeCell ref="AS125:AW125"/>
    <mergeCell ref="B126:C126"/>
    <mergeCell ref="D126:Q126"/>
    <mergeCell ref="R126:AG126"/>
    <mergeCell ref="AH126:AW126"/>
    <mergeCell ref="AJ122:AL122"/>
    <mergeCell ref="AR122:AU122"/>
    <mergeCell ref="V123:W123"/>
    <mergeCell ref="X123:AA123"/>
    <mergeCell ref="AD123:AE123"/>
    <mergeCell ref="AJ123:AL123"/>
    <mergeCell ref="AR123:AU123"/>
    <mergeCell ref="AJ159:AL159"/>
    <mergeCell ref="AR159:AU159"/>
    <mergeCell ref="V160:W160"/>
    <mergeCell ref="X160:AA160"/>
    <mergeCell ref="AD160:AE160"/>
    <mergeCell ref="AJ160:AL160"/>
    <mergeCell ref="AR160:AU160"/>
    <mergeCell ref="D128:Q128"/>
    <mergeCell ref="D129:E129"/>
    <mergeCell ref="G129:Q129"/>
    <mergeCell ref="V159:W159"/>
    <mergeCell ref="Z159:AA159"/>
    <mergeCell ref="AD159:AE159"/>
    <mergeCell ref="V161:W161"/>
    <mergeCell ref="X161:AA161"/>
    <mergeCell ref="AD161:AE161"/>
    <mergeCell ref="AJ161:AL161"/>
    <mergeCell ref="AR161:AU161"/>
    <mergeCell ref="V162:W162"/>
    <mergeCell ref="X162:AA162"/>
    <mergeCell ref="AD162:AE162"/>
    <mergeCell ref="AJ162:AL162"/>
    <mergeCell ref="AR162:AU162"/>
    <mergeCell ref="D167:Q167"/>
    <mergeCell ref="D168:E168"/>
    <mergeCell ref="G168:Q169"/>
    <mergeCell ref="V196:W196"/>
    <mergeCell ref="Z196:AA196"/>
    <mergeCell ref="AD196:AE196"/>
    <mergeCell ref="B164:AO164"/>
    <mergeCell ref="AS164:AW164"/>
    <mergeCell ref="B165:C165"/>
    <mergeCell ref="D165:Q165"/>
    <mergeCell ref="R165:AG165"/>
    <mergeCell ref="AH165:AW165"/>
    <mergeCell ref="B217:C218"/>
    <mergeCell ref="D217:AG218"/>
    <mergeCell ref="AH217:AI218"/>
    <mergeCell ref="AJ217:AS218"/>
    <mergeCell ref="D202:E202"/>
    <mergeCell ref="G202:Q203"/>
    <mergeCell ref="AJ196:AL196"/>
    <mergeCell ref="AR196:AU196"/>
    <mergeCell ref="AC197:AG197"/>
    <mergeCell ref="B199:AO199"/>
    <mergeCell ref="AS199:AW199"/>
    <mergeCell ref="B200:C200"/>
    <mergeCell ref="D200:Q200"/>
    <mergeCell ref="R200:AG200"/>
    <mergeCell ref="AH200:AW200"/>
  </mergeCells>
  <pageMargins left="0.87" right="0.51181102362204722" top="0.82" bottom="0.41" header="0.31496062992125984" footer="0.31496062992125984"/>
  <pageSetup paperSize="9" scale="85" orientation="landscape" horizontalDpi="4294967293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W199"/>
  <sheetViews>
    <sheetView topLeftCell="A21" workbookViewId="0">
      <selection activeCell="A32" sqref="A32:XFD40"/>
    </sheetView>
  </sheetViews>
  <sheetFormatPr defaultRowHeight="15"/>
  <cols>
    <col min="1" max="7" width="3" style="1" customWidth="1"/>
    <col min="8" max="8" width="1.5703125" style="1" customWidth="1"/>
    <col min="9" max="14" width="3" style="3" customWidth="1"/>
    <col min="15" max="81" width="3" style="1" customWidth="1"/>
    <col min="82" max="139" width="2.42578125" style="1" customWidth="1"/>
    <col min="140" max="16384" width="9.140625" style="1"/>
  </cols>
  <sheetData>
    <row r="1" spans="1:49">
      <c r="AR1" s="21" t="s">
        <v>24</v>
      </c>
    </row>
    <row r="2" spans="1:49" ht="21">
      <c r="A2" s="165" t="s">
        <v>0</v>
      </c>
      <c r="B2" s="165"/>
      <c r="C2" s="165"/>
      <c r="D2" s="165"/>
      <c r="E2" s="165"/>
      <c r="F2" s="165"/>
      <c r="G2" s="165"/>
      <c r="H2" s="165"/>
      <c r="I2" s="165"/>
      <c r="J2" s="165"/>
      <c r="K2" s="165"/>
      <c r="L2" s="165"/>
      <c r="M2" s="165"/>
      <c r="N2" s="165"/>
      <c r="O2" s="165"/>
      <c r="P2" s="165"/>
      <c r="Q2" s="165"/>
      <c r="R2" s="165"/>
      <c r="S2" s="165"/>
      <c r="T2" s="165"/>
      <c r="U2" s="165"/>
      <c r="V2" s="165"/>
      <c r="W2" s="165"/>
      <c r="X2" s="165"/>
      <c r="Y2" s="165"/>
      <c r="Z2" s="165"/>
      <c r="AA2" s="165"/>
      <c r="AB2" s="165"/>
      <c r="AC2" s="165"/>
      <c r="AD2" s="165"/>
      <c r="AE2" s="165"/>
      <c r="AF2" s="165"/>
      <c r="AG2" s="165"/>
      <c r="AH2" s="165"/>
      <c r="AI2" s="165"/>
      <c r="AJ2" s="165"/>
      <c r="AK2" s="165"/>
      <c r="AL2" s="165"/>
      <c r="AM2" s="165"/>
      <c r="AN2" s="165"/>
      <c r="AO2" s="165"/>
      <c r="AP2" s="165"/>
      <c r="AQ2" s="165"/>
      <c r="AR2" s="165"/>
      <c r="AS2" s="165"/>
      <c r="AT2" s="165"/>
      <c r="AU2" s="165"/>
      <c r="AV2" s="165"/>
      <c r="AW2" s="165"/>
    </row>
    <row r="4" spans="1:49">
      <c r="A4" s="2" t="s">
        <v>1</v>
      </c>
      <c r="B4" s="166" t="s">
        <v>2</v>
      </c>
      <c r="C4" s="166"/>
      <c r="D4" s="166"/>
      <c r="E4" s="166"/>
      <c r="F4" s="166"/>
      <c r="G4" s="166"/>
      <c r="H4" s="166"/>
      <c r="I4" s="166"/>
      <c r="J4" s="166"/>
      <c r="K4" s="3" t="s">
        <v>14</v>
      </c>
      <c r="L4" s="166">
        <v>248</v>
      </c>
      <c r="M4" s="166"/>
      <c r="N4" s="166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  <c r="AA4" s="166"/>
      <c r="AB4" s="166"/>
      <c r="AC4" s="166"/>
      <c r="AD4" s="166"/>
      <c r="AE4" s="166"/>
      <c r="AF4" s="166"/>
      <c r="AG4" s="166"/>
      <c r="AH4" s="166"/>
      <c r="AI4" s="166"/>
      <c r="AJ4" s="166"/>
      <c r="AK4" s="166"/>
      <c r="AL4" s="166"/>
      <c r="AM4" s="166"/>
      <c r="AN4" s="166"/>
      <c r="AO4" s="166"/>
      <c r="AP4" s="166"/>
      <c r="AQ4" s="166"/>
      <c r="AR4" s="166"/>
      <c r="AS4" s="166"/>
      <c r="AT4" s="166"/>
    </row>
    <row r="5" spans="1:49">
      <c r="B5" s="166" t="s">
        <v>3</v>
      </c>
      <c r="C5" s="166"/>
      <c r="D5" s="166"/>
      <c r="E5" s="166"/>
      <c r="F5" s="166"/>
      <c r="G5" s="166"/>
      <c r="H5" s="166"/>
      <c r="I5" s="166"/>
      <c r="J5" s="166"/>
      <c r="K5" s="3" t="s">
        <v>14</v>
      </c>
      <c r="L5" s="167" t="s">
        <v>141</v>
      </c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167"/>
      <c r="AA5" s="167"/>
      <c r="AB5" s="167"/>
      <c r="AC5" s="167"/>
      <c r="AD5" s="167"/>
      <c r="AE5" s="167"/>
      <c r="AF5" s="167"/>
      <c r="AG5" s="167"/>
      <c r="AH5" s="167"/>
      <c r="AI5" s="167"/>
      <c r="AJ5" s="167"/>
      <c r="AK5" s="167"/>
      <c r="AL5" s="167"/>
      <c r="AM5" s="167"/>
      <c r="AN5" s="167"/>
      <c r="AO5" s="167"/>
      <c r="AP5" s="167"/>
      <c r="AQ5" s="167"/>
      <c r="AR5" s="167"/>
      <c r="AS5" s="167"/>
      <c r="AT5" s="167"/>
    </row>
    <row r="6" spans="1:49">
      <c r="B6" s="166" t="s">
        <v>4</v>
      </c>
      <c r="C6" s="166"/>
      <c r="D6" s="166"/>
      <c r="E6" s="166"/>
      <c r="F6" s="166"/>
      <c r="G6" s="166"/>
      <c r="H6" s="166"/>
      <c r="I6" s="166"/>
      <c r="J6" s="166"/>
      <c r="K6" s="3" t="s">
        <v>14</v>
      </c>
      <c r="L6" s="166" t="str">
        <f>'[1]Tembesi Lolos'!$N$153</f>
        <v>Wiraswasta</v>
      </c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</row>
    <row r="7" spans="1:49">
      <c r="B7" s="166" t="s">
        <v>5</v>
      </c>
      <c r="C7" s="166"/>
      <c r="D7" s="166"/>
      <c r="E7" s="166"/>
      <c r="F7" s="166"/>
      <c r="G7" s="166"/>
      <c r="H7" s="166"/>
      <c r="I7" s="166"/>
      <c r="J7" s="166"/>
      <c r="K7" s="3" t="s">
        <v>14</v>
      </c>
      <c r="L7" s="166" t="s">
        <v>142</v>
      </c>
      <c r="M7" s="166"/>
      <c r="N7" s="166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</row>
    <row r="8" spans="1:49">
      <c r="B8" s="166" t="s">
        <v>6</v>
      </c>
      <c r="C8" s="166"/>
      <c r="D8" s="166"/>
      <c r="E8" s="166"/>
      <c r="F8" s="166"/>
      <c r="G8" s="166"/>
      <c r="H8" s="166"/>
      <c r="I8" s="166"/>
      <c r="J8" s="166"/>
      <c r="K8" s="3" t="s">
        <v>14</v>
      </c>
      <c r="L8" s="166" t="s">
        <v>105</v>
      </c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</row>
    <row r="9" spans="1:49">
      <c r="B9" s="166" t="s">
        <v>7</v>
      </c>
      <c r="C9" s="166"/>
      <c r="D9" s="166"/>
      <c r="E9" s="166"/>
      <c r="F9" s="166"/>
      <c r="G9" s="166"/>
      <c r="H9" s="166"/>
      <c r="I9" s="166"/>
      <c r="J9" s="166"/>
      <c r="K9" s="3" t="s">
        <v>14</v>
      </c>
      <c r="L9" s="166" t="s">
        <v>23</v>
      </c>
      <c r="M9" s="166"/>
      <c r="N9" s="166"/>
      <c r="O9" s="166"/>
      <c r="P9" s="166"/>
      <c r="Q9" s="166"/>
      <c r="R9" s="166"/>
      <c r="S9" s="166"/>
      <c r="T9" s="166"/>
      <c r="U9" s="166"/>
      <c r="V9" s="166"/>
      <c r="W9" s="166"/>
      <c r="X9" s="166"/>
      <c r="Y9" s="166"/>
      <c r="Z9" s="166"/>
      <c r="AA9" s="166"/>
      <c r="AB9" s="166"/>
      <c r="AC9" s="166"/>
      <c r="AD9" s="166"/>
      <c r="AE9" s="166"/>
      <c r="AF9" s="166"/>
      <c r="AG9" s="166"/>
      <c r="AH9" s="166"/>
      <c r="AI9" s="166"/>
      <c r="AJ9" s="166"/>
      <c r="AK9" s="166"/>
      <c r="AL9" s="166"/>
      <c r="AM9" s="166"/>
      <c r="AN9" s="166"/>
      <c r="AO9" s="166"/>
      <c r="AP9" s="166"/>
      <c r="AQ9" s="166"/>
      <c r="AR9" s="166"/>
      <c r="AS9" s="166"/>
      <c r="AT9" s="166"/>
    </row>
    <row r="11" spans="1:49">
      <c r="A11" s="2" t="s">
        <v>8</v>
      </c>
      <c r="B11" s="169" t="s">
        <v>9</v>
      </c>
      <c r="C11" s="169"/>
      <c r="D11" s="169"/>
      <c r="E11" s="169"/>
      <c r="F11" s="169"/>
      <c r="G11" s="169"/>
      <c r="H11" s="169"/>
      <c r="I11" s="169"/>
      <c r="J11" s="169"/>
      <c r="K11" s="169"/>
      <c r="L11" s="169"/>
      <c r="M11" s="169"/>
      <c r="N11" s="169"/>
      <c r="O11" s="169"/>
      <c r="P11" s="169"/>
      <c r="Q11" s="169"/>
      <c r="R11" s="169"/>
      <c r="S11" s="169"/>
      <c r="T11" s="169"/>
      <c r="U11" s="169"/>
      <c r="V11" s="169"/>
      <c r="W11" s="169"/>
      <c r="X11" s="169"/>
      <c r="Y11" s="169"/>
      <c r="Z11" s="169"/>
      <c r="AA11" s="169"/>
      <c r="AB11" s="169"/>
      <c r="AC11" s="169"/>
      <c r="AD11" s="169"/>
      <c r="AE11" s="169"/>
      <c r="AF11" s="169"/>
      <c r="AG11" s="169"/>
      <c r="AH11" s="169"/>
      <c r="AI11" s="169"/>
      <c r="AJ11" s="169"/>
      <c r="AK11" s="169"/>
      <c r="AL11" s="169"/>
      <c r="AM11" s="169"/>
      <c r="AN11" s="169"/>
      <c r="AO11" s="169"/>
      <c r="AP11" s="169"/>
      <c r="AQ11" s="169"/>
      <c r="AR11" s="169"/>
      <c r="AS11" s="169"/>
      <c r="AT11" s="169"/>
      <c r="AU11" s="169"/>
      <c r="AV11" s="169"/>
      <c r="AW11" s="169"/>
    </row>
    <row r="13" spans="1:49">
      <c r="B13" s="15" t="s">
        <v>10</v>
      </c>
      <c r="C13" s="5"/>
      <c r="D13" s="5"/>
      <c r="E13" s="5"/>
      <c r="F13" s="5"/>
      <c r="G13" s="5"/>
      <c r="H13" s="5"/>
      <c r="I13" s="6"/>
      <c r="J13" s="6"/>
      <c r="K13" s="6"/>
      <c r="L13" s="6"/>
      <c r="M13" s="6"/>
      <c r="N13" s="6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7"/>
    </row>
    <row r="14" spans="1:49" ht="17.25">
      <c r="B14" s="16" t="s">
        <v>11</v>
      </c>
      <c r="C14" s="160" t="s">
        <v>13</v>
      </c>
      <c r="D14" s="160"/>
      <c r="E14" s="160"/>
      <c r="F14" s="160"/>
      <c r="G14" s="160"/>
      <c r="H14" s="104" t="s">
        <v>14</v>
      </c>
      <c r="I14" s="168">
        <v>6</v>
      </c>
      <c r="J14" s="168"/>
      <c r="K14" s="106" t="s">
        <v>15</v>
      </c>
      <c r="L14" s="106" t="s">
        <v>16</v>
      </c>
      <c r="M14" s="168">
        <v>10</v>
      </c>
      <c r="N14" s="168"/>
      <c r="O14" s="11" t="s">
        <v>15</v>
      </c>
      <c r="P14" s="13" t="s">
        <v>17</v>
      </c>
      <c r="Q14" s="168">
        <f>SUM(M14*I14)</f>
        <v>60</v>
      </c>
      <c r="R14" s="168"/>
      <c r="S14" s="104" t="s">
        <v>18</v>
      </c>
      <c r="T14" s="104"/>
      <c r="U14" s="18" t="s">
        <v>11</v>
      </c>
      <c r="V14" s="10" t="s">
        <v>65</v>
      </c>
      <c r="W14" s="10"/>
      <c r="X14" s="10"/>
      <c r="Y14" s="10"/>
      <c r="Z14" s="10"/>
      <c r="AA14" s="10" t="s">
        <v>14</v>
      </c>
      <c r="AB14" s="10" t="s">
        <v>64</v>
      </c>
      <c r="AC14" s="10"/>
      <c r="AD14" s="10"/>
      <c r="AE14" s="10"/>
      <c r="AF14" s="10"/>
      <c r="AI14" s="19" t="s">
        <v>11</v>
      </c>
      <c r="AJ14" s="161" t="s">
        <v>67</v>
      </c>
      <c r="AK14" s="161"/>
      <c r="AL14" s="161"/>
      <c r="AM14" s="161"/>
      <c r="AN14" s="161"/>
      <c r="AO14" s="161"/>
      <c r="AP14" s="44" t="s">
        <v>14</v>
      </c>
      <c r="AQ14" s="44" t="s">
        <v>64</v>
      </c>
      <c r="AR14" s="44"/>
      <c r="AS14" s="44"/>
      <c r="AT14" s="44"/>
      <c r="AU14" s="44"/>
      <c r="AW14" s="12"/>
    </row>
    <row r="15" spans="1:49" ht="17.25">
      <c r="B15" s="16" t="s">
        <v>11</v>
      </c>
      <c r="C15" s="160" t="s">
        <v>12</v>
      </c>
      <c r="D15" s="160"/>
      <c r="E15" s="160"/>
      <c r="F15" s="160"/>
      <c r="G15" s="160"/>
      <c r="H15" s="104" t="s">
        <v>14</v>
      </c>
      <c r="I15" s="168">
        <v>6</v>
      </c>
      <c r="J15" s="168"/>
      <c r="K15" s="106" t="s">
        <v>15</v>
      </c>
      <c r="L15" s="106" t="s">
        <v>16</v>
      </c>
      <c r="M15" s="168">
        <v>8</v>
      </c>
      <c r="N15" s="168"/>
      <c r="O15" s="11" t="s">
        <v>15</v>
      </c>
      <c r="P15" s="13" t="s">
        <v>17</v>
      </c>
      <c r="Q15" s="168">
        <f>SUM(M15*I15)</f>
        <v>48</v>
      </c>
      <c r="R15" s="168"/>
      <c r="S15" s="104" t="s">
        <v>18</v>
      </c>
      <c r="T15" s="104"/>
      <c r="U15" s="18" t="s">
        <v>11</v>
      </c>
      <c r="V15" s="10" t="s">
        <v>63</v>
      </c>
      <c r="W15" s="10"/>
      <c r="X15" s="10"/>
      <c r="Y15" s="10"/>
      <c r="Z15" s="10"/>
      <c r="AA15" s="10" t="s">
        <v>14</v>
      </c>
      <c r="AB15" s="10" t="s">
        <v>64</v>
      </c>
      <c r="AC15" s="10"/>
      <c r="AD15" s="10"/>
      <c r="AE15" s="10"/>
      <c r="AF15" s="10"/>
      <c r="AH15" s="10"/>
      <c r="AI15" s="18" t="s">
        <v>11</v>
      </c>
      <c r="AJ15" s="160" t="s">
        <v>68</v>
      </c>
      <c r="AK15" s="160"/>
      <c r="AL15" s="160"/>
      <c r="AM15" s="160"/>
      <c r="AN15" s="160"/>
      <c r="AO15" s="160"/>
      <c r="AP15" s="10" t="s">
        <v>14</v>
      </c>
      <c r="AQ15" s="10" t="s">
        <v>64</v>
      </c>
      <c r="AR15" s="10"/>
      <c r="AS15" s="10"/>
      <c r="AT15" s="10"/>
      <c r="AU15" s="10"/>
      <c r="AW15" s="12"/>
    </row>
    <row r="16" spans="1:49">
      <c r="B16" s="17"/>
      <c r="C16" s="44"/>
      <c r="D16" s="44"/>
      <c r="E16" s="44"/>
      <c r="F16" s="44"/>
      <c r="G16" s="44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105"/>
      <c r="U16" s="18" t="s">
        <v>11</v>
      </c>
      <c r="V16" s="104" t="s">
        <v>66</v>
      </c>
      <c r="W16" s="104"/>
      <c r="X16" s="104"/>
      <c r="Y16" s="104"/>
      <c r="Z16" s="104"/>
      <c r="AA16" s="10" t="s">
        <v>14</v>
      </c>
      <c r="AB16" s="104" t="s">
        <v>64</v>
      </c>
      <c r="AC16" s="104"/>
      <c r="AD16" s="104"/>
      <c r="AE16" s="104"/>
      <c r="AF16" s="104"/>
      <c r="AH16" s="24"/>
      <c r="AI16" s="18" t="s">
        <v>11</v>
      </c>
      <c r="AJ16" s="160" t="s">
        <v>69</v>
      </c>
      <c r="AK16" s="160"/>
      <c r="AL16" s="160"/>
      <c r="AM16" s="160"/>
      <c r="AN16" s="160"/>
      <c r="AO16" s="160"/>
      <c r="AP16" s="10" t="s">
        <v>14</v>
      </c>
      <c r="AQ16" s="10" t="s">
        <v>111</v>
      </c>
      <c r="AR16" s="10"/>
      <c r="AS16" s="10"/>
      <c r="AT16" s="10"/>
      <c r="AU16" s="10"/>
      <c r="AV16" s="10"/>
      <c r="AW16" s="12"/>
    </row>
    <row r="17" spans="2:49">
      <c r="B17" s="8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2"/>
    </row>
    <row r="18" spans="2:49">
      <c r="B18" s="170" t="s">
        <v>19</v>
      </c>
      <c r="C18" s="170"/>
      <c r="D18" s="170"/>
      <c r="E18" s="170"/>
      <c r="F18" s="170"/>
      <c r="G18" s="170"/>
      <c r="H18" s="170"/>
      <c r="I18" s="170"/>
      <c r="J18" s="170"/>
      <c r="K18" s="170"/>
      <c r="L18" s="170"/>
      <c r="M18" s="170"/>
      <c r="N18" s="170"/>
      <c r="O18" s="170"/>
      <c r="P18" s="170"/>
      <c r="Q18" s="170"/>
      <c r="R18" s="170" t="s">
        <v>20</v>
      </c>
      <c r="S18" s="170"/>
      <c r="T18" s="170"/>
      <c r="U18" s="170"/>
      <c r="V18" s="170"/>
      <c r="W18" s="170"/>
      <c r="X18" s="170"/>
      <c r="Y18" s="170"/>
      <c r="Z18" s="170"/>
      <c r="AA18" s="170"/>
      <c r="AB18" s="170"/>
      <c r="AC18" s="170"/>
      <c r="AD18" s="170"/>
      <c r="AE18" s="170"/>
      <c r="AF18" s="170"/>
      <c r="AG18" s="170"/>
      <c r="AH18" s="170" t="s">
        <v>21</v>
      </c>
      <c r="AI18" s="170"/>
      <c r="AJ18" s="170"/>
      <c r="AK18" s="170"/>
      <c r="AL18" s="170"/>
      <c r="AM18" s="170"/>
      <c r="AN18" s="170"/>
      <c r="AO18" s="170"/>
      <c r="AP18" s="170"/>
      <c r="AQ18" s="170"/>
      <c r="AR18" s="170"/>
      <c r="AS18" s="170"/>
      <c r="AT18" s="170"/>
      <c r="AU18" s="170"/>
      <c r="AV18" s="170"/>
      <c r="AW18" s="170"/>
    </row>
    <row r="19" spans="2:49">
      <c r="B19" s="162"/>
      <c r="C19" s="162"/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  <c r="AA19" s="162"/>
      <c r="AB19" s="162"/>
      <c r="AC19" s="162"/>
      <c r="AD19" s="162"/>
      <c r="AE19" s="162"/>
      <c r="AF19" s="162"/>
      <c r="AG19" s="162"/>
      <c r="AH19" s="162"/>
      <c r="AI19" s="162"/>
      <c r="AJ19" s="162"/>
      <c r="AK19" s="162"/>
      <c r="AL19" s="162"/>
      <c r="AM19" s="162"/>
      <c r="AN19" s="162"/>
      <c r="AO19" s="162"/>
      <c r="AP19" s="162"/>
      <c r="AQ19" s="162"/>
      <c r="AR19" s="162"/>
      <c r="AS19" s="162"/>
      <c r="AT19" s="162"/>
      <c r="AU19" s="162"/>
      <c r="AV19" s="162"/>
      <c r="AW19" s="162"/>
    </row>
    <row r="20" spans="2:49">
      <c r="B20" s="163"/>
      <c r="C20" s="163"/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  <c r="AC20" s="163"/>
      <c r="AD20" s="163"/>
      <c r="AE20" s="163"/>
      <c r="AF20" s="163"/>
      <c r="AG20" s="163"/>
      <c r="AH20" s="163"/>
      <c r="AI20" s="163"/>
      <c r="AJ20" s="163"/>
      <c r="AK20" s="163"/>
      <c r="AL20" s="163"/>
      <c r="AM20" s="163"/>
      <c r="AN20" s="163"/>
      <c r="AO20" s="163"/>
      <c r="AP20" s="163"/>
      <c r="AQ20" s="163"/>
      <c r="AR20" s="163"/>
      <c r="AS20" s="163"/>
      <c r="AT20" s="163"/>
      <c r="AU20" s="163"/>
      <c r="AV20" s="163"/>
      <c r="AW20" s="163"/>
    </row>
    <row r="21" spans="2:49">
      <c r="B21" s="163"/>
      <c r="C21" s="163"/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  <c r="AC21" s="163"/>
      <c r="AD21" s="163"/>
      <c r="AE21" s="163"/>
      <c r="AF21" s="163"/>
      <c r="AG21" s="163"/>
      <c r="AH21" s="163"/>
      <c r="AI21" s="163"/>
      <c r="AJ21" s="163"/>
      <c r="AK21" s="163"/>
      <c r="AL21" s="163"/>
      <c r="AM21" s="163"/>
      <c r="AN21" s="163"/>
      <c r="AO21" s="163"/>
      <c r="AP21" s="163"/>
      <c r="AQ21" s="163"/>
      <c r="AR21" s="163"/>
      <c r="AS21" s="163"/>
      <c r="AT21" s="163"/>
      <c r="AU21" s="163"/>
      <c r="AV21" s="163"/>
      <c r="AW21" s="163"/>
    </row>
    <row r="22" spans="2:49">
      <c r="B22" s="163"/>
      <c r="C22" s="163"/>
      <c r="D22" s="163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  <c r="AC22" s="163"/>
      <c r="AD22" s="163"/>
      <c r="AE22" s="163"/>
      <c r="AF22" s="163"/>
      <c r="AG22" s="163"/>
      <c r="AH22" s="163"/>
      <c r="AI22" s="163"/>
      <c r="AJ22" s="163"/>
      <c r="AK22" s="163"/>
      <c r="AL22" s="163"/>
      <c r="AM22" s="163"/>
      <c r="AN22" s="163"/>
      <c r="AO22" s="163"/>
      <c r="AP22" s="163"/>
      <c r="AQ22" s="163"/>
      <c r="AR22" s="163"/>
      <c r="AS22" s="163"/>
      <c r="AT22" s="163"/>
      <c r="AU22" s="163"/>
      <c r="AV22" s="163"/>
      <c r="AW22" s="163"/>
    </row>
    <row r="23" spans="2:49">
      <c r="B23" s="163"/>
      <c r="C23" s="163"/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  <c r="AC23" s="163"/>
      <c r="AD23" s="163"/>
      <c r="AE23" s="163"/>
      <c r="AF23" s="163"/>
      <c r="AG23" s="163"/>
      <c r="AH23" s="163"/>
      <c r="AI23" s="163"/>
      <c r="AJ23" s="163"/>
      <c r="AK23" s="163"/>
      <c r="AL23" s="163"/>
      <c r="AM23" s="163"/>
      <c r="AN23" s="163"/>
      <c r="AO23" s="163"/>
      <c r="AP23" s="163"/>
      <c r="AQ23" s="163"/>
      <c r="AR23" s="163"/>
      <c r="AS23" s="163"/>
      <c r="AT23" s="163"/>
      <c r="AU23" s="163"/>
      <c r="AV23" s="163"/>
      <c r="AW23" s="163"/>
    </row>
    <row r="24" spans="2:49">
      <c r="B24" s="163"/>
      <c r="C24" s="163"/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  <c r="AC24" s="163"/>
      <c r="AD24" s="163"/>
      <c r="AE24" s="163"/>
      <c r="AF24" s="163"/>
      <c r="AG24" s="163"/>
      <c r="AH24" s="163"/>
      <c r="AI24" s="163"/>
      <c r="AJ24" s="163"/>
      <c r="AK24" s="163"/>
      <c r="AL24" s="163"/>
      <c r="AM24" s="163"/>
      <c r="AN24" s="163"/>
      <c r="AO24" s="163"/>
      <c r="AP24" s="163"/>
      <c r="AQ24" s="163"/>
      <c r="AR24" s="163"/>
      <c r="AS24" s="163"/>
      <c r="AT24" s="163"/>
      <c r="AU24" s="163"/>
      <c r="AV24" s="163"/>
      <c r="AW24" s="163"/>
    </row>
    <row r="25" spans="2:49">
      <c r="B25" s="163"/>
      <c r="C25" s="163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K25" s="163"/>
      <c r="AL25" s="163"/>
      <c r="AM25" s="163"/>
      <c r="AN25" s="163"/>
      <c r="AO25" s="163"/>
      <c r="AP25" s="163"/>
      <c r="AQ25" s="163"/>
      <c r="AR25" s="163"/>
      <c r="AS25" s="163"/>
      <c r="AT25" s="163"/>
      <c r="AU25" s="163"/>
      <c r="AV25" s="163"/>
      <c r="AW25" s="163"/>
    </row>
    <row r="26" spans="2:49">
      <c r="B26" s="163"/>
      <c r="C26" s="163"/>
      <c r="D26" s="163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  <c r="AB26" s="163"/>
      <c r="AC26" s="163"/>
      <c r="AD26" s="163"/>
      <c r="AE26" s="163"/>
      <c r="AF26" s="163"/>
      <c r="AG26" s="163"/>
      <c r="AH26" s="163"/>
      <c r="AI26" s="163"/>
      <c r="AJ26" s="163"/>
      <c r="AK26" s="163"/>
      <c r="AL26" s="163"/>
      <c r="AM26" s="163"/>
      <c r="AN26" s="163"/>
      <c r="AO26" s="163"/>
      <c r="AP26" s="163"/>
      <c r="AQ26" s="163"/>
      <c r="AR26" s="163"/>
      <c r="AS26" s="163"/>
      <c r="AT26" s="163"/>
      <c r="AU26" s="163"/>
      <c r="AV26" s="163"/>
      <c r="AW26" s="163"/>
    </row>
    <row r="27" spans="2:49">
      <c r="B27" s="163"/>
      <c r="C27" s="163"/>
      <c r="D27" s="163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/>
      <c r="AC27" s="163"/>
      <c r="AD27" s="163"/>
      <c r="AE27" s="163"/>
      <c r="AF27" s="163"/>
      <c r="AG27" s="163"/>
      <c r="AH27" s="163"/>
      <c r="AI27" s="163"/>
      <c r="AJ27" s="163"/>
      <c r="AK27" s="163"/>
      <c r="AL27" s="163"/>
      <c r="AM27" s="163"/>
      <c r="AN27" s="163"/>
      <c r="AO27" s="163"/>
      <c r="AP27" s="163"/>
      <c r="AQ27" s="163"/>
      <c r="AR27" s="163"/>
      <c r="AS27" s="163"/>
      <c r="AT27" s="163"/>
      <c r="AU27" s="163"/>
      <c r="AV27" s="163"/>
      <c r="AW27" s="163"/>
    </row>
    <row r="28" spans="2:49">
      <c r="B28" s="163"/>
      <c r="C28" s="163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  <c r="AB28" s="163"/>
      <c r="AC28" s="163"/>
      <c r="AD28" s="163"/>
      <c r="AE28" s="163"/>
      <c r="AF28" s="163"/>
      <c r="AG28" s="163"/>
      <c r="AH28" s="163"/>
      <c r="AI28" s="163"/>
      <c r="AJ28" s="163"/>
      <c r="AK28" s="163"/>
      <c r="AL28" s="163"/>
      <c r="AM28" s="163"/>
      <c r="AN28" s="163"/>
      <c r="AO28" s="163"/>
      <c r="AP28" s="163"/>
      <c r="AQ28" s="163"/>
      <c r="AR28" s="163"/>
      <c r="AS28" s="163"/>
      <c r="AT28" s="163"/>
      <c r="AU28" s="163"/>
      <c r="AV28" s="163"/>
      <c r="AW28" s="163"/>
    </row>
    <row r="29" spans="2:49">
      <c r="B29" s="163"/>
      <c r="C29" s="163"/>
      <c r="D29" s="163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63"/>
      <c r="AL29" s="163"/>
      <c r="AM29" s="163"/>
      <c r="AN29" s="163"/>
      <c r="AO29" s="163"/>
      <c r="AP29" s="163"/>
      <c r="AQ29" s="163"/>
      <c r="AR29" s="163"/>
      <c r="AS29" s="163"/>
      <c r="AT29" s="163"/>
      <c r="AU29" s="163"/>
      <c r="AV29" s="163"/>
      <c r="AW29" s="163"/>
    </row>
    <row r="30" spans="2:49">
      <c r="B30" s="164"/>
      <c r="C30" s="164"/>
      <c r="D30" s="164"/>
      <c r="E30" s="164"/>
      <c r="F30" s="164"/>
      <c r="G30" s="164"/>
      <c r="H30" s="164"/>
      <c r="I30" s="164"/>
      <c r="J30" s="164"/>
      <c r="K30" s="164"/>
      <c r="L30" s="164"/>
      <c r="M30" s="164"/>
      <c r="N30" s="164"/>
      <c r="O30" s="164"/>
      <c r="P30" s="164"/>
      <c r="Q30" s="164"/>
      <c r="R30" s="164"/>
      <c r="S30" s="164"/>
      <c r="T30" s="164"/>
      <c r="U30" s="164"/>
      <c r="V30" s="164"/>
      <c r="W30" s="164"/>
      <c r="X30" s="164"/>
      <c r="Y30" s="164"/>
      <c r="Z30" s="164"/>
      <c r="AA30" s="164"/>
      <c r="AB30" s="164"/>
      <c r="AC30" s="164"/>
      <c r="AD30" s="164"/>
      <c r="AE30" s="164"/>
      <c r="AF30" s="164"/>
      <c r="AG30" s="164"/>
      <c r="AH30" s="164"/>
      <c r="AI30" s="164"/>
      <c r="AJ30" s="164"/>
      <c r="AK30" s="164"/>
      <c r="AL30" s="164"/>
      <c r="AM30" s="164"/>
      <c r="AN30" s="164"/>
      <c r="AO30" s="164"/>
      <c r="AP30" s="164"/>
      <c r="AQ30" s="164"/>
      <c r="AR30" s="164"/>
      <c r="AS30" s="164"/>
      <c r="AT30" s="164"/>
      <c r="AU30" s="164"/>
      <c r="AV30" s="164"/>
      <c r="AW30" s="164"/>
    </row>
    <row r="32" spans="2:49" s="102" customFormat="1">
      <c r="I32" s="101"/>
      <c r="J32" s="101"/>
      <c r="K32" s="101"/>
      <c r="L32" s="101"/>
      <c r="M32" s="101"/>
      <c r="N32" s="101"/>
      <c r="AR32" s="101" t="s">
        <v>239</v>
      </c>
    </row>
    <row r="33" spans="1:46" s="102" customFormat="1">
      <c r="F33" s="101" t="s">
        <v>54</v>
      </c>
      <c r="I33" s="101"/>
      <c r="J33" s="101"/>
      <c r="K33" s="101"/>
      <c r="L33" s="101"/>
      <c r="M33" s="101"/>
      <c r="N33" s="101"/>
      <c r="T33" s="101" t="s">
        <v>237</v>
      </c>
      <c r="AF33" s="101" t="s">
        <v>51</v>
      </c>
      <c r="AR33" s="101" t="s">
        <v>48</v>
      </c>
    </row>
    <row r="34" spans="1:46" s="102" customFormat="1">
      <c r="F34" s="101" t="s">
        <v>55</v>
      </c>
      <c r="I34" s="101"/>
      <c r="J34" s="101"/>
      <c r="K34" s="101"/>
      <c r="L34" s="101"/>
      <c r="M34" s="101"/>
      <c r="N34" s="101"/>
      <c r="T34" s="101" t="s">
        <v>238</v>
      </c>
      <c r="AF34" s="101" t="s">
        <v>52</v>
      </c>
      <c r="AR34" s="101" t="s">
        <v>49</v>
      </c>
    </row>
    <row r="35" spans="1:46" s="102" customFormat="1">
      <c r="F35" s="101"/>
      <c r="I35" s="101"/>
      <c r="J35" s="101"/>
      <c r="K35" s="101"/>
      <c r="L35" s="101"/>
      <c r="M35" s="101"/>
      <c r="N35" s="101"/>
      <c r="AF35" s="101" t="s">
        <v>53</v>
      </c>
      <c r="AR35" s="101" t="s">
        <v>50</v>
      </c>
    </row>
    <row r="36" spans="1:46" s="102" customFormat="1">
      <c r="F36" s="101"/>
      <c r="I36" s="101"/>
      <c r="J36" s="101"/>
      <c r="K36" s="101"/>
      <c r="L36" s="101"/>
      <c r="M36" s="101"/>
      <c r="N36" s="101"/>
      <c r="AF36" s="101"/>
      <c r="AR36" s="101"/>
    </row>
    <row r="37" spans="1:46" s="102" customFormat="1">
      <c r="F37" s="101"/>
      <c r="I37" s="101"/>
      <c r="J37" s="101"/>
      <c r="K37" s="101"/>
      <c r="L37" s="101"/>
      <c r="M37" s="101"/>
      <c r="N37" s="101"/>
      <c r="AF37" s="101"/>
      <c r="AR37" s="101"/>
    </row>
    <row r="38" spans="1:46" s="102" customFormat="1">
      <c r="F38" s="101"/>
      <c r="I38" s="101"/>
      <c r="J38" s="101"/>
      <c r="K38" s="101"/>
      <c r="L38" s="101"/>
      <c r="M38" s="101"/>
      <c r="N38" s="101"/>
      <c r="AF38" s="101"/>
      <c r="AR38" s="101"/>
    </row>
    <row r="39" spans="1:46" s="140" customFormat="1" ht="16.5" thickBot="1">
      <c r="F39" s="141" t="s">
        <v>232</v>
      </c>
      <c r="I39" s="142"/>
      <c r="J39" s="142"/>
      <c r="K39" s="142"/>
      <c r="L39" s="142"/>
      <c r="M39" s="142"/>
      <c r="N39" s="142"/>
      <c r="Q39" s="145"/>
      <c r="R39" s="145"/>
      <c r="S39" s="145"/>
      <c r="T39" s="146"/>
      <c r="U39" s="145"/>
      <c r="V39" s="145"/>
      <c r="W39" s="145"/>
      <c r="X39" s="145"/>
      <c r="AF39" s="141" t="s">
        <v>97</v>
      </c>
      <c r="AR39" s="141" t="s">
        <v>209</v>
      </c>
    </row>
    <row r="40" spans="1:46" s="102" customFormat="1">
      <c r="D40" s="143"/>
      <c r="F40" s="143" t="s">
        <v>228</v>
      </c>
      <c r="G40" s="143"/>
      <c r="H40" s="143"/>
      <c r="I40" s="143"/>
      <c r="J40" s="143"/>
      <c r="K40" s="144"/>
      <c r="L40" s="144"/>
      <c r="M40" s="144"/>
      <c r="N40" s="144"/>
      <c r="T40" s="147"/>
      <c r="AO40" s="101"/>
    </row>
    <row r="42" spans="1:46">
      <c r="AN42" s="10"/>
      <c r="AO42" s="10"/>
      <c r="AP42" s="160"/>
      <c r="AQ42" s="160"/>
      <c r="AR42" s="160"/>
      <c r="AS42" s="160"/>
      <c r="AT42" s="160"/>
    </row>
    <row r="48" spans="1:46">
      <c r="A48" s="2" t="s">
        <v>25</v>
      </c>
      <c r="B48" s="1" t="s">
        <v>26</v>
      </c>
    </row>
    <row r="50" spans="2:49">
      <c r="B50" s="15" t="s">
        <v>27</v>
      </c>
      <c r="C50" s="5"/>
      <c r="D50" s="5"/>
      <c r="E50" s="5"/>
      <c r="F50" s="5"/>
      <c r="G50" s="5"/>
      <c r="H50" s="5"/>
      <c r="I50" s="6"/>
      <c r="J50" s="6"/>
      <c r="K50" s="6"/>
      <c r="L50" s="6"/>
      <c r="M50" s="6"/>
      <c r="N50" s="6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7"/>
    </row>
    <row r="51" spans="2:49">
      <c r="B51" s="22" t="s">
        <v>28</v>
      </c>
      <c r="C51" s="10"/>
      <c r="D51" s="10"/>
      <c r="E51" s="10"/>
      <c r="F51" s="10"/>
      <c r="G51" s="10"/>
      <c r="H51" s="10"/>
      <c r="I51" s="11"/>
      <c r="J51" s="11"/>
      <c r="K51" s="11"/>
      <c r="L51" s="11"/>
      <c r="M51" s="11"/>
      <c r="V51" s="11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9" t="s">
        <v>30</v>
      </c>
      <c r="AR51" s="10"/>
      <c r="AS51" s="10"/>
      <c r="AT51" s="10"/>
      <c r="AU51" s="10"/>
      <c r="AV51" s="10"/>
      <c r="AW51" s="12"/>
    </row>
    <row r="52" spans="2:49" ht="17.25">
      <c r="B52" s="23" t="s">
        <v>1</v>
      </c>
      <c r="C52" s="10" t="s">
        <v>70</v>
      </c>
      <c r="D52" s="10"/>
      <c r="E52" s="10"/>
      <c r="F52" s="10"/>
      <c r="G52" s="10"/>
      <c r="H52" s="104"/>
      <c r="I52" s="20"/>
      <c r="J52" s="11"/>
      <c r="K52" s="11"/>
      <c r="L52" s="11"/>
      <c r="M52" s="11"/>
      <c r="V52" s="168">
        <v>6</v>
      </c>
      <c r="W52" s="168"/>
      <c r="X52" s="11" t="s">
        <v>15</v>
      </c>
      <c r="Y52" s="11" t="s">
        <v>16</v>
      </c>
      <c r="Z52" s="168">
        <v>2.85</v>
      </c>
      <c r="AA52" s="168"/>
      <c r="AB52" s="11" t="s">
        <v>15</v>
      </c>
      <c r="AC52" s="13" t="s">
        <v>17</v>
      </c>
      <c r="AD52" s="168">
        <f>SUM(Z52*V52)</f>
        <v>17.100000000000001</v>
      </c>
      <c r="AE52" s="168"/>
      <c r="AF52" s="104" t="s">
        <v>18</v>
      </c>
      <c r="AG52" s="10"/>
      <c r="AH52" s="25" t="s">
        <v>29</v>
      </c>
      <c r="AI52" s="10"/>
      <c r="AJ52" s="180">
        <v>57000</v>
      </c>
      <c r="AK52" s="180"/>
      <c r="AL52" s="180"/>
      <c r="AM52" s="26"/>
      <c r="AN52" s="10"/>
      <c r="AO52" s="10"/>
      <c r="AP52" s="10"/>
      <c r="AQ52" s="27" t="s">
        <v>31</v>
      </c>
      <c r="AR52" s="180">
        <f>SUM(AJ52*AD52)</f>
        <v>974700.00000000012</v>
      </c>
      <c r="AS52" s="180"/>
      <c r="AT52" s="180"/>
      <c r="AU52" s="180"/>
      <c r="AV52" s="10"/>
      <c r="AW52" s="12"/>
    </row>
    <row r="53" spans="2:49">
      <c r="B53" s="23" t="s">
        <v>8</v>
      </c>
      <c r="C53" s="10" t="s">
        <v>71</v>
      </c>
      <c r="D53" s="10"/>
      <c r="E53" s="10"/>
      <c r="F53" s="10"/>
      <c r="G53" s="10"/>
      <c r="H53" s="104"/>
      <c r="I53" s="20"/>
      <c r="J53" s="11"/>
      <c r="K53" s="11"/>
      <c r="L53" s="11"/>
      <c r="M53" s="11"/>
      <c r="V53" s="168">
        <v>1</v>
      </c>
      <c r="W53" s="168"/>
      <c r="X53" s="160" t="s">
        <v>37</v>
      </c>
      <c r="Y53" s="160"/>
      <c r="Z53" s="160"/>
      <c r="AA53" s="160"/>
      <c r="AC53" s="13"/>
      <c r="AD53" s="168"/>
      <c r="AE53" s="168"/>
      <c r="AF53" s="104"/>
      <c r="AG53" s="10"/>
      <c r="AH53" s="25" t="s">
        <v>29</v>
      </c>
      <c r="AI53" s="10"/>
      <c r="AJ53" s="180">
        <v>350000</v>
      </c>
      <c r="AK53" s="180"/>
      <c r="AL53" s="180"/>
      <c r="AM53" s="26"/>
      <c r="AN53" s="10"/>
      <c r="AO53" s="10"/>
      <c r="AP53" s="10"/>
      <c r="AQ53" s="27" t="s">
        <v>31</v>
      </c>
      <c r="AR53" s="180">
        <f>SUM(AJ53*V53)</f>
        <v>350000</v>
      </c>
      <c r="AS53" s="180"/>
      <c r="AT53" s="180"/>
      <c r="AU53" s="180"/>
      <c r="AV53" s="10"/>
      <c r="AW53" s="12"/>
    </row>
    <row r="54" spans="2:49">
      <c r="B54" s="23" t="s">
        <v>25</v>
      </c>
      <c r="C54" s="104" t="s">
        <v>72</v>
      </c>
      <c r="D54" s="105"/>
      <c r="E54" s="105"/>
      <c r="F54" s="105"/>
      <c r="G54" s="105"/>
      <c r="H54" s="105"/>
      <c r="I54" s="105"/>
      <c r="J54" s="105"/>
      <c r="K54" s="105"/>
      <c r="L54" s="105"/>
      <c r="M54" s="105"/>
      <c r="V54" s="168">
        <v>2</v>
      </c>
      <c r="W54" s="168"/>
      <c r="X54" s="160" t="s">
        <v>37</v>
      </c>
      <c r="Y54" s="160"/>
      <c r="Z54" s="160"/>
      <c r="AA54" s="160"/>
      <c r="AC54" s="13"/>
      <c r="AD54" s="168"/>
      <c r="AE54" s="168"/>
      <c r="AF54" s="104"/>
      <c r="AG54" s="24"/>
      <c r="AH54" s="25" t="s">
        <v>29</v>
      </c>
      <c r="AI54" s="24"/>
      <c r="AJ54" s="180">
        <v>350000</v>
      </c>
      <c r="AK54" s="180"/>
      <c r="AL54" s="180"/>
      <c r="AM54" s="26"/>
      <c r="AN54" s="24"/>
      <c r="AO54" s="24"/>
      <c r="AP54" s="24"/>
      <c r="AQ54" s="27" t="s">
        <v>31</v>
      </c>
      <c r="AR54" s="180">
        <f>SUM(AJ54*V54)</f>
        <v>700000</v>
      </c>
      <c r="AS54" s="180"/>
      <c r="AT54" s="180"/>
      <c r="AU54" s="180"/>
      <c r="AV54" s="10"/>
      <c r="AW54" s="12"/>
    </row>
    <row r="55" spans="2:49">
      <c r="B55" s="8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2"/>
    </row>
    <row r="56" spans="2:49" ht="15.75">
      <c r="B56" s="181" t="s">
        <v>32</v>
      </c>
      <c r="C56" s="182"/>
      <c r="D56" s="182"/>
      <c r="E56" s="182"/>
      <c r="F56" s="182"/>
      <c r="G56" s="182"/>
      <c r="H56" s="182"/>
      <c r="I56" s="182"/>
      <c r="J56" s="182"/>
      <c r="K56" s="182"/>
      <c r="L56" s="182"/>
      <c r="M56" s="182"/>
      <c r="N56" s="182"/>
      <c r="O56" s="182"/>
      <c r="P56" s="182"/>
      <c r="Q56" s="182"/>
      <c r="R56" s="182"/>
      <c r="S56" s="182"/>
      <c r="T56" s="182"/>
      <c r="U56" s="182"/>
      <c r="V56" s="182"/>
      <c r="W56" s="182"/>
      <c r="X56" s="182"/>
      <c r="Y56" s="182"/>
      <c r="Z56" s="182"/>
      <c r="AA56" s="182"/>
      <c r="AB56" s="182"/>
      <c r="AC56" s="182"/>
      <c r="AD56" s="182"/>
      <c r="AE56" s="182"/>
      <c r="AF56" s="182"/>
      <c r="AG56" s="182"/>
      <c r="AH56" s="182"/>
      <c r="AI56" s="182"/>
      <c r="AJ56" s="182"/>
      <c r="AK56" s="182"/>
      <c r="AL56" s="182"/>
      <c r="AM56" s="182"/>
      <c r="AN56" s="182"/>
      <c r="AO56" s="182"/>
      <c r="AP56" s="45"/>
      <c r="AQ56" s="45" t="s">
        <v>31</v>
      </c>
      <c r="AR56" s="46"/>
      <c r="AS56" s="183">
        <f>SUM(AR52:AU54)</f>
        <v>2024700</v>
      </c>
      <c r="AT56" s="183"/>
      <c r="AU56" s="183"/>
      <c r="AV56" s="183"/>
      <c r="AW56" s="184"/>
    </row>
    <row r="57" spans="2:49">
      <c r="B57" s="185" t="s">
        <v>33</v>
      </c>
      <c r="C57" s="186"/>
      <c r="D57" s="187" t="s">
        <v>19</v>
      </c>
      <c r="E57" s="188"/>
      <c r="F57" s="188"/>
      <c r="G57" s="188"/>
      <c r="H57" s="188"/>
      <c r="I57" s="188"/>
      <c r="J57" s="188"/>
      <c r="K57" s="188"/>
      <c r="L57" s="188"/>
      <c r="M57" s="188"/>
      <c r="N57" s="188"/>
      <c r="O57" s="188"/>
      <c r="P57" s="188"/>
      <c r="Q57" s="189"/>
      <c r="R57" s="170" t="s">
        <v>20</v>
      </c>
      <c r="S57" s="170"/>
      <c r="T57" s="170"/>
      <c r="U57" s="170"/>
      <c r="V57" s="170"/>
      <c r="W57" s="170"/>
      <c r="X57" s="170"/>
      <c r="Y57" s="170"/>
      <c r="Z57" s="170"/>
      <c r="AA57" s="170"/>
      <c r="AB57" s="170"/>
      <c r="AC57" s="170"/>
      <c r="AD57" s="170"/>
      <c r="AE57" s="170"/>
      <c r="AF57" s="170"/>
      <c r="AG57" s="170"/>
      <c r="AH57" s="170" t="s">
        <v>21</v>
      </c>
      <c r="AI57" s="170"/>
      <c r="AJ57" s="170"/>
      <c r="AK57" s="170"/>
      <c r="AL57" s="170"/>
      <c r="AM57" s="170"/>
      <c r="AN57" s="170"/>
      <c r="AO57" s="170"/>
      <c r="AP57" s="170"/>
      <c r="AQ57" s="170"/>
      <c r="AR57" s="170"/>
      <c r="AS57" s="170"/>
      <c r="AT57" s="170"/>
      <c r="AU57" s="170"/>
      <c r="AV57" s="170"/>
      <c r="AW57" s="170"/>
    </row>
    <row r="58" spans="2:49">
      <c r="B58" s="15" t="s">
        <v>43</v>
      </c>
      <c r="C58" s="30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7"/>
      <c r="R58" s="4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7"/>
      <c r="AH58" s="4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7"/>
    </row>
    <row r="59" spans="2:49">
      <c r="B59" s="8"/>
      <c r="C59" s="9" t="s">
        <v>34</v>
      </c>
      <c r="D59" s="195" t="s">
        <v>58</v>
      </c>
      <c r="E59" s="195"/>
      <c r="F59" s="195"/>
      <c r="G59" s="195"/>
      <c r="H59" s="195"/>
      <c r="I59" s="195"/>
      <c r="J59" s="195"/>
      <c r="K59" s="195"/>
      <c r="L59" s="195"/>
      <c r="M59" s="195"/>
      <c r="N59" s="195"/>
      <c r="O59" s="195"/>
      <c r="P59" s="195"/>
      <c r="Q59" s="196"/>
      <c r="R59" s="8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2"/>
      <c r="AH59" s="8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2"/>
    </row>
    <row r="60" spans="2:49">
      <c r="B60" s="8"/>
      <c r="C60" s="10"/>
      <c r="D60" s="160" t="s">
        <v>35</v>
      </c>
      <c r="E60" s="160"/>
      <c r="F60" s="11" t="s">
        <v>14</v>
      </c>
      <c r="G60" s="160" t="s">
        <v>36</v>
      </c>
      <c r="H60" s="160"/>
      <c r="I60" s="160"/>
      <c r="J60" s="160"/>
      <c r="K60" s="160"/>
      <c r="L60" s="160"/>
      <c r="M60" s="160"/>
      <c r="N60" s="160"/>
      <c r="O60" s="160"/>
      <c r="P60" s="160"/>
      <c r="Q60" s="198"/>
      <c r="R60" s="8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2"/>
      <c r="AH60" s="8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2"/>
    </row>
    <row r="61" spans="2:49">
      <c r="B61" s="8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2"/>
      <c r="R61" s="8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2"/>
      <c r="AH61" s="8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2"/>
    </row>
    <row r="62" spans="2:49">
      <c r="B62" s="8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2"/>
      <c r="R62" s="8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2"/>
      <c r="AH62" s="8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2"/>
    </row>
    <row r="63" spans="2:49">
      <c r="B63" s="8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2"/>
      <c r="R63" s="8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2"/>
      <c r="AH63" s="8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2"/>
    </row>
    <row r="64" spans="2:49">
      <c r="B64" s="8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2"/>
      <c r="R64" s="8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2"/>
      <c r="AH64" s="8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2"/>
    </row>
    <row r="65" spans="2:49">
      <c r="B65" s="8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2"/>
      <c r="R65" s="8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2"/>
      <c r="AH65" s="8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2"/>
    </row>
    <row r="66" spans="2:49">
      <c r="B66" s="8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2"/>
      <c r="R66" s="8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2"/>
      <c r="AH66" s="8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2"/>
    </row>
    <row r="67" spans="2:49">
      <c r="B67" s="8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2"/>
      <c r="R67" s="8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2"/>
      <c r="AH67" s="8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2"/>
    </row>
    <row r="68" spans="2:49">
      <c r="B68" s="8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2"/>
      <c r="R68" s="8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2"/>
      <c r="AH68" s="8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2"/>
    </row>
    <row r="69" spans="2:49">
      <c r="B69" s="8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2"/>
      <c r="R69" s="8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2"/>
      <c r="AH69" s="8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2"/>
    </row>
    <row r="70" spans="2:49">
      <c r="B70" s="8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2"/>
      <c r="R70" s="8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2"/>
      <c r="AH70" s="8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2"/>
    </row>
    <row r="71" spans="2:49">
      <c r="B71" s="8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2"/>
      <c r="R71" s="8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2"/>
      <c r="AH71" s="8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2"/>
    </row>
    <row r="72" spans="2:49">
      <c r="B72" s="8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2"/>
      <c r="R72" s="8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2"/>
      <c r="AH72" s="8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2"/>
    </row>
    <row r="73" spans="2:49">
      <c r="B73" s="14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9"/>
      <c r="R73" s="14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9"/>
      <c r="AH73" s="14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9"/>
    </row>
    <row r="86" spans="2:49">
      <c r="B86" s="15" t="s">
        <v>27</v>
      </c>
      <c r="C86" s="5"/>
      <c r="D86" s="5"/>
      <c r="E86" s="5"/>
      <c r="F86" s="5"/>
      <c r="G86" s="5"/>
      <c r="H86" s="5"/>
      <c r="I86" s="6"/>
      <c r="J86" s="6"/>
      <c r="K86" s="6"/>
      <c r="L86" s="6"/>
      <c r="M86" s="6"/>
      <c r="N86" s="6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7"/>
    </row>
    <row r="87" spans="2:49">
      <c r="B87" s="22" t="s">
        <v>28</v>
      </c>
      <c r="C87" s="10"/>
      <c r="D87" s="10"/>
      <c r="E87" s="10"/>
      <c r="F87" s="10"/>
      <c r="G87" s="10"/>
      <c r="H87" s="10"/>
      <c r="I87" s="11"/>
      <c r="J87" s="11"/>
      <c r="K87" s="11"/>
      <c r="L87" s="11"/>
      <c r="M87" s="11"/>
      <c r="V87" s="11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9" t="s">
        <v>30</v>
      </c>
      <c r="AR87" s="10"/>
      <c r="AS87" s="10"/>
      <c r="AT87" s="10"/>
      <c r="AU87" s="10"/>
      <c r="AV87" s="10"/>
      <c r="AW87" s="12"/>
    </row>
    <row r="88" spans="2:49" ht="17.25">
      <c r="B88" s="23" t="s">
        <v>1</v>
      </c>
      <c r="C88" s="10" t="s">
        <v>70</v>
      </c>
      <c r="D88" s="10"/>
      <c r="E88" s="10"/>
      <c r="F88" s="10"/>
      <c r="G88" s="10"/>
      <c r="H88" s="104"/>
      <c r="I88" s="20"/>
      <c r="J88" s="11"/>
      <c r="K88" s="11"/>
      <c r="L88" s="11"/>
      <c r="M88" s="11"/>
      <c r="V88" s="168">
        <v>8</v>
      </c>
      <c r="W88" s="168"/>
      <c r="X88" s="11" t="s">
        <v>15</v>
      </c>
      <c r="Y88" s="11" t="s">
        <v>16</v>
      </c>
      <c r="Z88" s="168">
        <v>2.85</v>
      </c>
      <c r="AA88" s="168"/>
      <c r="AB88" s="11" t="s">
        <v>15</v>
      </c>
      <c r="AC88" s="13" t="s">
        <v>17</v>
      </c>
      <c r="AD88" s="168">
        <f>SUM(Z88*V88)</f>
        <v>22.8</v>
      </c>
      <c r="AE88" s="168"/>
      <c r="AF88" s="104" t="s">
        <v>18</v>
      </c>
      <c r="AG88" s="10"/>
      <c r="AH88" s="25" t="s">
        <v>29</v>
      </c>
      <c r="AI88" s="10"/>
      <c r="AJ88" s="180">
        <v>57000</v>
      </c>
      <c r="AK88" s="180"/>
      <c r="AL88" s="180"/>
      <c r="AM88" s="26"/>
      <c r="AN88" s="10"/>
      <c r="AO88" s="10"/>
      <c r="AP88" s="10"/>
      <c r="AQ88" s="27" t="s">
        <v>31</v>
      </c>
      <c r="AR88" s="180">
        <f>SUM(AJ88*AD88)</f>
        <v>1299600</v>
      </c>
      <c r="AS88" s="180"/>
      <c r="AT88" s="180"/>
      <c r="AU88" s="180"/>
      <c r="AV88" s="10"/>
      <c r="AW88" s="12"/>
    </row>
    <row r="89" spans="2:49">
      <c r="B89" s="23" t="s">
        <v>8</v>
      </c>
      <c r="C89" s="104" t="s">
        <v>72</v>
      </c>
      <c r="D89" s="105"/>
      <c r="E89" s="105"/>
      <c r="F89" s="105"/>
      <c r="G89" s="105"/>
      <c r="H89" s="105"/>
      <c r="I89" s="105"/>
      <c r="J89" s="105"/>
      <c r="K89" s="105"/>
      <c r="L89" s="105"/>
      <c r="M89" s="105"/>
      <c r="V89" s="168"/>
      <c r="W89" s="168"/>
      <c r="X89" s="160" t="s">
        <v>37</v>
      </c>
      <c r="Y89" s="160"/>
      <c r="Z89" s="160"/>
      <c r="AA89" s="160"/>
      <c r="AC89" s="13"/>
      <c r="AD89" s="168"/>
      <c r="AE89" s="168"/>
      <c r="AF89" s="104"/>
      <c r="AG89" s="24"/>
      <c r="AH89" s="25" t="s">
        <v>29</v>
      </c>
      <c r="AI89" s="24"/>
      <c r="AJ89" s="180">
        <v>350000</v>
      </c>
      <c r="AK89" s="180"/>
      <c r="AL89" s="180"/>
      <c r="AM89" s="24"/>
      <c r="AN89" s="24"/>
      <c r="AO89" s="24"/>
      <c r="AP89" s="24"/>
      <c r="AQ89" s="27" t="s">
        <v>31</v>
      </c>
      <c r="AR89" s="180">
        <f>SUM(AJ89*V89)</f>
        <v>0</v>
      </c>
      <c r="AS89" s="180"/>
      <c r="AT89" s="180"/>
      <c r="AU89" s="180"/>
      <c r="AV89" s="10"/>
      <c r="AW89" s="12"/>
    </row>
    <row r="90" spans="2:49">
      <c r="B90" s="8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2"/>
    </row>
    <row r="91" spans="2:49" ht="15.75">
      <c r="B91" s="181" t="s">
        <v>32</v>
      </c>
      <c r="C91" s="182"/>
      <c r="D91" s="182"/>
      <c r="E91" s="182"/>
      <c r="F91" s="182"/>
      <c r="G91" s="182"/>
      <c r="H91" s="182"/>
      <c r="I91" s="182"/>
      <c r="J91" s="182"/>
      <c r="K91" s="182"/>
      <c r="L91" s="182"/>
      <c r="M91" s="182"/>
      <c r="N91" s="182"/>
      <c r="O91" s="182"/>
      <c r="P91" s="182"/>
      <c r="Q91" s="182"/>
      <c r="R91" s="182"/>
      <c r="S91" s="182"/>
      <c r="T91" s="182"/>
      <c r="U91" s="182"/>
      <c r="V91" s="182"/>
      <c r="W91" s="182"/>
      <c r="X91" s="182"/>
      <c r="Y91" s="182"/>
      <c r="Z91" s="182"/>
      <c r="AA91" s="182"/>
      <c r="AB91" s="182"/>
      <c r="AC91" s="182"/>
      <c r="AD91" s="182"/>
      <c r="AE91" s="182"/>
      <c r="AF91" s="182"/>
      <c r="AG91" s="182"/>
      <c r="AH91" s="182"/>
      <c r="AI91" s="182"/>
      <c r="AJ91" s="182"/>
      <c r="AK91" s="182"/>
      <c r="AL91" s="182"/>
      <c r="AM91" s="182"/>
      <c r="AN91" s="182"/>
      <c r="AO91" s="182"/>
      <c r="AP91" s="45"/>
      <c r="AQ91" s="45" t="s">
        <v>31</v>
      </c>
      <c r="AR91" s="46"/>
      <c r="AS91" s="183">
        <f>SUM(AR88:AU89)</f>
        <v>1299600</v>
      </c>
      <c r="AT91" s="183"/>
      <c r="AU91" s="183"/>
      <c r="AV91" s="183"/>
      <c r="AW91" s="184"/>
    </row>
    <row r="92" spans="2:49">
      <c r="B92" s="185" t="s">
        <v>33</v>
      </c>
      <c r="C92" s="186"/>
      <c r="D92" s="187" t="s">
        <v>19</v>
      </c>
      <c r="E92" s="188"/>
      <c r="F92" s="188"/>
      <c r="G92" s="188"/>
      <c r="H92" s="188"/>
      <c r="I92" s="188"/>
      <c r="J92" s="188"/>
      <c r="K92" s="188"/>
      <c r="L92" s="188"/>
      <c r="M92" s="188"/>
      <c r="N92" s="188"/>
      <c r="O92" s="188"/>
      <c r="P92" s="188"/>
      <c r="Q92" s="189"/>
      <c r="R92" s="170" t="s">
        <v>20</v>
      </c>
      <c r="S92" s="170"/>
      <c r="T92" s="170"/>
      <c r="U92" s="170"/>
      <c r="V92" s="170"/>
      <c r="W92" s="170"/>
      <c r="X92" s="170"/>
      <c r="Y92" s="170"/>
      <c r="Z92" s="170"/>
      <c r="AA92" s="170"/>
      <c r="AB92" s="170"/>
      <c r="AC92" s="170"/>
      <c r="AD92" s="170"/>
      <c r="AE92" s="170"/>
      <c r="AF92" s="170"/>
      <c r="AG92" s="170"/>
      <c r="AH92" s="170" t="s">
        <v>21</v>
      </c>
      <c r="AI92" s="170"/>
      <c r="AJ92" s="170"/>
      <c r="AK92" s="170"/>
      <c r="AL92" s="170"/>
      <c r="AM92" s="170"/>
      <c r="AN92" s="170"/>
      <c r="AO92" s="170"/>
      <c r="AP92" s="170"/>
      <c r="AQ92" s="170"/>
      <c r="AR92" s="170"/>
      <c r="AS92" s="170"/>
      <c r="AT92" s="170"/>
      <c r="AU92" s="170"/>
      <c r="AV92" s="170"/>
      <c r="AW92" s="170"/>
    </row>
    <row r="93" spans="2:49">
      <c r="B93" s="15" t="s">
        <v>43</v>
      </c>
      <c r="C93" s="30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7"/>
      <c r="R93" s="4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7"/>
      <c r="AH93" s="4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7"/>
    </row>
    <row r="94" spans="2:49">
      <c r="B94" s="8"/>
      <c r="C94" s="9" t="s">
        <v>38</v>
      </c>
      <c r="D94" s="195" t="s">
        <v>59</v>
      </c>
      <c r="E94" s="195"/>
      <c r="F94" s="195"/>
      <c r="G94" s="195"/>
      <c r="H94" s="195"/>
      <c r="I94" s="195"/>
      <c r="J94" s="195"/>
      <c r="K94" s="195"/>
      <c r="L94" s="195"/>
      <c r="M94" s="195"/>
      <c r="N94" s="195"/>
      <c r="O94" s="195"/>
      <c r="P94" s="195"/>
      <c r="Q94" s="196"/>
      <c r="R94" s="8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2"/>
      <c r="AH94" s="8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2"/>
    </row>
    <row r="95" spans="2:49">
      <c r="B95" s="8"/>
      <c r="C95" s="10"/>
      <c r="D95" s="160" t="s">
        <v>35</v>
      </c>
      <c r="E95" s="160"/>
      <c r="F95" s="11" t="s">
        <v>14</v>
      </c>
      <c r="G95" s="160" t="s">
        <v>36</v>
      </c>
      <c r="H95" s="160"/>
      <c r="I95" s="160"/>
      <c r="J95" s="160"/>
      <c r="K95" s="160"/>
      <c r="L95" s="160"/>
      <c r="M95" s="160"/>
      <c r="N95" s="160"/>
      <c r="O95" s="160"/>
      <c r="P95" s="160"/>
      <c r="Q95" s="198"/>
      <c r="R95" s="8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2"/>
      <c r="AH95" s="8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2"/>
    </row>
    <row r="96" spans="2:49">
      <c r="B96" s="8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2"/>
      <c r="R96" s="8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2"/>
      <c r="AH96" s="8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2"/>
    </row>
    <row r="97" spans="2:49">
      <c r="B97" s="8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2"/>
      <c r="R97" s="8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2"/>
      <c r="AH97" s="8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2"/>
    </row>
    <row r="98" spans="2:49">
      <c r="B98" s="8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2"/>
      <c r="R98" s="8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2"/>
      <c r="AH98" s="8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2"/>
    </row>
    <row r="99" spans="2:49">
      <c r="B99" s="8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2"/>
      <c r="R99" s="8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2"/>
      <c r="AH99" s="8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2"/>
    </row>
    <row r="100" spans="2:49">
      <c r="B100" s="8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2"/>
      <c r="R100" s="8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2"/>
      <c r="AH100" s="8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2"/>
    </row>
    <row r="101" spans="2:49">
      <c r="B101" s="8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2"/>
      <c r="R101" s="8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2"/>
      <c r="AH101" s="8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2"/>
    </row>
    <row r="102" spans="2:49">
      <c r="B102" s="8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2"/>
      <c r="R102" s="8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2"/>
      <c r="AH102" s="8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2"/>
    </row>
    <row r="103" spans="2:49">
      <c r="B103" s="8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2"/>
      <c r="R103" s="8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2"/>
      <c r="AH103" s="8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2"/>
    </row>
    <row r="104" spans="2:49">
      <c r="B104" s="8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2"/>
      <c r="R104" s="8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2"/>
      <c r="AH104" s="8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2"/>
    </row>
    <row r="105" spans="2:49">
      <c r="B105" s="8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2"/>
      <c r="R105" s="8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2"/>
      <c r="AH105" s="8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2"/>
    </row>
    <row r="106" spans="2:49">
      <c r="B106" s="8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2"/>
      <c r="R106" s="8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2"/>
      <c r="AH106" s="8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2"/>
    </row>
    <row r="107" spans="2:49">
      <c r="B107" s="8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2"/>
      <c r="R107" s="8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2"/>
      <c r="AH107" s="8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2"/>
    </row>
    <row r="108" spans="2:49">
      <c r="B108" s="14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9"/>
      <c r="R108" s="14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9"/>
      <c r="AH108" s="14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9"/>
    </row>
    <row r="124" spans="2:49">
      <c r="B124" s="15" t="s">
        <v>27</v>
      </c>
      <c r="C124" s="5"/>
      <c r="D124" s="5"/>
      <c r="E124" s="5"/>
      <c r="F124" s="5"/>
      <c r="G124" s="5"/>
      <c r="H124" s="5"/>
      <c r="I124" s="6"/>
      <c r="J124" s="6"/>
      <c r="K124" s="6"/>
      <c r="L124" s="6"/>
      <c r="M124" s="6"/>
      <c r="N124" s="6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7"/>
    </row>
    <row r="125" spans="2:49">
      <c r="B125" s="22" t="s">
        <v>28</v>
      </c>
      <c r="C125" s="10"/>
      <c r="D125" s="10"/>
      <c r="E125" s="10"/>
      <c r="F125" s="10"/>
      <c r="G125" s="10"/>
      <c r="H125" s="10"/>
      <c r="I125" s="11"/>
      <c r="J125" s="11"/>
      <c r="K125" s="11"/>
      <c r="L125" s="11"/>
      <c r="M125" s="11"/>
      <c r="V125" s="11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9" t="s">
        <v>30</v>
      </c>
      <c r="AR125" s="10"/>
      <c r="AS125" s="10"/>
      <c r="AT125" s="10"/>
      <c r="AU125" s="10"/>
      <c r="AV125" s="10"/>
      <c r="AW125" s="12"/>
    </row>
    <row r="126" spans="2:49" ht="17.25">
      <c r="B126" s="23" t="s">
        <v>1</v>
      </c>
      <c r="C126" s="10" t="s">
        <v>70</v>
      </c>
      <c r="D126" s="10"/>
      <c r="E126" s="10"/>
      <c r="F126" s="10"/>
      <c r="G126" s="10"/>
      <c r="H126" s="104"/>
      <c r="I126" s="20"/>
      <c r="J126" s="11"/>
      <c r="K126" s="11"/>
      <c r="L126" s="11"/>
      <c r="M126" s="11"/>
      <c r="V126" s="168">
        <v>8</v>
      </c>
      <c r="W126" s="168"/>
      <c r="X126" s="11" t="s">
        <v>15</v>
      </c>
      <c r="Y126" s="11" t="s">
        <v>16</v>
      </c>
      <c r="Z126" s="168">
        <v>2.85</v>
      </c>
      <c r="AA126" s="168"/>
      <c r="AB126" s="11" t="s">
        <v>15</v>
      </c>
      <c r="AC126" s="13" t="s">
        <v>17</v>
      </c>
      <c r="AD126" s="168">
        <f>SUM(Z126*V126)</f>
        <v>22.8</v>
      </c>
      <c r="AE126" s="168"/>
      <c r="AF126" s="104" t="s">
        <v>18</v>
      </c>
      <c r="AG126" s="10"/>
      <c r="AH126" s="25" t="s">
        <v>29</v>
      </c>
      <c r="AI126" s="10"/>
      <c r="AJ126" s="180">
        <v>57000</v>
      </c>
      <c r="AK126" s="180"/>
      <c r="AL126" s="180"/>
      <c r="AM126" s="26"/>
      <c r="AN126" s="10"/>
      <c r="AO126" s="10"/>
      <c r="AP126" s="10"/>
      <c r="AQ126" s="27" t="s">
        <v>31</v>
      </c>
      <c r="AR126" s="180">
        <f>SUM(AJ126*AD126)</f>
        <v>1299600</v>
      </c>
      <c r="AS126" s="180"/>
      <c r="AT126" s="180"/>
      <c r="AU126" s="180"/>
      <c r="AV126" s="10"/>
      <c r="AW126" s="12"/>
    </row>
    <row r="127" spans="2:49">
      <c r="B127" s="23" t="s">
        <v>8</v>
      </c>
      <c r="C127" s="104" t="s">
        <v>72</v>
      </c>
      <c r="D127" s="105"/>
      <c r="E127" s="105"/>
      <c r="F127" s="105"/>
      <c r="G127" s="105"/>
      <c r="H127" s="105"/>
      <c r="I127" s="105"/>
      <c r="J127" s="105"/>
      <c r="K127" s="105"/>
      <c r="L127" s="105"/>
      <c r="M127" s="105"/>
      <c r="V127" s="168"/>
      <c r="W127" s="168"/>
      <c r="X127" s="160" t="s">
        <v>37</v>
      </c>
      <c r="Y127" s="160"/>
      <c r="Z127" s="160"/>
      <c r="AA127" s="160"/>
      <c r="AC127" s="13"/>
      <c r="AD127" s="168"/>
      <c r="AE127" s="168"/>
      <c r="AF127" s="104"/>
      <c r="AG127" s="24"/>
      <c r="AH127" s="25" t="s">
        <v>29</v>
      </c>
      <c r="AI127" s="24"/>
      <c r="AJ127" s="180">
        <v>350000</v>
      </c>
      <c r="AK127" s="180"/>
      <c r="AL127" s="180"/>
      <c r="AM127" s="24"/>
      <c r="AN127" s="24"/>
      <c r="AO127" s="24"/>
      <c r="AP127" s="24"/>
      <c r="AQ127" s="27" t="s">
        <v>31</v>
      </c>
      <c r="AR127" s="180">
        <f>SUM(AJ127*V127)</f>
        <v>0</v>
      </c>
      <c r="AS127" s="180"/>
      <c r="AT127" s="180"/>
      <c r="AU127" s="180"/>
      <c r="AV127" s="10"/>
      <c r="AW127" s="12"/>
    </row>
    <row r="128" spans="2:49">
      <c r="B128" s="8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2"/>
    </row>
    <row r="129" spans="2:49" ht="15.75">
      <c r="B129" s="181" t="s">
        <v>32</v>
      </c>
      <c r="C129" s="182"/>
      <c r="D129" s="182"/>
      <c r="E129" s="182"/>
      <c r="F129" s="182"/>
      <c r="G129" s="182"/>
      <c r="H129" s="182"/>
      <c r="I129" s="182"/>
      <c r="J129" s="182"/>
      <c r="K129" s="182"/>
      <c r="L129" s="182"/>
      <c r="M129" s="182"/>
      <c r="N129" s="182"/>
      <c r="O129" s="182"/>
      <c r="P129" s="182"/>
      <c r="Q129" s="182"/>
      <c r="R129" s="182"/>
      <c r="S129" s="182"/>
      <c r="T129" s="182"/>
      <c r="U129" s="182"/>
      <c r="V129" s="182"/>
      <c r="W129" s="182"/>
      <c r="X129" s="182"/>
      <c r="Y129" s="182"/>
      <c r="Z129" s="182"/>
      <c r="AA129" s="182"/>
      <c r="AB129" s="182"/>
      <c r="AC129" s="182"/>
      <c r="AD129" s="182"/>
      <c r="AE129" s="182"/>
      <c r="AF129" s="182"/>
      <c r="AG129" s="182"/>
      <c r="AH129" s="182"/>
      <c r="AI129" s="182"/>
      <c r="AJ129" s="182"/>
      <c r="AK129" s="182"/>
      <c r="AL129" s="182"/>
      <c r="AM129" s="182"/>
      <c r="AN129" s="182"/>
      <c r="AO129" s="182"/>
      <c r="AP129" s="45"/>
      <c r="AQ129" s="45" t="s">
        <v>31</v>
      </c>
      <c r="AR129" s="46"/>
      <c r="AS129" s="183">
        <f>SUM(AR126:AU127)</f>
        <v>1299600</v>
      </c>
      <c r="AT129" s="183"/>
      <c r="AU129" s="183"/>
      <c r="AV129" s="183"/>
      <c r="AW129" s="184"/>
    </row>
    <row r="130" spans="2:49">
      <c r="B130" s="185" t="s">
        <v>33</v>
      </c>
      <c r="C130" s="186"/>
      <c r="D130" s="187" t="s">
        <v>19</v>
      </c>
      <c r="E130" s="188"/>
      <c r="F130" s="188"/>
      <c r="G130" s="188"/>
      <c r="H130" s="188"/>
      <c r="I130" s="188"/>
      <c r="J130" s="188"/>
      <c r="K130" s="188"/>
      <c r="L130" s="188"/>
      <c r="M130" s="188"/>
      <c r="N130" s="188"/>
      <c r="O130" s="188"/>
      <c r="P130" s="188"/>
      <c r="Q130" s="189"/>
      <c r="R130" s="170" t="s">
        <v>20</v>
      </c>
      <c r="S130" s="170"/>
      <c r="T130" s="170"/>
      <c r="U130" s="170"/>
      <c r="V130" s="170"/>
      <c r="W130" s="170"/>
      <c r="X130" s="170"/>
      <c r="Y130" s="170"/>
      <c r="Z130" s="170"/>
      <c r="AA130" s="170"/>
      <c r="AB130" s="170"/>
      <c r="AC130" s="170"/>
      <c r="AD130" s="170"/>
      <c r="AE130" s="170"/>
      <c r="AF130" s="170"/>
      <c r="AG130" s="170"/>
      <c r="AH130" s="170" t="s">
        <v>21</v>
      </c>
      <c r="AI130" s="170"/>
      <c r="AJ130" s="170"/>
      <c r="AK130" s="170"/>
      <c r="AL130" s="170"/>
      <c r="AM130" s="170"/>
      <c r="AN130" s="170"/>
      <c r="AO130" s="170"/>
      <c r="AP130" s="170"/>
      <c r="AQ130" s="170"/>
      <c r="AR130" s="170"/>
      <c r="AS130" s="170"/>
      <c r="AT130" s="170"/>
      <c r="AU130" s="170"/>
      <c r="AV130" s="170"/>
      <c r="AW130" s="170"/>
    </row>
    <row r="131" spans="2:49">
      <c r="B131" s="15" t="s">
        <v>43</v>
      </c>
      <c r="C131" s="30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7"/>
      <c r="R131" s="4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7"/>
      <c r="AH131" s="4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7"/>
    </row>
    <row r="132" spans="2:49">
      <c r="B132" s="8"/>
      <c r="C132" s="9" t="s">
        <v>39</v>
      </c>
      <c r="D132" s="195" t="s">
        <v>60</v>
      </c>
      <c r="E132" s="195"/>
      <c r="F132" s="195"/>
      <c r="G132" s="195"/>
      <c r="H132" s="195"/>
      <c r="I132" s="195"/>
      <c r="J132" s="195"/>
      <c r="K132" s="195"/>
      <c r="L132" s="195"/>
      <c r="M132" s="195"/>
      <c r="N132" s="195"/>
      <c r="O132" s="195"/>
      <c r="P132" s="195"/>
      <c r="Q132" s="196"/>
      <c r="R132" s="8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2"/>
      <c r="AH132" s="8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2"/>
    </row>
    <row r="133" spans="2:49">
      <c r="B133" s="8"/>
      <c r="C133" s="10"/>
      <c r="D133" s="160" t="s">
        <v>35</v>
      </c>
      <c r="E133" s="160"/>
      <c r="F133" s="11" t="s">
        <v>14</v>
      </c>
      <c r="G133" s="160" t="s">
        <v>36</v>
      </c>
      <c r="H133" s="160"/>
      <c r="I133" s="160"/>
      <c r="J133" s="160"/>
      <c r="K133" s="160"/>
      <c r="L133" s="160"/>
      <c r="M133" s="160"/>
      <c r="N133" s="160"/>
      <c r="O133" s="160"/>
      <c r="P133" s="160"/>
      <c r="Q133" s="198"/>
      <c r="R133" s="8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2"/>
      <c r="AH133" s="8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2"/>
    </row>
    <row r="134" spans="2:49">
      <c r="B134" s="8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2"/>
      <c r="R134" s="8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2"/>
      <c r="AH134" s="8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2"/>
    </row>
    <row r="135" spans="2:49">
      <c r="B135" s="8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2"/>
      <c r="R135" s="8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2"/>
      <c r="AH135" s="8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2"/>
    </row>
    <row r="136" spans="2:49">
      <c r="B136" s="8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2"/>
      <c r="R136" s="8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2"/>
      <c r="AH136" s="8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2"/>
    </row>
    <row r="137" spans="2:49">
      <c r="B137" s="8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2"/>
      <c r="R137" s="8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2"/>
      <c r="AH137" s="8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2"/>
    </row>
    <row r="138" spans="2:49">
      <c r="B138" s="8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2"/>
      <c r="R138" s="8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2"/>
      <c r="AH138" s="8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2"/>
    </row>
    <row r="139" spans="2:49">
      <c r="B139" s="8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2"/>
      <c r="R139" s="8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2"/>
      <c r="AH139" s="8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2"/>
    </row>
    <row r="140" spans="2:49">
      <c r="B140" s="8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2"/>
      <c r="R140" s="8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2"/>
      <c r="AH140" s="8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2"/>
    </row>
    <row r="141" spans="2:49">
      <c r="B141" s="8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2"/>
      <c r="R141" s="8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2"/>
      <c r="AH141" s="8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2"/>
    </row>
    <row r="142" spans="2:49">
      <c r="B142" s="8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2"/>
      <c r="R142" s="8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2"/>
      <c r="AH142" s="8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2"/>
    </row>
    <row r="143" spans="2:49">
      <c r="B143" s="8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2"/>
      <c r="R143" s="8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2"/>
      <c r="AH143" s="8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2"/>
    </row>
    <row r="144" spans="2:49">
      <c r="B144" s="8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2"/>
      <c r="R144" s="8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2"/>
      <c r="AH144" s="8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2"/>
    </row>
    <row r="145" spans="2:49">
      <c r="B145" s="8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2"/>
      <c r="R145" s="8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2"/>
      <c r="AH145" s="8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2"/>
    </row>
    <row r="146" spans="2:49">
      <c r="B146" s="14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9"/>
      <c r="R146" s="14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9"/>
      <c r="AH146" s="14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9"/>
    </row>
    <row r="162" spans="2:49">
      <c r="B162" s="15" t="s">
        <v>27</v>
      </c>
      <c r="C162" s="5"/>
      <c r="D162" s="5"/>
      <c r="E162" s="5"/>
      <c r="F162" s="5"/>
      <c r="G162" s="5"/>
      <c r="H162" s="5"/>
      <c r="I162" s="6"/>
      <c r="J162" s="6"/>
      <c r="K162" s="6"/>
      <c r="L162" s="6"/>
      <c r="M162" s="6"/>
      <c r="N162" s="6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7"/>
    </row>
    <row r="163" spans="2:49">
      <c r="B163" s="22" t="s">
        <v>28</v>
      </c>
      <c r="C163" s="10"/>
      <c r="D163" s="10"/>
      <c r="E163" s="10"/>
      <c r="F163" s="10"/>
      <c r="G163" s="10"/>
      <c r="H163" s="10"/>
      <c r="I163" s="11"/>
      <c r="J163" s="11"/>
      <c r="K163" s="11"/>
      <c r="L163" s="11"/>
      <c r="M163" s="11"/>
      <c r="V163" s="11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9" t="s">
        <v>30</v>
      </c>
      <c r="AR163" s="10"/>
      <c r="AS163" s="10"/>
      <c r="AT163" s="10"/>
      <c r="AU163" s="10"/>
      <c r="AV163" s="10"/>
      <c r="AW163" s="12"/>
    </row>
    <row r="164" spans="2:49" ht="17.25">
      <c r="B164" s="23" t="s">
        <v>1</v>
      </c>
      <c r="C164" s="10" t="s">
        <v>70</v>
      </c>
      <c r="D164" s="10"/>
      <c r="E164" s="10"/>
      <c r="F164" s="10"/>
      <c r="G164" s="10"/>
      <c r="H164" s="104"/>
      <c r="I164" s="20"/>
      <c r="J164" s="11"/>
      <c r="K164" s="11"/>
      <c r="L164" s="11"/>
      <c r="M164" s="11"/>
      <c r="V164" s="168">
        <v>6</v>
      </c>
      <c r="W164" s="168"/>
      <c r="X164" s="11" t="s">
        <v>15</v>
      </c>
      <c r="Y164" s="11" t="s">
        <v>16</v>
      </c>
      <c r="Z164" s="168">
        <v>2.85</v>
      </c>
      <c r="AA164" s="168"/>
      <c r="AB164" s="11" t="s">
        <v>15</v>
      </c>
      <c r="AC164" s="13" t="s">
        <v>17</v>
      </c>
      <c r="AD164" s="168">
        <f>SUM(Z164*V164)</f>
        <v>17.100000000000001</v>
      </c>
      <c r="AE164" s="168"/>
      <c r="AF164" s="104" t="s">
        <v>18</v>
      </c>
      <c r="AG164" s="10"/>
      <c r="AH164" s="25" t="s">
        <v>29</v>
      </c>
      <c r="AI164" s="10"/>
      <c r="AJ164" s="180">
        <v>57000</v>
      </c>
      <c r="AK164" s="180"/>
      <c r="AL164" s="180"/>
      <c r="AM164" s="26"/>
      <c r="AN164" s="10"/>
      <c r="AO164" s="10"/>
      <c r="AP164" s="10"/>
      <c r="AQ164" s="27" t="s">
        <v>31</v>
      </c>
      <c r="AR164" s="180">
        <f>SUM(AJ164*AD164)</f>
        <v>974700.00000000012</v>
      </c>
      <c r="AS164" s="180"/>
      <c r="AT164" s="180"/>
      <c r="AU164" s="180"/>
      <c r="AV164" s="10"/>
      <c r="AW164" s="12"/>
    </row>
    <row r="165" spans="2:49">
      <c r="B165" s="23" t="s">
        <v>8</v>
      </c>
      <c r="C165" s="10" t="s">
        <v>71</v>
      </c>
      <c r="D165" s="10"/>
      <c r="E165" s="10"/>
      <c r="F165" s="10"/>
      <c r="G165" s="10"/>
      <c r="H165" s="104"/>
      <c r="I165" s="20"/>
      <c r="J165" s="11"/>
      <c r="K165" s="11"/>
      <c r="L165" s="11"/>
      <c r="M165" s="11"/>
      <c r="V165" s="168">
        <v>1</v>
      </c>
      <c r="W165" s="168"/>
      <c r="X165" s="160" t="s">
        <v>37</v>
      </c>
      <c r="Y165" s="160"/>
      <c r="Z165" s="160"/>
      <c r="AA165" s="160"/>
      <c r="AC165" s="13"/>
      <c r="AD165" s="168"/>
      <c r="AE165" s="168"/>
      <c r="AF165" s="104"/>
      <c r="AG165" s="24"/>
      <c r="AH165" s="25" t="s">
        <v>29</v>
      </c>
      <c r="AI165" s="24"/>
      <c r="AJ165" s="180">
        <v>350000</v>
      </c>
      <c r="AK165" s="180"/>
      <c r="AL165" s="180"/>
      <c r="AM165" s="24"/>
      <c r="AN165" s="24"/>
      <c r="AO165" s="24"/>
      <c r="AP165" s="24"/>
      <c r="AQ165" s="27" t="s">
        <v>31</v>
      </c>
      <c r="AR165" s="180">
        <f t="shared" ref="AR165:AR167" si="0">SUM(AJ165*V165)</f>
        <v>350000</v>
      </c>
      <c r="AS165" s="180"/>
      <c r="AT165" s="180"/>
      <c r="AU165" s="180"/>
      <c r="AV165" s="10"/>
      <c r="AW165" s="12"/>
    </row>
    <row r="166" spans="2:49">
      <c r="B166" s="23" t="s">
        <v>25</v>
      </c>
      <c r="C166" s="104" t="s">
        <v>73</v>
      </c>
      <c r="D166" s="105"/>
      <c r="E166" s="105"/>
      <c r="F166" s="105"/>
      <c r="G166" s="105"/>
      <c r="H166" s="105"/>
      <c r="I166" s="105"/>
      <c r="J166" s="105"/>
      <c r="K166" s="105"/>
      <c r="L166" s="105"/>
      <c r="M166" s="105"/>
      <c r="V166" s="168">
        <v>0</v>
      </c>
      <c r="W166" s="168"/>
      <c r="X166" s="160" t="s">
        <v>37</v>
      </c>
      <c r="Y166" s="160"/>
      <c r="Z166" s="160"/>
      <c r="AA166" s="160"/>
      <c r="AC166" s="13"/>
      <c r="AD166" s="168"/>
      <c r="AE166" s="168"/>
      <c r="AF166" s="104"/>
      <c r="AG166" s="24"/>
      <c r="AH166" s="25" t="s">
        <v>29</v>
      </c>
      <c r="AI166" s="24"/>
      <c r="AJ166" s="180">
        <v>350000</v>
      </c>
      <c r="AK166" s="180"/>
      <c r="AL166" s="180"/>
      <c r="AM166" s="24"/>
      <c r="AN166" s="24"/>
      <c r="AO166" s="24"/>
      <c r="AP166" s="24"/>
      <c r="AQ166" s="27" t="s">
        <v>31</v>
      </c>
      <c r="AR166" s="180">
        <f t="shared" si="0"/>
        <v>0</v>
      </c>
      <c r="AS166" s="180"/>
      <c r="AT166" s="180"/>
      <c r="AU166" s="180"/>
      <c r="AV166" s="10"/>
      <c r="AW166" s="12"/>
    </row>
    <row r="167" spans="2:49">
      <c r="B167" s="23" t="s">
        <v>41</v>
      </c>
      <c r="C167" s="104" t="s">
        <v>72</v>
      </c>
      <c r="D167" s="105"/>
      <c r="E167" s="105"/>
      <c r="F167" s="105"/>
      <c r="G167" s="105"/>
      <c r="H167" s="105"/>
      <c r="I167" s="105"/>
      <c r="J167" s="105"/>
      <c r="K167" s="105"/>
      <c r="L167" s="105"/>
      <c r="M167" s="105"/>
      <c r="V167" s="168">
        <v>1</v>
      </c>
      <c r="W167" s="168"/>
      <c r="X167" s="160" t="s">
        <v>37</v>
      </c>
      <c r="Y167" s="160"/>
      <c r="Z167" s="160"/>
      <c r="AA167" s="160"/>
      <c r="AC167" s="13"/>
      <c r="AD167" s="168"/>
      <c r="AE167" s="168"/>
      <c r="AF167" s="104"/>
      <c r="AG167" s="24"/>
      <c r="AH167" s="25" t="s">
        <v>29</v>
      </c>
      <c r="AI167" s="24"/>
      <c r="AJ167" s="180">
        <v>350000</v>
      </c>
      <c r="AK167" s="180"/>
      <c r="AL167" s="180"/>
      <c r="AM167" s="24"/>
      <c r="AN167" s="24"/>
      <c r="AO167" s="24"/>
      <c r="AP167" s="24"/>
      <c r="AQ167" s="27" t="s">
        <v>31</v>
      </c>
      <c r="AR167" s="180">
        <f t="shared" si="0"/>
        <v>350000</v>
      </c>
      <c r="AS167" s="180"/>
      <c r="AT167" s="180"/>
      <c r="AU167" s="180"/>
      <c r="AV167" s="10"/>
      <c r="AW167" s="12"/>
    </row>
    <row r="168" spans="2:49">
      <c r="B168" s="8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2"/>
    </row>
    <row r="169" spans="2:49" ht="15.75">
      <c r="B169" s="181" t="s">
        <v>32</v>
      </c>
      <c r="C169" s="182"/>
      <c r="D169" s="182"/>
      <c r="E169" s="182"/>
      <c r="F169" s="182"/>
      <c r="G169" s="182"/>
      <c r="H169" s="182"/>
      <c r="I169" s="182"/>
      <c r="J169" s="182"/>
      <c r="K169" s="182"/>
      <c r="L169" s="182"/>
      <c r="M169" s="182"/>
      <c r="N169" s="182"/>
      <c r="O169" s="182"/>
      <c r="P169" s="182"/>
      <c r="Q169" s="182"/>
      <c r="R169" s="182"/>
      <c r="S169" s="182"/>
      <c r="T169" s="182"/>
      <c r="U169" s="182"/>
      <c r="V169" s="182"/>
      <c r="W169" s="182"/>
      <c r="X169" s="182"/>
      <c r="Y169" s="182"/>
      <c r="Z169" s="182"/>
      <c r="AA169" s="182"/>
      <c r="AB169" s="182"/>
      <c r="AC169" s="182"/>
      <c r="AD169" s="182"/>
      <c r="AE169" s="182"/>
      <c r="AF169" s="182"/>
      <c r="AG169" s="182"/>
      <c r="AH169" s="182"/>
      <c r="AI169" s="182"/>
      <c r="AJ169" s="182"/>
      <c r="AK169" s="182"/>
      <c r="AL169" s="182"/>
      <c r="AM169" s="182"/>
      <c r="AN169" s="182"/>
      <c r="AO169" s="182"/>
      <c r="AP169" s="45"/>
      <c r="AQ169" s="45" t="s">
        <v>31</v>
      </c>
      <c r="AR169" s="46"/>
      <c r="AS169" s="183">
        <f>SUM(AR164:AU167)</f>
        <v>1674700</v>
      </c>
      <c r="AT169" s="183"/>
      <c r="AU169" s="183"/>
      <c r="AV169" s="183"/>
      <c r="AW169" s="184"/>
    </row>
    <row r="170" spans="2:49">
      <c r="B170" s="185" t="s">
        <v>33</v>
      </c>
      <c r="C170" s="186"/>
      <c r="D170" s="187" t="s">
        <v>19</v>
      </c>
      <c r="E170" s="188"/>
      <c r="F170" s="188"/>
      <c r="G170" s="188"/>
      <c r="H170" s="188"/>
      <c r="I170" s="188"/>
      <c r="J170" s="188"/>
      <c r="K170" s="188"/>
      <c r="L170" s="188"/>
      <c r="M170" s="188"/>
      <c r="N170" s="188"/>
      <c r="O170" s="188"/>
      <c r="P170" s="188"/>
      <c r="Q170" s="189"/>
      <c r="R170" s="170" t="s">
        <v>20</v>
      </c>
      <c r="S170" s="170"/>
      <c r="T170" s="170"/>
      <c r="U170" s="170"/>
      <c r="V170" s="170"/>
      <c r="W170" s="170"/>
      <c r="X170" s="170"/>
      <c r="Y170" s="170"/>
      <c r="Z170" s="170"/>
      <c r="AA170" s="170"/>
      <c r="AB170" s="170"/>
      <c r="AC170" s="170"/>
      <c r="AD170" s="170"/>
      <c r="AE170" s="170"/>
      <c r="AF170" s="170"/>
      <c r="AG170" s="170"/>
      <c r="AH170" s="170" t="s">
        <v>21</v>
      </c>
      <c r="AI170" s="170"/>
      <c r="AJ170" s="170"/>
      <c r="AK170" s="170"/>
      <c r="AL170" s="170"/>
      <c r="AM170" s="170"/>
      <c r="AN170" s="170"/>
      <c r="AO170" s="170"/>
      <c r="AP170" s="170"/>
      <c r="AQ170" s="170"/>
      <c r="AR170" s="170"/>
      <c r="AS170" s="170"/>
      <c r="AT170" s="170"/>
      <c r="AU170" s="170"/>
      <c r="AV170" s="170"/>
      <c r="AW170" s="170"/>
    </row>
    <row r="171" spans="2:49">
      <c r="B171" s="15" t="s">
        <v>43</v>
      </c>
      <c r="C171" s="30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7"/>
      <c r="R171" s="4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7"/>
      <c r="AH171" s="4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7"/>
    </row>
    <row r="172" spans="2:49">
      <c r="B172" s="8"/>
      <c r="C172" s="9" t="s">
        <v>40</v>
      </c>
      <c r="D172" s="195" t="s">
        <v>61</v>
      </c>
      <c r="E172" s="195"/>
      <c r="F172" s="195"/>
      <c r="G172" s="195"/>
      <c r="H172" s="195"/>
      <c r="I172" s="195"/>
      <c r="J172" s="195"/>
      <c r="K172" s="195"/>
      <c r="L172" s="195"/>
      <c r="M172" s="195"/>
      <c r="N172" s="195"/>
      <c r="O172" s="195"/>
      <c r="P172" s="195"/>
      <c r="Q172" s="196"/>
      <c r="R172" s="8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2"/>
      <c r="AH172" s="8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2"/>
    </row>
    <row r="173" spans="2:49">
      <c r="B173" s="8"/>
      <c r="C173" s="10"/>
      <c r="D173" s="160" t="s">
        <v>35</v>
      </c>
      <c r="E173" s="160"/>
      <c r="F173" s="11" t="s">
        <v>14</v>
      </c>
      <c r="G173" s="161" t="s">
        <v>62</v>
      </c>
      <c r="H173" s="161"/>
      <c r="I173" s="161"/>
      <c r="J173" s="161"/>
      <c r="K173" s="161"/>
      <c r="L173" s="161"/>
      <c r="M173" s="161"/>
      <c r="N173" s="161"/>
      <c r="O173" s="161"/>
      <c r="P173" s="161"/>
      <c r="Q173" s="197"/>
      <c r="R173" s="8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2"/>
      <c r="AH173" s="8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2"/>
    </row>
    <row r="174" spans="2:49">
      <c r="B174" s="8"/>
      <c r="C174" s="10"/>
      <c r="D174" s="10"/>
      <c r="E174" s="10"/>
      <c r="F174" s="10"/>
      <c r="G174" s="161"/>
      <c r="H174" s="161"/>
      <c r="I174" s="161"/>
      <c r="J174" s="161"/>
      <c r="K174" s="161"/>
      <c r="L174" s="161"/>
      <c r="M174" s="161"/>
      <c r="N174" s="161"/>
      <c r="O174" s="161"/>
      <c r="P174" s="161"/>
      <c r="Q174" s="197"/>
      <c r="R174" s="8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2"/>
      <c r="AH174" s="8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2"/>
    </row>
    <row r="175" spans="2:49">
      <c r="B175" s="8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2"/>
      <c r="R175" s="8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2"/>
      <c r="AH175" s="8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2"/>
    </row>
    <row r="176" spans="2:49">
      <c r="B176" s="8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2"/>
      <c r="R176" s="8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2"/>
      <c r="AH176" s="8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2"/>
    </row>
    <row r="177" spans="2:49">
      <c r="B177" s="8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2"/>
      <c r="R177" s="8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2"/>
      <c r="AH177" s="8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2"/>
    </row>
    <row r="178" spans="2:49">
      <c r="B178" s="8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2"/>
      <c r="R178" s="8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2"/>
      <c r="AH178" s="8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2"/>
    </row>
    <row r="179" spans="2:49">
      <c r="B179" s="8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2"/>
      <c r="R179" s="8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2"/>
      <c r="AH179" s="8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2"/>
    </row>
    <row r="180" spans="2:49">
      <c r="B180" s="8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2"/>
      <c r="R180" s="8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2"/>
      <c r="AH180" s="8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2"/>
    </row>
    <row r="181" spans="2:49">
      <c r="B181" s="8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2"/>
      <c r="R181" s="8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2"/>
      <c r="AH181" s="8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2"/>
    </row>
    <row r="182" spans="2:49">
      <c r="B182" s="8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2"/>
      <c r="R182" s="8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2"/>
      <c r="AH182" s="8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2"/>
    </row>
    <row r="183" spans="2:49">
      <c r="B183" s="8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2"/>
      <c r="R183" s="8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2"/>
      <c r="AH183" s="8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2"/>
    </row>
    <row r="184" spans="2:49">
      <c r="B184" s="8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2"/>
      <c r="R184" s="8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2"/>
      <c r="AH184" s="8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2"/>
    </row>
    <row r="185" spans="2:49">
      <c r="B185" s="8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2"/>
      <c r="R185" s="8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2"/>
      <c r="AH185" s="8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2"/>
    </row>
    <row r="186" spans="2:49">
      <c r="B186" s="14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9"/>
      <c r="R186" s="14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9"/>
      <c r="AH186" s="14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9"/>
    </row>
    <row r="188" spans="2:49" ht="21">
      <c r="B188" s="173" t="s">
        <v>56</v>
      </c>
      <c r="C188" s="174"/>
      <c r="D188" s="174" t="s">
        <v>57</v>
      </c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  <c r="Y188" s="174"/>
      <c r="Z188" s="174"/>
      <c r="AA188" s="174"/>
      <c r="AB188" s="174"/>
      <c r="AC188" s="174"/>
      <c r="AD188" s="174"/>
      <c r="AE188" s="174"/>
      <c r="AF188" s="174"/>
      <c r="AG188" s="174"/>
      <c r="AH188" s="174" t="s">
        <v>31</v>
      </c>
      <c r="AI188" s="174"/>
      <c r="AJ188" s="177">
        <f>SUM(AS56,AS91,AS129,AS169)</f>
        <v>6298600</v>
      </c>
      <c r="AK188" s="177"/>
      <c r="AL188" s="177"/>
      <c r="AM188" s="177"/>
      <c r="AN188" s="177"/>
      <c r="AO188" s="177"/>
      <c r="AP188" s="177"/>
      <c r="AQ188" s="177"/>
      <c r="AR188" s="177"/>
      <c r="AS188" s="177"/>
      <c r="AT188" s="39"/>
      <c r="AU188" s="39"/>
      <c r="AV188" s="39"/>
      <c r="AW188" s="40"/>
    </row>
    <row r="189" spans="2:49" ht="21">
      <c r="B189" s="175"/>
      <c r="C189" s="176"/>
      <c r="D189" s="176"/>
      <c r="E189" s="176"/>
      <c r="F189" s="176"/>
      <c r="G189" s="176"/>
      <c r="H189" s="176"/>
      <c r="I189" s="176"/>
      <c r="J189" s="176"/>
      <c r="K189" s="176"/>
      <c r="L189" s="176"/>
      <c r="M189" s="176"/>
      <c r="N189" s="176"/>
      <c r="O189" s="176"/>
      <c r="P189" s="176"/>
      <c r="Q189" s="176"/>
      <c r="R189" s="176"/>
      <c r="S189" s="176"/>
      <c r="T189" s="176"/>
      <c r="U189" s="176"/>
      <c r="V189" s="176"/>
      <c r="W189" s="176"/>
      <c r="X189" s="176"/>
      <c r="Y189" s="176"/>
      <c r="Z189" s="176"/>
      <c r="AA189" s="176"/>
      <c r="AB189" s="176"/>
      <c r="AC189" s="176"/>
      <c r="AD189" s="176"/>
      <c r="AE189" s="176"/>
      <c r="AF189" s="176"/>
      <c r="AG189" s="176"/>
      <c r="AH189" s="176"/>
      <c r="AI189" s="176"/>
      <c r="AJ189" s="178"/>
      <c r="AK189" s="178"/>
      <c r="AL189" s="178"/>
      <c r="AM189" s="178"/>
      <c r="AN189" s="178"/>
      <c r="AO189" s="178"/>
      <c r="AP189" s="178"/>
      <c r="AQ189" s="178"/>
      <c r="AR189" s="178"/>
      <c r="AS189" s="178"/>
      <c r="AT189" s="41"/>
      <c r="AU189" s="41"/>
      <c r="AV189" s="41"/>
      <c r="AW189" s="42"/>
    </row>
    <row r="190" spans="2:49">
      <c r="AO190" s="3"/>
    </row>
    <row r="191" spans="2:49" s="51" customFormat="1" ht="14.25">
      <c r="I191" s="52"/>
      <c r="J191" s="52"/>
      <c r="K191" s="52"/>
      <c r="L191" s="52"/>
      <c r="M191" s="52"/>
      <c r="N191" s="52"/>
      <c r="AO191" s="52" t="s">
        <v>210</v>
      </c>
    </row>
    <row r="192" spans="2:49" s="51" customFormat="1" ht="14.25">
      <c r="F192" s="52" t="s">
        <v>54</v>
      </c>
      <c r="I192" s="52"/>
      <c r="J192" s="52"/>
      <c r="K192" s="52"/>
      <c r="L192" s="52"/>
      <c r="M192" s="52"/>
      <c r="N192" s="52"/>
      <c r="X192" s="52" t="s">
        <v>51</v>
      </c>
      <c r="AO192" s="52" t="s">
        <v>48</v>
      </c>
    </row>
    <row r="193" spans="4:41" s="51" customFormat="1" ht="14.25">
      <c r="F193" s="52" t="s">
        <v>55</v>
      </c>
      <c r="I193" s="52"/>
      <c r="J193" s="52"/>
      <c r="K193" s="52"/>
      <c r="L193" s="52"/>
      <c r="M193" s="52"/>
      <c r="N193" s="52"/>
      <c r="X193" s="52" t="s">
        <v>52</v>
      </c>
      <c r="AO193" s="52" t="s">
        <v>49</v>
      </c>
    </row>
    <row r="194" spans="4:41" s="51" customFormat="1" ht="14.25">
      <c r="F194" s="52"/>
      <c r="I194" s="52"/>
      <c r="J194" s="52"/>
      <c r="K194" s="52"/>
      <c r="L194" s="52"/>
      <c r="M194" s="52"/>
      <c r="N194" s="52"/>
      <c r="X194" s="52" t="s">
        <v>53</v>
      </c>
      <c r="AO194" s="52" t="s">
        <v>50</v>
      </c>
    </row>
    <row r="195" spans="4:41" s="51" customFormat="1" ht="14.25">
      <c r="F195" s="52"/>
      <c r="I195" s="52"/>
      <c r="J195" s="52"/>
      <c r="K195" s="52"/>
      <c r="L195" s="52"/>
      <c r="M195" s="52"/>
      <c r="N195" s="52"/>
      <c r="X195" s="52"/>
      <c r="AO195" s="52"/>
    </row>
    <row r="196" spans="4:41" s="51" customFormat="1" ht="14.25">
      <c r="F196" s="52"/>
      <c r="I196" s="52"/>
      <c r="J196" s="52"/>
      <c r="K196" s="52"/>
      <c r="L196" s="52"/>
      <c r="M196" s="52"/>
      <c r="N196" s="52"/>
      <c r="X196" s="52"/>
      <c r="AO196" s="52"/>
    </row>
    <row r="197" spans="4:41" s="51" customFormat="1" ht="14.25">
      <c r="F197" s="52"/>
      <c r="I197" s="52"/>
      <c r="J197" s="52"/>
      <c r="K197" s="52"/>
      <c r="L197" s="52"/>
      <c r="M197" s="52"/>
      <c r="N197" s="52"/>
      <c r="X197" s="52"/>
      <c r="AO197" s="52"/>
    </row>
    <row r="198" spans="4:41" s="63" customFormat="1">
      <c r="F198" s="132" t="s">
        <v>232</v>
      </c>
      <c r="I198" s="131"/>
      <c r="J198" s="131"/>
      <c r="K198" s="131"/>
      <c r="L198" s="131"/>
      <c r="M198" s="131"/>
      <c r="N198" s="131"/>
      <c r="X198" s="132" t="s">
        <v>97</v>
      </c>
      <c r="AO198" s="132" t="s">
        <v>209</v>
      </c>
    </row>
    <row r="199" spans="4:41" s="51" customFormat="1" ht="14.25">
      <c r="D199" s="133"/>
      <c r="F199" s="133" t="s">
        <v>228</v>
      </c>
      <c r="G199" s="133"/>
      <c r="H199" s="133"/>
      <c r="I199" s="133"/>
      <c r="J199" s="133"/>
      <c r="K199" s="134"/>
      <c r="L199" s="134"/>
      <c r="M199" s="134"/>
      <c r="N199" s="134"/>
      <c r="AO199" s="52"/>
    </row>
  </sheetData>
  <mergeCells count="127">
    <mergeCell ref="B7:J7"/>
    <mergeCell ref="L7:AT7"/>
    <mergeCell ref="B8:J8"/>
    <mergeCell ref="L8:AT8"/>
    <mergeCell ref="B9:J9"/>
    <mergeCell ref="L9:AT9"/>
    <mergeCell ref="A2:AW2"/>
    <mergeCell ref="B4:J4"/>
    <mergeCell ref="L4:AT4"/>
    <mergeCell ref="B5:J5"/>
    <mergeCell ref="L5:AT5"/>
    <mergeCell ref="B6:J6"/>
    <mergeCell ref="L6:AT6"/>
    <mergeCell ref="C15:G15"/>
    <mergeCell ref="I15:J15"/>
    <mergeCell ref="M15:N15"/>
    <mergeCell ref="Q15:R15"/>
    <mergeCell ref="AJ15:AO15"/>
    <mergeCell ref="AJ16:AO16"/>
    <mergeCell ref="B11:AW11"/>
    <mergeCell ref="C14:G14"/>
    <mergeCell ref="I14:J14"/>
    <mergeCell ref="M14:N14"/>
    <mergeCell ref="Q14:R14"/>
    <mergeCell ref="AJ14:AO14"/>
    <mergeCell ref="AP42:AT42"/>
    <mergeCell ref="V52:W52"/>
    <mergeCell ref="Z52:AA52"/>
    <mergeCell ref="AD52:AE52"/>
    <mergeCell ref="AJ52:AL52"/>
    <mergeCell ref="AR52:AU52"/>
    <mergeCell ref="B18:Q18"/>
    <mergeCell ref="R18:AG18"/>
    <mergeCell ref="AH18:AW18"/>
    <mergeCell ref="B19:Q30"/>
    <mergeCell ref="R19:AG30"/>
    <mergeCell ref="AH19:AW30"/>
    <mergeCell ref="B56:AO56"/>
    <mergeCell ref="AS56:AW56"/>
    <mergeCell ref="B57:C57"/>
    <mergeCell ref="D57:Q57"/>
    <mergeCell ref="R57:AG57"/>
    <mergeCell ref="AH57:AW57"/>
    <mergeCell ref="V53:W53"/>
    <mergeCell ref="X53:AA53"/>
    <mergeCell ref="AD53:AE53"/>
    <mergeCell ref="AJ53:AL53"/>
    <mergeCell ref="AR53:AU53"/>
    <mergeCell ref="V54:W54"/>
    <mergeCell ref="X54:AA54"/>
    <mergeCell ref="AD54:AE54"/>
    <mergeCell ref="AJ54:AL54"/>
    <mergeCell ref="AR54:AU54"/>
    <mergeCell ref="AJ88:AL88"/>
    <mergeCell ref="AR88:AU88"/>
    <mergeCell ref="V89:W89"/>
    <mergeCell ref="X89:AA89"/>
    <mergeCell ref="AD89:AE89"/>
    <mergeCell ref="AJ89:AL89"/>
    <mergeCell ref="AR89:AU89"/>
    <mergeCell ref="D59:Q59"/>
    <mergeCell ref="D60:E60"/>
    <mergeCell ref="G60:Q60"/>
    <mergeCell ref="V88:W88"/>
    <mergeCell ref="Z88:AA88"/>
    <mergeCell ref="AD88:AE88"/>
    <mergeCell ref="D94:Q94"/>
    <mergeCell ref="D95:E95"/>
    <mergeCell ref="G95:Q95"/>
    <mergeCell ref="V126:W126"/>
    <mergeCell ref="Z126:AA126"/>
    <mergeCell ref="AD126:AE126"/>
    <mergeCell ref="B91:AO91"/>
    <mergeCell ref="AS91:AW91"/>
    <mergeCell ref="B92:C92"/>
    <mergeCell ref="D92:Q92"/>
    <mergeCell ref="R92:AG92"/>
    <mergeCell ref="AH92:AW92"/>
    <mergeCell ref="B129:AO129"/>
    <mergeCell ref="AS129:AW129"/>
    <mergeCell ref="B130:C130"/>
    <mergeCell ref="D130:Q130"/>
    <mergeCell ref="R130:AG130"/>
    <mergeCell ref="AH130:AW130"/>
    <mergeCell ref="AJ126:AL126"/>
    <mergeCell ref="AR126:AU126"/>
    <mergeCell ref="V127:W127"/>
    <mergeCell ref="X127:AA127"/>
    <mergeCell ref="AD127:AE127"/>
    <mergeCell ref="AJ127:AL127"/>
    <mergeCell ref="AR127:AU127"/>
    <mergeCell ref="AJ164:AL164"/>
    <mergeCell ref="AR164:AU164"/>
    <mergeCell ref="V165:W165"/>
    <mergeCell ref="X165:AA165"/>
    <mergeCell ref="AD165:AE165"/>
    <mergeCell ref="AJ165:AL165"/>
    <mergeCell ref="AR165:AU165"/>
    <mergeCell ref="D132:Q132"/>
    <mergeCell ref="D133:E133"/>
    <mergeCell ref="G133:Q133"/>
    <mergeCell ref="V164:W164"/>
    <mergeCell ref="Z164:AA164"/>
    <mergeCell ref="AD164:AE164"/>
    <mergeCell ref="V166:W166"/>
    <mergeCell ref="X166:AA166"/>
    <mergeCell ref="AD166:AE166"/>
    <mergeCell ref="AJ166:AL166"/>
    <mergeCell ref="AR166:AU166"/>
    <mergeCell ref="V167:W167"/>
    <mergeCell ref="X167:AA167"/>
    <mergeCell ref="AD167:AE167"/>
    <mergeCell ref="AJ167:AL167"/>
    <mergeCell ref="AR167:AU167"/>
    <mergeCell ref="B188:C189"/>
    <mergeCell ref="D188:AG189"/>
    <mergeCell ref="AH188:AI189"/>
    <mergeCell ref="AJ188:AS189"/>
    <mergeCell ref="D172:Q172"/>
    <mergeCell ref="D173:E173"/>
    <mergeCell ref="G173:Q174"/>
    <mergeCell ref="B169:AO169"/>
    <mergeCell ref="AS169:AW169"/>
    <mergeCell ref="B170:C170"/>
    <mergeCell ref="D170:Q170"/>
    <mergeCell ref="R170:AG170"/>
    <mergeCell ref="AH170:AW170"/>
  </mergeCells>
  <pageMargins left="1.02" right="0.47244094488188981" top="0.85" bottom="0.31" header="0.31496062992125984" footer="0.31496062992125984"/>
  <pageSetup paperSize="9" scale="85" orientation="landscape" horizontalDpi="4294967293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W191"/>
  <sheetViews>
    <sheetView topLeftCell="A29" workbookViewId="0">
      <selection activeCell="Q44" sqref="Q44"/>
    </sheetView>
  </sheetViews>
  <sheetFormatPr defaultRowHeight="15"/>
  <cols>
    <col min="1" max="7" width="3" style="1" customWidth="1"/>
    <col min="8" max="8" width="1.5703125" style="1" customWidth="1"/>
    <col min="9" max="14" width="3" style="3" customWidth="1"/>
    <col min="15" max="81" width="3" style="1" customWidth="1"/>
    <col min="82" max="139" width="2.42578125" style="1" customWidth="1"/>
    <col min="140" max="16384" width="9.140625" style="1"/>
  </cols>
  <sheetData>
    <row r="1" spans="1:49">
      <c r="AR1" s="21" t="s">
        <v>24</v>
      </c>
    </row>
    <row r="2" spans="1:49" ht="21">
      <c r="A2" s="165" t="s">
        <v>0</v>
      </c>
      <c r="B2" s="165"/>
      <c r="C2" s="165"/>
      <c r="D2" s="165"/>
      <c r="E2" s="165"/>
      <c r="F2" s="165"/>
      <c r="G2" s="165"/>
      <c r="H2" s="165"/>
      <c r="I2" s="165"/>
      <c r="J2" s="165"/>
      <c r="K2" s="165"/>
      <c r="L2" s="165"/>
      <c r="M2" s="165"/>
      <c r="N2" s="165"/>
      <c r="O2" s="165"/>
      <c r="P2" s="165"/>
      <c r="Q2" s="165"/>
      <c r="R2" s="165"/>
      <c r="S2" s="165"/>
      <c r="T2" s="165"/>
      <c r="U2" s="165"/>
      <c r="V2" s="165"/>
      <c r="W2" s="165"/>
      <c r="X2" s="165"/>
      <c r="Y2" s="165"/>
      <c r="Z2" s="165"/>
      <c r="AA2" s="165"/>
      <c r="AB2" s="165"/>
      <c r="AC2" s="165"/>
      <c r="AD2" s="165"/>
      <c r="AE2" s="165"/>
      <c r="AF2" s="165"/>
      <c r="AG2" s="165"/>
      <c r="AH2" s="165"/>
      <c r="AI2" s="165"/>
      <c r="AJ2" s="165"/>
      <c r="AK2" s="165"/>
      <c r="AL2" s="165"/>
      <c r="AM2" s="165"/>
      <c r="AN2" s="165"/>
      <c r="AO2" s="165"/>
      <c r="AP2" s="165"/>
      <c r="AQ2" s="165"/>
      <c r="AR2" s="165"/>
      <c r="AS2" s="165"/>
      <c r="AT2" s="165"/>
      <c r="AU2" s="165"/>
      <c r="AV2" s="165"/>
      <c r="AW2" s="165"/>
    </row>
    <row r="4" spans="1:49">
      <c r="A4" s="2" t="s">
        <v>1</v>
      </c>
      <c r="B4" s="166" t="s">
        <v>2</v>
      </c>
      <c r="C4" s="166"/>
      <c r="D4" s="166"/>
      <c r="E4" s="166"/>
      <c r="F4" s="166"/>
      <c r="G4" s="166"/>
      <c r="H4" s="166"/>
      <c r="I4" s="166"/>
      <c r="J4" s="166"/>
      <c r="K4" s="3" t="s">
        <v>14</v>
      </c>
      <c r="L4" s="166">
        <v>250</v>
      </c>
      <c r="M4" s="166"/>
      <c r="N4" s="166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  <c r="AA4" s="166"/>
      <c r="AB4" s="166"/>
      <c r="AC4" s="166"/>
      <c r="AD4" s="166"/>
      <c r="AE4" s="166"/>
      <c r="AF4" s="166"/>
      <c r="AG4" s="166"/>
      <c r="AH4" s="166"/>
      <c r="AI4" s="166"/>
      <c r="AJ4" s="166"/>
      <c r="AK4" s="166"/>
      <c r="AL4" s="166"/>
      <c r="AM4" s="166"/>
      <c r="AN4" s="166"/>
      <c r="AO4" s="166"/>
      <c r="AP4" s="166"/>
      <c r="AQ4" s="166"/>
      <c r="AR4" s="166"/>
      <c r="AS4" s="166"/>
      <c r="AT4" s="166"/>
    </row>
    <row r="5" spans="1:49">
      <c r="B5" s="166" t="s">
        <v>3</v>
      </c>
      <c r="C5" s="166"/>
      <c r="D5" s="166"/>
      <c r="E5" s="166"/>
      <c r="F5" s="166"/>
      <c r="G5" s="166"/>
      <c r="H5" s="166"/>
      <c r="I5" s="166"/>
      <c r="J5" s="166"/>
      <c r="K5" s="3" t="s">
        <v>14</v>
      </c>
      <c r="L5" s="167" t="s">
        <v>145</v>
      </c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167"/>
      <c r="AA5" s="167"/>
      <c r="AB5" s="167"/>
      <c r="AC5" s="167"/>
      <c r="AD5" s="167"/>
      <c r="AE5" s="167"/>
      <c r="AF5" s="167"/>
      <c r="AG5" s="167"/>
      <c r="AH5" s="167"/>
      <c r="AI5" s="167"/>
      <c r="AJ5" s="167"/>
      <c r="AK5" s="167"/>
      <c r="AL5" s="167"/>
      <c r="AM5" s="167"/>
      <c r="AN5" s="167"/>
      <c r="AO5" s="167"/>
      <c r="AP5" s="167"/>
      <c r="AQ5" s="167"/>
      <c r="AR5" s="167"/>
      <c r="AS5" s="167"/>
      <c r="AT5" s="167"/>
    </row>
    <row r="6" spans="1:49">
      <c r="B6" s="166" t="s">
        <v>4</v>
      </c>
      <c r="C6" s="166"/>
      <c r="D6" s="166"/>
      <c r="E6" s="166"/>
      <c r="F6" s="166"/>
      <c r="G6" s="166"/>
      <c r="H6" s="166"/>
      <c r="I6" s="166"/>
      <c r="J6" s="166"/>
      <c r="K6" s="3" t="s">
        <v>14</v>
      </c>
      <c r="L6" s="166" t="str">
        <f>'[1]Tembesi Lolos'!$N$153</f>
        <v>Wiraswasta</v>
      </c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</row>
    <row r="7" spans="1:49">
      <c r="B7" s="166" t="s">
        <v>5</v>
      </c>
      <c r="C7" s="166"/>
      <c r="D7" s="166"/>
      <c r="E7" s="166"/>
      <c r="F7" s="166"/>
      <c r="G7" s="166"/>
      <c r="H7" s="166"/>
      <c r="I7" s="166"/>
      <c r="J7" s="166"/>
      <c r="K7" s="3" t="s">
        <v>14</v>
      </c>
      <c r="L7" s="166" t="s">
        <v>144</v>
      </c>
      <c r="M7" s="166"/>
      <c r="N7" s="166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</row>
    <row r="8" spans="1:49">
      <c r="B8" s="166" t="s">
        <v>6</v>
      </c>
      <c r="C8" s="166"/>
      <c r="D8" s="166"/>
      <c r="E8" s="166"/>
      <c r="F8" s="166"/>
      <c r="G8" s="166"/>
      <c r="H8" s="166"/>
      <c r="I8" s="166"/>
      <c r="J8" s="166"/>
      <c r="K8" s="3" t="s">
        <v>14</v>
      </c>
      <c r="L8" s="166" t="s">
        <v>105</v>
      </c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</row>
    <row r="9" spans="1:49">
      <c r="B9" s="166" t="s">
        <v>7</v>
      </c>
      <c r="C9" s="166"/>
      <c r="D9" s="166"/>
      <c r="E9" s="166"/>
      <c r="F9" s="166"/>
      <c r="G9" s="166"/>
      <c r="H9" s="166"/>
      <c r="I9" s="166"/>
      <c r="J9" s="166"/>
      <c r="K9" s="3" t="s">
        <v>14</v>
      </c>
      <c r="L9" s="166" t="s">
        <v>23</v>
      </c>
      <c r="M9" s="166"/>
      <c r="N9" s="166"/>
      <c r="O9" s="166"/>
      <c r="P9" s="166"/>
      <c r="Q9" s="166"/>
      <c r="R9" s="166"/>
      <c r="S9" s="166"/>
      <c r="T9" s="166"/>
      <c r="U9" s="166"/>
      <c r="V9" s="166"/>
      <c r="W9" s="166"/>
      <c r="X9" s="166"/>
      <c r="Y9" s="166"/>
      <c r="Z9" s="166"/>
      <c r="AA9" s="166"/>
      <c r="AB9" s="166"/>
      <c r="AC9" s="166"/>
      <c r="AD9" s="166"/>
      <c r="AE9" s="166"/>
      <c r="AF9" s="166"/>
      <c r="AG9" s="166"/>
      <c r="AH9" s="166"/>
      <c r="AI9" s="166"/>
      <c r="AJ9" s="166"/>
      <c r="AK9" s="166"/>
      <c r="AL9" s="166"/>
      <c r="AM9" s="166"/>
      <c r="AN9" s="166"/>
      <c r="AO9" s="166"/>
      <c r="AP9" s="166"/>
      <c r="AQ9" s="166"/>
      <c r="AR9" s="166"/>
      <c r="AS9" s="166"/>
      <c r="AT9" s="166"/>
    </row>
    <row r="11" spans="1:49">
      <c r="A11" s="2" t="s">
        <v>8</v>
      </c>
      <c r="B11" s="169" t="s">
        <v>9</v>
      </c>
      <c r="C11" s="169"/>
      <c r="D11" s="169"/>
      <c r="E11" s="169"/>
      <c r="F11" s="169"/>
      <c r="G11" s="169"/>
      <c r="H11" s="169"/>
      <c r="I11" s="169"/>
      <c r="J11" s="169"/>
      <c r="K11" s="169"/>
      <c r="L11" s="169"/>
      <c r="M11" s="169"/>
      <c r="N11" s="169"/>
      <c r="O11" s="169"/>
      <c r="P11" s="169"/>
      <c r="Q11" s="169"/>
      <c r="R11" s="169"/>
      <c r="S11" s="169"/>
      <c r="T11" s="169"/>
      <c r="U11" s="169"/>
      <c r="V11" s="169"/>
      <c r="W11" s="169"/>
      <c r="X11" s="169"/>
      <c r="Y11" s="169"/>
      <c r="Z11" s="169"/>
      <c r="AA11" s="169"/>
      <c r="AB11" s="169"/>
      <c r="AC11" s="169"/>
      <c r="AD11" s="169"/>
      <c r="AE11" s="169"/>
      <c r="AF11" s="169"/>
      <c r="AG11" s="169"/>
      <c r="AH11" s="169"/>
      <c r="AI11" s="169"/>
      <c r="AJ11" s="169"/>
      <c r="AK11" s="169"/>
      <c r="AL11" s="169"/>
      <c r="AM11" s="169"/>
      <c r="AN11" s="169"/>
      <c r="AO11" s="169"/>
      <c r="AP11" s="169"/>
      <c r="AQ11" s="169"/>
      <c r="AR11" s="169"/>
      <c r="AS11" s="169"/>
      <c r="AT11" s="169"/>
      <c r="AU11" s="169"/>
      <c r="AV11" s="169"/>
      <c r="AW11" s="169"/>
    </row>
    <row r="13" spans="1:49">
      <c r="B13" s="15" t="s">
        <v>10</v>
      </c>
      <c r="C13" s="5"/>
      <c r="D13" s="5"/>
      <c r="E13" s="5"/>
      <c r="F13" s="5"/>
      <c r="G13" s="5"/>
      <c r="H13" s="5"/>
      <c r="I13" s="6"/>
      <c r="J13" s="6"/>
      <c r="K13" s="6"/>
      <c r="L13" s="6"/>
      <c r="M13" s="6"/>
      <c r="N13" s="6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7"/>
    </row>
    <row r="14" spans="1:49" ht="17.25">
      <c r="B14" s="16" t="s">
        <v>11</v>
      </c>
      <c r="C14" s="160" t="s">
        <v>13</v>
      </c>
      <c r="D14" s="160"/>
      <c r="E14" s="160"/>
      <c r="F14" s="160"/>
      <c r="G14" s="160"/>
      <c r="H14" s="104" t="s">
        <v>14</v>
      </c>
      <c r="I14" s="168">
        <v>6</v>
      </c>
      <c r="J14" s="168"/>
      <c r="K14" s="106" t="s">
        <v>15</v>
      </c>
      <c r="L14" s="106" t="s">
        <v>16</v>
      </c>
      <c r="M14" s="168">
        <v>10</v>
      </c>
      <c r="N14" s="168"/>
      <c r="O14" s="11" t="s">
        <v>15</v>
      </c>
      <c r="P14" s="13" t="s">
        <v>17</v>
      </c>
      <c r="Q14" s="168">
        <f>SUM(M14*I14)</f>
        <v>60</v>
      </c>
      <c r="R14" s="168"/>
      <c r="S14" s="104" t="s">
        <v>18</v>
      </c>
      <c r="T14" s="104"/>
      <c r="U14" s="18" t="s">
        <v>11</v>
      </c>
      <c r="V14" s="10" t="s">
        <v>65</v>
      </c>
      <c r="W14" s="10"/>
      <c r="X14" s="10"/>
      <c r="Y14" s="10"/>
      <c r="Z14" s="10"/>
      <c r="AA14" s="10" t="s">
        <v>14</v>
      </c>
      <c r="AB14" s="10" t="s">
        <v>64</v>
      </c>
      <c r="AC14" s="10"/>
      <c r="AD14" s="10"/>
      <c r="AE14" s="10"/>
      <c r="AF14" s="10"/>
      <c r="AI14" s="19" t="s">
        <v>11</v>
      </c>
      <c r="AJ14" s="161" t="s">
        <v>67</v>
      </c>
      <c r="AK14" s="161"/>
      <c r="AL14" s="161"/>
      <c r="AM14" s="161"/>
      <c r="AN14" s="161"/>
      <c r="AO14" s="161"/>
      <c r="AP14" s="44" t="s">
        <v>14</v>
      </c>
      <c r="AQ14" s="44" t="s">
        <v>64</v>
      </c>
      <c r="AR14" s="44"/>
      <c r="AS14" s="44"/>
      <c r="AT14" s="44"/>
      <c r="AU14" s="44"/>
      <c r="AW14" s="12"/>
    </row>
    <row r="15" spans="1:49" ht="17.25">
      <c r="B15" s="16" t="s">
        <v>11</v>
      </c>
      <c r="C15" s="160" t="s">
        <v>12</v>
      </c>
      <c r="D15" s="160"/>
      <c r="E15" s="160"/>
      <c r="F15" s="160"/>
      <c r="G15" s="160"/>
      <c r="H15" s="104" t="s">
        <v>14</v>
      </c>
      <c r="I15" s="168">
        <v>6</v>
      </c>
      <c r="J15" s="168"/>
      <c r="K15" s="106" t="s">
        <v>15</v>
      </c>
      <c r="L15" s="106" t="s">
        <v>16</v>
      </c>
      <c r="M15" s="168">
        <v>8</v>
      </c>
      <c r="N15" s="168"/>
      <c r="O15" s="11" t="s">
        <v>15</v>
      </c>
      <c r="P15" s="13" t="s">
        <v>17</v>
      </c>
      <c r="Q15" s="168">
        <f>SUM(M15*I15)</f>
        <v>48</v>
      </c>
      <c r="R15" s="168"/>
      <c r="S15" s="104" t="s">
        <v>18</v>
      </c>
      <c r="T15" s="104"/>
      <c r="U15" s="18" t="s">
        <v>11</v>
      </c>
      <c r="V15" s="10" t="s">
        <v>63</v>
      </c>
      <c r="W15" s="10"/>
      <c r="X15" s="10"/>
      <c r="Y15" s="10"/>
      <c r="Z15" s="10"/>
      <c r="AA15" s="10" t="s">
        <v>14</v>
      </c>
      <c r="AB15" s="10" t="s">
        <v>64</v>
      </c>
      <c r="AC15" s="10"/>
      <c r="AD15" s="10"/>
      <c r="AE15" s="10"/>
      <c r="AF15" s="10"/>
      <c r="AH15" s="10"/>
      <c r="AI15" s="18" t="s">
        <v>11</v>
      </c>
      <c r="AJ15" s="160" t="s">
        <v>68</v>
      </c>
      <c r="AK15" s="160"/>
      <c r="AL15" s="160"/>
      <c r="AM15" s="160"/>
      <c r="AN15" s="160"/>
      <c r="AO15" s="160"/>
      <c r="AP15" s="10" t="s">
        <v>14</v>
      </c>
      <c r="AQ15" s="10" t="s">
        <v>64</v>
      </c>
      <c r="AR15" s="10"/>
      <c r="AS15" s="10"/>
      <c r="AT15" s="10"/>
      <c r="AU15" s="10"/>
      <c r="AW15" s="12"/>
    </row>
    <row r="16" spans="1:49">
      <c r="B16" s="17"/>
      <c r="C16" s="44"/>
      <c r="D16" s="44"/>
      <c r="E16" s="44"/>
      <c r="F16" s="44"/>
      <c r="G16" s="44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105"/>
      <c r="U16" s="18" t="s">
        <v>11</v>
      </c>
      <c r="V16" s="104" t="s">
        <v>66</v>
      </c>
      <c r="W16" s="104"/>
      <c r="X16" s="104"/>
      <c r="Y16" s="104"/>
      <c r="Z16" s="104"/>
      <c r="AA16" s="10" t="s">
        <v>14</v>
      </c>
      <c r="AB16" s="104" t="s">
        <v>64</v>
      </c>
      <c r="AC16" s="104"/>
      <c r="AD16" s="104"/>
      <c r="AE16" s="104"/>
      <c r="AF16" s="104"/>
      <c r="AH16" s="24"/>
      <c r="AI16" s="18" t="s">
        <v>11</v>
      </c>
      <c r="AJ16" s="160" t="s">
        <v>69</v>
      </c>
      <c r="AK16" s="160"/>
      <c r="AL16" s="160"/>
      <c r="AM16" s="160"/>
      <c r="AN16" s="160"/>
      <c r="AO16" s="160"/>
      <c r="AP16" s="10" t="s">
        <v>14</v>
      </c>
      <c r="AQ16" s="10" t="s">
        <v>111</v>
      </c>
      <c r="AR16" s="10"/>
      <c r="AS16" s="10"/>
      <c r="AT16" s="10"/>
      <c r="AU16" s="10"/>
      <c r="AV16" s="10"/>
      <c r="AW16" s="12"/>
    </row>
    <row r="17" spans="2:49">
      <c r="B17" s="8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2"/>
    </row>
    <row r="18" spans="2:49">
      <c r="B18" s="170" t="s">
        <v>19</v>
      </c>
      <c r="C18" s="170"/>
      <c r="D18" s="170"/>
      <c r="E18" s="170"/>
      <c r="F18" s="170"/>
      <c r="G18" s="170"/>
      <c r="H18" s="170"/>
      <c r="I18" s="170"/>
      <c r="J18" s="170"/>
      <c r="K18" s="170"/>
      <c r="L18" s="170"/>
      <c r="M18" s="170"/>
      <c r="N18" s="170"/>
      <c r="O18" s="170"/>
      <c r="P18" s="170"/>
      <c r="Q18" s="170"/>
      <c r="R18" s="170" t="s">
        <v>20</v>
      </c>
      <c r="S18" s="170"/>
      <c r="T18" s="170"/>
      <c r="U18" s="170"/>
      <c r="V18" s="170"/>
      <c r="W18" s="170"/>
      <c r="X18" s="170"/>
      <c r="Y18" s="170"/>
      <c r="Z18" s="170"/>
      <c r="AA18" s="170"/>
      <c r="AB18" s="170"/>
      <c r="AC18" s="170"/>
      <c r="AD18" s="170"/>
      <c r="AE18" s="170"/>
      <c r="AF18" s="170"/>
      <c r="AG18" s="170"/>
      <c r="AH18" s="170" t="s">
        <v>21</v>
      </c>
      <c r="AI18" s="170"/>
      <c r="AJ18" s="170"/>
      <c r="AK18" s="170"/>
      <c r="AL18" s="170"/>
      <c r="AM18" s="170"/>
      <c r="AN18" s="170"/>
      <c r="AO18" s="170"/>
      <c r="AP18" s="170"/>
      <c r="AQ18" s="170"/>
      <c r="AR18" s="170"/>
      <c r="AS18" s="170"/>
      <c r="AT18" s="170"/>
      <c r="AU18" s="170"/>
      <c r="AV18" s="170"/>
      <c r="AW18" s="170"/>
    </row>
    <row r="19" spans="2:49">
      <c r="B19" s="162"/>
      <c r="C19" s="162"/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  <c r="AA19" s="162"/>
      <c r="AB19" s="162"/>
      <c r="AC19" s="162"/>
      <c r="AD19" s="162"/>
      <c r="AE19" s="162"/>
      <c r="AF19" s="162"/>
      <c r="AG19" s="162"/>
      <c r="AH19" s="162"/>
      <c r="AI19" s="162"/>
      <c r="AJ19" s="162"/>
      <c r="AK19" s="162"/>
      <c r="AL19" s="162"/>
      <c r="AM19" s="162"/>
      <c r="AN19" s="162"/>
      <c r="AO19" s="162"/>
      <c r="AP19" s="162"/>
      <c r="AQ19" s="162"/>
      <c r="AR19" s="162"/>
      <c r="AS19" s="162"/>
      <c r="AT19" s="162"/>
      <c r="AU19" s="162"/>
      <c r="AV19" s="162"/>
      <c r="AW19" s="162"/>
    </row>
    <row r="20" spans="2:49">
      <c r="B20" s="163"/>
      <c r="C20" s="163"/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  <c r="AC20" s="163"/>
      <c r="AD20" s="163"/>
      <c r="AE20" s="163"/>
      <c r="AF20" s="163"/>
      <c r="AG20" s="163"/>
      <c r="AH20" s="163"/>
      <c r="AI20" s="163"/>
      <c r="AJ20" s="163"/>
      <c r="AK20" s="163"/>
      <c r="AL20" s="163"/>
      <c r="AM20" s="163"/>
      <c r="AN20" s="163"/>
      <c r="AO20" s="163"/>
      <c r="AP20" s="163"/>
      <c r="AQ20" s="163"/>
      <c r="AR20" s="163"/>
      <c r="AS20" s="163"/>
      <c r="AT20" s="163"/>
      <c r="AU20" s="163"/>
      <c r="AV20" s="163"/>
      <c r="AW20" s="163"/>
    </row>
    <row r="21" spans="2:49">
      <c r="B21" s="163"/>
      <c r="C21" s="163"/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  <c r="AC21" s="163"/>
      <c r="AD21" s="163"/>
      <c r="AE21" s="163"/>
      <c r="AF21" s="163"/>
      <c r="AG21" s="163"/>
      <c r="AH21" s="163"/>
      <c r="AI21" s="163"/>
      <c r="AJ21" s="163"/>
      <c r="AK21" s="163"/>
      <c r="AL21" s="163"/>
      <c r="AM21" s="163"/>
      <c r="AN21" s="163"/>
      <c r="AO21" s="163"/>
      <c r="AP21" s="163"/>
      <c r="AQ21" s="163"/>
      <c r="AR21" s="163"/>
      <c r="AS21" s="163"/>
      <c r="AT21" s="163"/>
      <c r="AU21" s="163"/>
      <c r="AV21" s="163"/>
      <c r="AW21" s="163"/>
    </row>
    <row r="22" spans="2:49">
      <c r="B22" s="163"/>
      <c r="C22" s="163"/>
      <c r="D22" s="163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  <c r="AC22" s="163"/>
      <c r="AD22" s="163"/>
      <c r="AE22" s="163"/>
      <c r="AF22" s="163"/>
      <c r="AG22" s="163"/>
      <c r="AH22" s="163"/>
      <c r="AI22" s="163"/>
      <c r="AJ22" s="163"/>
      <c r="AK22" s="163"/>
      <c r="AL22" s="163"/>
      <c r="AM22" s="163"/>
      <c r="AN22" s="163"/>
      <c r="AO22" s="163"/>
      <c r="AP22" s="163"/>
      <c r="AQ22" s="163"/>
      <c r="AR22" s="163"/>
      <c r="AS22" s="163"/>
      <c r="AT22" s="163"/>
      <c r="AU22" s="163"/>
      <c r="AV22" s="163"/>
      <c r="AW22" s="163"/>
    </row>
    <row r="23" spans="2:49">
      <c r="B23" s="163"/>
      <c r="C23" s="163"/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  <c r="AC23" s="163"/>
      <c r="AD23" s="163"/>
      <c r="AE23" s="163"/>
      <c r="AF23" s="163"/>
      <c r="AG23" s="163"/>
      <c r="AH23" s="163"/>
      <c r="AI23" s="163"/>
      <c r="AJ23" s="163"/>
      <c r="AK23" s="163"/>
      <c r="AL23" s="163"/>
      <c r="AM23" s="163"/>
      <c r="AN23" s="163"/>
      <c r="AO23" s="163"/>
      <c r="AP23" s="163"/>
      <c r="AQ23" s="163"/>
      <c r="AR23" s="163"/>
      <c r="AS23" s="163"/>
      <c r="AT23" s="163"/>
      <c r="AU23" s="163"/>
      <c r="AV23" s="163"/>
      <c r="AW23" s="163"/>
    </row>
    <row r="24" spans="2:49">
      <c r="B24" s="163"/>
      <c r="C24" s="163"/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  <c r="AC24" s="163"/>
      <c r="AD24" s="163"/>
      <c r="AE24" s="163"/>
      <c r="AF24" s="163"/>
      <c r="AG24" s="163"/>
      <c r="AH24" s="163"/>
      <c r="AI24" s="163"/>
      <c r="AJ24" s="163"/>
      <c r="AK24" s="163"/>
      <c r="AL24" s="163"/>
      <c r="AM24" s="163"/>
      <c r="AN24" s="163"/>
      <c r="AO24" s="163"/>
      <c r="AP24" s="163"/>
      <c r="AQ24" s="163"/>
      <c r="AR24" s="163"/>
      <c r="AS24" s="163"/>
      <c r="AT24" s="163"/>
      <c r="AU24" s="163"/>
      <c r="AV24" s="163"/>
      <c r="AW24" s="163"/>
    </row>
    <row r="25" spans="2:49">
      <c r="B25" s="163"/>
      <c r="C25" s="163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K25" s="163"/>
      <c r="AL25" s="163"/>
      <c r="AM25" s="163"/>
      <c r="AN25" s="163"/>
      <c r="AO25" s="163"/>
      <c r="AP25" s="163"/>
      <c r="AQ25" s="163"/>
      <c r="AR25" s="163"/>
      <c r="AS25" s="163"/>
      <c r="AT25" s="163"/>
      <c r="AU25" s="163"/>
      <c r="AV25" s="163"/>
      <c r="AW25" s="163"/>
    </row>
    <row r="26" spans="2:49">
      <c r="B26" s="163"/>
      <c r="C26" s="163"/>
      <c r="D26" s="163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  <c r="AB26" s="163"/>
      <c r="AC26" s="163"/>
      <c r="AD26" s="163"/>
      <c r="AE26" s="163"/>
      <c r="AF26" s="163"/>
      <c r="AG26" s="163"/>
      <c r="AH26" s="163"/>
      <c r="AI26" s="163"/>
      <c r="AJ26" s="163"/>
      <c r="AK26" s="163"/>
      <c r="AL26" s="163"/>
      <c r="AM26" s="163"/>
      <c r="AN26" s="163"/>
      <c r="AO26" s="163"/>
      <c r="AP26" s="163"/>
      <c r="AQ26" s="163"/>
      <c r="AR26" s="163"/>
      <c r="AS26" s="163"/>
      <c r="AT26" s="163"/>
      <c r="AU26" s="163"/>
      <c r="AV26" s="163"/>
      <c r="AW26" s="163"/>
    </row>
    <row r="27" spans="2:49">
      <c r="B27" s="163"/>
      <c r="C27" s="163"/>
      <c r="D27" s="163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/>
      <c r="AC27" s="163"/>
      <c r="AD27" s="163"/>
      <c r="AE27" s="163"/>
      <c r="AF27" s="163"/>
      <c r="AG27" s="163"/>
      <c r="AH27" s="163"/>
      <c r="AI27" s="163"/>
      <c r="AJ27" s="163"/>
      <c r="AK27" s="163"/>
      <c r="AL27" s="163"/>
      <c r="AM27" s="163"/>
      <c r="AN27" s="163"/>
      <c r="AO27" s="163"/>
      <c r="AP27" s="163"/>
      <c r="AQ27" s="163"/>
      <c r="AR27" s="163"/>
      <c r="AS27" s="163"/>
      <c r="AT27" s="163"/>
      <c r="AU27" s="163"/>
      <c r="AV27" s="163"/>
      <c r="AW27" s="163"/>
    </row>
    <row r="28" spans="2:49">
      <c r="B28" s="163"/>
      <c r="C28" s="163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  <c r="AB28" s="163"/>
      <c r="AC28" s="163"/>
      <c r="AD28" s="163"/>
      <c r="AE28" s="163"/>
      <c r="AF28" s="163"/>
      <c r="AG28" s="163"/>
      <c r="AH28" s="163"/>
      <c r="AI28" s="163"/>
      <c r="AJ28" s="163"/>
      <c r="AK28" s="163"/>
      <c r="AL28" s="163"/>
      <c r="AM28" s="163"/>
      <c r="AN28" s="163"/>
      <c r="AO28" s="163"/>
      <c r="AP28" s="163"/>
      <c r="AQ28" s="163"/>
      <c r="AR28" s="163"/>
      <c r="AS28" s="163"/>
      <c r="AT28" s="163"/>
      <c r="AU28" s="163"/>
      <c r="AV28" s="163"/>
      <c r="AW28" s="163"/>
    </row>
    <row r="29" spans="2:49">
      <c r="B29" s="163"/>
      <c r="C29" s="163"/>
      <c r="D29" s="163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63"/>
      <c r="AL29" s="163"/>
      <c r="AM29" s="163"/>
      <c r="AN29" s="163"/>
      <c r="AO29" s="163"/>
      <c r="AP29" s="163"/>
      <c r="AQ29" s="163"/>
      <c r="AR29" s="163"/>
      <c r="AS29" s="163"/>
      <c r="AT29" s="163"/>
      <c r="AU29" s="163"/>
      <c r="AV29" s="163"/>
      <c r="AW29" s="163"/>
    </row>
    <row r="30" spans="2:49">
      <c r="B30" s="164"/>
      <c r="C30" s="164"/>
      <c r="D30" s="164"/>
      <c r="E30" s="164"/>
      <c r="F30" s="164"/>
      <c r="G30" s="164"/>
      <c r="H30" s="164"/>
      <c r="I30" s="164"/>
      <c r="J30" s="164"/>
      <c r="K30" s="164"/>
      <c r="L30" s="164"/>
      <c r="M30" s="164"/>
      <c r="N30" s="164"/>
      <c r="O30" s="164"/>
      <c r="P30" s="164"/>
      <c r="Q30" s="164"/>
      <c r="R30" s="164"/>
      <c r="S30" s="164"/>
      <c r="T30" s="164"/>
      <c r="U30" s="164"/>
      <c r="V30" s="164"/>
      <c r="W30" s="164"/>
      <c r="X30" s="164"/>
      <c r="Y30" s="164"/>
      <c r="Z30" s="164"/>
      <c r="AA30" s="164"/>
      <c r="AB30" s="164"/>
      <c r="AC30" s="164"/>
      <c r="AD30" s="164"/>
      <c r="AE30" s="164"/>
      <c r="AF30" s="164"/>
      <c r="AG30" s="164"/>
      <c r="AH30" s="164"/>
      <c r="AI30" s="164"/>
      <c r="AJ30" s="164"/>
      <c r="AK30" s="164"/>
      <c r="AL30" s="164"/>
      <c r="AM30" s="164"/>
      <c r="AN30" s="164"/>
      <c r="AO30" s="164"/>
      <c r="AP30" s="164"/>
      <c r="AQ30" s="164"/>
      <c r="AR30" s="164"/>
      <c r="AS30" s="164"/>
      <c r="AT30" s="164"/>
      <c r="AU30" s="164"/>
      <c r="AV30" s="164"/>
      <c r="AW30" s="164"/>
    </row>
    <row r="32" spans="2:49" s="102" customFormat="1">
      <c r="I32" s="101"/>
      <c r="J32" s="101"/>
      <c r="K32" s="101"/>
      <c r="L32" s="101"/>
      <c r="M32" s="101"/>
      <c r="N32" s="101"/>
      <c r="AR32" s="101" t="s">
        <v>239</v>
      </c>
    </row>
    <row r="33" spans="1:49" s="102" customFormat="1">
      <c r="F33" s="101" t="s">
        <v>54</v>
      </c>
      <c r="I33" s="101"/>
      <c r="J33" s="101"/>
      <c r="K33" s="101"/>
      <c r="L33" s="101"/>
      <c r="M33" s="101"/>
      <c r="N33" s="101"/>
      <c r="T33" s="101" t="s">
        <v>237</v>
      </c>
      <c r="AF33" s="101" t="s">
        <v>51</v>
      </c>
      <c r="AR33" s="101" t="s">
        <v>48</v>
      </c>
    </row>
    <row r="34" spans="1:49" s="102" customFormat="1">
      <c r="F34" s="101" t="s">
        <v>55</v>
      </c>
      <c r="I34" s="101"/>
      <c r="J34" s="101"/>
      <c r="K34" s="101"/>
      <c r="L34" s="101"/>
      <c r="M34" s="101"/>
      <c r="N34" s="101"/>
      <c r="T34" s="101" t="s">
        <v>238</v>
      </c>
      <c r="AF34" s="101" t="s">
        <v>52</v>
      </c>
      <c r="AR34" s="101" t="s">
        <v>49</v>
      </c>
    </row>
    <row r="35" spans="1:49" s="102" customFormat="1">
      <c r="F35" s="101"/>
      <c r="I35" s="101"/>
      <c r="J35" s="101"/>
      <c r="K35" s="101"/>
      <c r="L35" s="101"/>
      <c r="M35" s="101"/>
      <c r="N35" s="101"/>
      <c r="AF35" s="101" t="s">
        <v>53</v>
      </c>
      <c r="AR35" s="101" t="s">
        <v>50</v>
      </c>
    </row>
    <row r="36" spans="1:49" s="102" customFormat="1">
      <c r="F36" s="101"/>
      <c r="I36" s="101"/>
      <c r="J36" s="101"/>
      <c r="K36" s="101"/>
      <c r="L36" s="101"/>
      <c r="M36" s="101"/>
      <c r="N36" s="101"/>
      <c r="AF36" s="101"/>
      <c r="AR36" s="101"/>
    </row>
    <row r="37" spans="1:49" s="102" customFormat="1">
      <c r="F37" s="101"/>
      <c r="I37" s="101"/>
      <c r="J37" s="101"/>
      <c r="K37" s="101"/>
      <c r="L37" s="101"/>
      <c r="M37" s="101"/>
      <c r="N37" s="101"/>
      <c r="AF37" s="101"/>
      <c r="AR37" s="101"/>
    </row>
    <row r="38" spans="1:49" s="102" customFormat="1">
      <c r="F38" s="101"/>
      <c r="I38" s="101"/>
      <c r="J38" s="101"/>
      <c r="K38" s="101"/>
      <c r="L38" s="101"/>
      <c r="M38" s="101"/>
      <c r="N38" s="101"/>
      <c r="AF38" s="101"/>
      <c r="AR38" s="101"/>
    </row>
    <row r="39" spans="1:49" s="140" customFormat="1" ht="16.5" thickBot="1">
      <c r="F39" s="141" t="s">
        <v>232</v>
      </c>
      <c r="I39" s="142"/>
      <c r="J39" s="142"/>
      <c r="K39" s="142"/>
      <c r="L39" s="142"/>
      <c r="M39" s="142"/>
      <c r="N39" s="142"/>
      <c r="Q39" s="145"/>
      <c r="R39" s="145"/>
      <c r="S39" s="145"/>
      <c r="T39" s="146"/>
      <c r="U39" s="145"/>
      <c r="V39" s="145"/>
      <c r="W39" s="145"/>
      <c r="X39" s="145"/>
      <c r="AF39" s="141" t="s">
        <v>97</v>
      </c>
      <c r="AR39" s="141" t="s">
        <v>209</v>
      </c>
    </row>
    <row r="40" spans="1:49" s="102" customFormat="1">
      <c r="D40" s="143"/>
      <c r="F40" s="143" t="s">
        <v>228</v>
      </c>
      <c r="G40" s="143"/>
      <c r="H40" s="143"/>
      <c r="I40" s="143"/>
      <c r="J40" s="143"/>
      <c r="K40" s="144"/>
      <c r="L40" s="144"/>
      <c r="M40" s="144"/>
      <c r="N40" s="144"/>
      <c r="T40" s="147"/>
      <c r="AO40" s="101"/>
    </row>
    <row r="42" spans="1:49">
      <c r="AN42" s="10"/>
      <c r="AO42" s="10"/>
      <c r="AP42" s="160"/>
      <c r="AQ42" s="160"/>
      <c r="AR42" s="160"/>
      <c r="AS42" s="160"/>
      <c r="AT42" s="160"/>
    </row>
    <row r="46" spans="1:49">
      <c r="A46" s="2" t="s">
        <v>25</v>
      </c>
      <c r="B46" s="1" t="s">
        <v>26</v>
      </c>
    </row>
    <row r="48" spans="1:49">
      <c r="B48" s="15" t="s">
        <v>27</v>
      </c>
      <c r="C48" s="5"/>
      <c r="D48" s="5"/>
      <c r="E48" s="5"/>
      <c r="F48" s="5"/>
      <c r="G48" s="5"/>
      <c r="H48" s="5"/>
      <c r="I48" s="6"/>
      <c r="J48" s="6"/>
      <c r="K48" s="6"/>
      <c r="L48" s="6"/>
      <c r="M48" s="6"/>
      <c r="N48" s="6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7"/>
    </row>
    <row r="49" spans="2:49">
      <c r="B49" s="22" t="s">
        <v>28</v>
      </c>
      <c r="C49" s="10"/>
      <c r="D49" s="10"/>
      <c r="E49" s="10"/>
      <c r="F49" s="10"/>
      <c r="G49" s="10"/>
      <c r="H49" s="10"/>
      <c r="I49" s="11"/>
      <c r="J49" s="11"/>
      <c r="K49" s="11"/>
      <c r="L49" s="11"/>
      <c r="M49" s="11"/>
      <c r="V49" s="11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9" t="s">
        <v>30</v>
      </c>
      <c r="AR49" s="10"/>
      <c r="AS49" s="10"/>
      <c r="AT49" s="10"/>
      <c r="AU49" s="10"/>
      <c r="AV49" s="10"/>
      <c r="AW49" s="12"/>
    </row>
    <row r="50" spans="2:49" ht="17.25">
      <c r="B50" s="23" t="s">
        <v>1</v>
      </c>
      <c r="C50" s="10" t="s">
        <v>70</v>
      </c>
      <c r="D50" s="10"/>
      <c r="E50" s="10"/>
      <c r="F50" s="10"/>
      <c r="G50" s="10"/>
      <c r="H50" s="104"/>
      <c r="I50" s="20"/>
      <c r="J50" s="11"/>
      <c r="K50" s="11"/>
      <c r="L50" s="11"/>
      <c r="M50" s="11"/>
      <c r="V50" s="168">
        <v>6</v>
      </c>
      <c r="W50" s="168"/>
      <c r="X50" s="11" t="s">
        <v>15</v>
      </c>
      <c r="Y50" s="11" t="s">
        <v>16</v>
      </c>
      <c r="Z50" s="168">
        <v>2.85</v>
      </c>
      <c r="AA50" s="168"/>
      <c r="AB50" s="11" t="s">
        <v>15</v>
      </c>
      <c r="AC50" s="13" t="s">
        <v>17</v>
      </c>
      <c r="AD50" s="168">
        <f>SUM(Z50*V50)</f>
        <v>17.100000000000001</v>
      </c>
      <c r="AE50" s="168"/>
      <c r="AF50" s="104" t="s">
        <v>18</v>
      </c>
      <c r="AG50" s="10"/>
      <c r="AH50" s="25" t="s">
        <v>29</v>
      </c>
      <c r="AI50" s="10"/>
      <c r="AJ50" s="180">
        <v>57000</v>
      </c>
      <c r="AK50" s="180"/>
      <c r="AL50" s="180"/>
      <c r="AM50" s="26"/>
      <c r="AN50" s="10"/>
      <c r="AO50" s="10"/>
      <c r="AP50" s="10"/>
      <c r="AQ50" s="27" t="s">
        <v>31</v>
      </c>
      <c r="AR50" s="180">
        <f>SUM(AJ50*AD50)</f>
        <v>974700.00000000012</v>
      </c>
      <c r="AS50" s="180"/>
      <c r="AT50" s="180"/>
      <c r="AU50" s="180"/>
      <c r="AV50" s="10"/>
      <c r="AW50" s="12"/>
    </row>
    <row r="51" spans="2:49">
      <c r="B51" s="23" t="s">
        <v>8</v>
      </c>
      <c r="C51" s="10" t="s">
        <v>71</v>
      </c>
      <c r="D51" s="10"/>
      <c r="E51" s="10"/>
      <c r="F51" s="10"/>
      <c r="G51" s="10"/>
      <c r="H51" s="104"/>
      <c r="I51" s="20"/>
      <c r="J51" s="11"/>
      <c r="K51" s="11"/>
      <c r="L51" s="11"/>
      <c r="M51" s="11"/>
      <c r="V51" s="168">
        <v>1</v>
      </c>
      <c r="W51" s="168"/>
      <c r="X51" s="160" t="s">
        <v>37</v>
      </c>
      <c r="Y51" s="160"/>
      <c r="Z51" s="160"/>
      <c r="AA51" s="160"/>
      <c r="AC51" s="13"/>
      <c r="AD51" s="168"/>
      <c r="AE51" s="168"/>
      <c r="AF51" s="104"/>
      <c r="AG51" s="10"/>
      <c r="AH51" s="25" t="s">
        <v>29</v>
      </c>
      <c r="AI51" s="10"/>
      <c r="AJ51" s="180">
        <v>350000</v>
      </c>
      <c r="AK51" s="180"/>
      <c r="AL51" s="180"/>
      <c r="AM51" s="26"/>
      <c r="AN51" s="10"/>
      <c r="AO51" s="10"/>
      <c r="AP51" s="10"/>
      <c r="AQ51" s="27" t="s">
        <v>31</v>
      </c>
      <c r="AR51" s="180">
        <f>SUM(AJ51*V51)</f>
        <v>350000</v>
      </c>
      <c r="AS51" s="180"/>
      <c r="AT51" s="180"/>
      <c r="AU51" s="180"/>
      <c r="AV51" s="10"/>
      <c r="AW51" s="12"/>
    </row>
    <row r="52" spans="2:49">
      <c r="B52" s="23" t="s">
        <v>25</v>
      </c>
      <c r="C52" s="104" t="s">
        <v>72</v>
      </c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V52" s="168">
        <v>2</v>
      </c>
      <c r="W52" s="168"/>
      <c r="X52" s="160" t="s">
        <v>37</v>
      </c>
      <c r="Y52" s="160"/>
      <c r="Z52" s="160"/>
      <c r="AA52" s="160"/>
      <c r="AC52" s="13"/>
      <c r="AD52" s="168"/>
      <c r="AE52" s="168"/>
      <c r="AF52" s="104"/>
      <c r="AG52" s="24"/>
      <c r="AH52" s="25" t="s">
        <v>29</v>
      </c>
      <c r="AI52" s="24"/>
      <c r="AJ52" s="180">
        <v>350000</v>
      </c>
      <c r="AK52" s="180"/>
      <c r="AL52" s="180"/>
      <c r="AM52" s="26"/>
      <c r="AN52" s="24"/>
      <c r="AO52" s="24"/>
      <c r="AP52" s="24"/>
      <c r="AQ52" s="27" t="s">
        <v>31</v>
      </c>
      <c r="AR52" s="180">
        <f>SUM(AJ52*V52)</f>
        <v>700000</v>
      </c>
      <c r="AS52" s="180"/>
      <c r="AT52" s="180"/>
      <c r="AU52" s="180"/>
      <c r="AV52" s="10"/>
      <c r="AW52" s="12"/>
    </row>
    <row r="53" spans="2:49">
      <c r="B53" s="8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2"/>
    </row>
    <row r="54" spans="2:49" ht="15.75">
      <c r="B54" s="181" t="s">
        <v>32</v>
      </c>
      <c r="C54" s="182"/>
      <c r="D54" s="182"/>
      <c r="E54" s="182"/>
      <c r="F54" s="182"/>
      <c r="G54" s="182"/>
      <c r="H54" s="182"/>
      <c r="I54" s="182"/>
      <c r="J54" s="182"/>
      <c r="K54" s="182"/>
      <c r="L54" s="182"/>
      <c r="M54" s="182"/>
      <c r="N54" s="182"/>
      <c r="O54" s="182"/>
      <c r="P54" s="182"/>
      <c r="Q54" s="182"/>
      <c r="R54" s="182"/>
      <c r="S54" s="182"/>
      <c r="T54" s="182"/>
      <c r="U54" s="182"/>
      <c r="V54" s="182"/>
      <c r="W54" s="182"/>
      <c r="X54" s="182"/>
      <c r="Y54" s="182"/>
      <c r="Z54" s="182"/>
      <c r="AA54" s="182"/>
      <c r="AB54" s="182"/>
      <c r="AC54" s="182"/>
      <c r="AD54" s="182"/>
      <c r="AE54" s="182"/>
      <c r="AF54" s="182"/>
      <c r="AG54" s="182"/>
      <c r="AH54" s="182"/>
      <c r="AI54" s="182"/>
      <c r="AJ54" s="182"/>
      <c r="AK54" s="182"/>
      <c r="AL54" s="182"/>
      <c r="AM54" s="182"/>
      <c r="AN54" s="182"/>
      <c r="AO54" s="182"/>
      <c r="AP54" s="45"/>
      <c r="AQ54" s="45" t="s">
        <v>31</v>
      </c>
      <c r="AR54" s="46"/>
      <c r="AS54" s="183">
        <f>SUM(AR50:AU52)</f>
        <v>2024700</v>
      </c>
      <c r="AT54" s="183"/>
      <c r="AU54" s="183"/>
      <c r="AV54" s="183"/>
      <c r="AW54" s="184"/>
    </row>
    <row r="55" spans="2:49">
      <c r="B55" s="185" t="s">
        <v>33</v>
      </c>
      <c r="C55" s="186"/>
      <c r="D55" s="187" t="s">
        <v>19</v>
      </c>
      <c r="E55" s="188"/>
      <c r="F55" s="188"/>
      <c r="G55" s="188"/>
      <c r="H55" s="188"/>
      <c r="I55" s="188"/>
      <c r="J55" s="188"/>
      <c r="K55" s="188"/>
      <c r="L55" s="188"/>
      <c r="M55" s="188"/>
      <c r="N55" s="188"/>
      <c r="O55" s="188"/>
      <c r="P55" s="188"/>
      <c r="Q55" s="189"/>
      <c r="R55" s="170" t="s">
        <v>20</v>
      </c>
      <c r="S55" s="170"/>
      <c r="T55" s="170"/>
      <c r="U55" s="170"/>
      <c r="V55" s="170"/>
      <c r="W55" s="170"/>
      <c r="X55" s="170"/>
      <c r="Y55" s="170"/>
      <c r="Z55" s="170"/>
      <c r="AA55" s="170"/>
      <c r="AB55" s="170"/>
      <c r="AC55" s="170"/>
      <c r="AD55" s="170"/>
      <c r="AE55" s="170"/>
      <c r="AF55" s="170"/>
      <c r="AG55" s="170"/>
      <c r="AH55" s="170" t="s">
        <v>21</v>
      </c>
      <c r="AI55" s="170"/>
      <c r="AJ55" s="170"/>
      <c r="AK55" s="170"/>
      <c r="AL55" s="170"/>
      <c r="AM55" s="170"/>
      <c r="AN55" s="170"/>
      <c r="AO55" s="170"/>
      <c r="AP55" s="170"/>
      <c r="AQ55" s="170"/>
      <c r="AR55" s="170"/>
      <c r="AS55" s="170"/>
      <c r="AT55" s="170"/>
      <c r="AU55" s="170"/>
      <c r="AV55" s="170"/>
      <c r="AW55" s="170"/>
    </row>
    <row r="56" spans="2:49">
      <c r="B56" s="15" t="s">
        <v>43</v>
      </c>
      <c r="C56" s="30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7"/>
      <c r="R56" s="4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7"/>
      <c r="AH56" s="4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7"/>
    </row>
    <row r="57" spans="2:49">
      <c r="B57" s="8"/>
      <c r="C57" s="9" t="s">
        <v>34</v>
      </c>
      <c r="D57" s="195" t="s">
        <v>58</v>
      </c>
      <c r="E57" s="195"/>
      <c r="F57" s="195"/>
      <c r="G57" s="195"/>
      <c r="H57" s="195"/>
      <c r="I57" s="195"/>
      <c r="J57" s="195"/>
      <c r="K57" s="195"/>
      <c r="L57" s="195"/>
      <c r="M57" s="195"/>
      <c r="N57" s="195"/>
      <c r="O57" s="195"/>
      <c r="P57" s="195"/>
      <c r="Q57" s="196"/>
      <c r="R57" s="8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2"/>
      <c r="AH57" s="8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2"/>
    </row>
    <row r="58" spans="2:49">
      <c r="B58" s="8"/>
      <c r="C58" s="10"/>
      <c r="D58" s="160" t="s">
        <v>35</v>
      </c>
      <c r="E58" s="160"/>
      <c r="F58" s="11" t="s">
        <v>14</v>
      </c>
      <c r="G58" s="160" t="s">
        <v>36</v>
      </c>
      <c r="H58" s="160"/>
      <c r="I58" s="160"/>
      <c r="J58" s="160"/>
      <c r="K58" s="160"/>
      <c r="L58" s="160"/>
      <c r="M58" s="160"/>
      <c r="N58" s="160"/>
      <c r="O58" s="160"/>
      <c r="P58" s="160"/>
      <c r="Q58" s="198"/>
      <c r="R58" s="8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2"/>
      <c r="AH58" s="8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2"/>
    </row>
    <row r="59" spans="2:49">
      <c r="B59" s="8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2"/>
      <c r="R59" s="8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2"/>
      <c r="AH59" s="8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2"/>
    </row>
    <row r="60" spans="2:49">
      <c r="B60" s="8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2"/>
      <c r="R60" s="8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2"/>
      <c r="AH60" s="8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2"/>
    </row>
    <row r="61" spans="2:49">
      <c r="B61" s="8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2"/>
      <c r="R61" s="8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2"/>
      <c r="AH61" s="8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2"/>
    </row>
    <row r="62" spans="2:49">
      <c r="B62" s="8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2"/>
      <c r="R62" s="8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2"/>
      <c r="AH62" s="8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2"/>
    </row>
    <row r="63" spans="2:49">
      <c r="B63" s="8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2"/>
      <c r="R63" s="8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2"/>
      <c r="AH63" s="8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2"/>
    </row>
    <row r="64" spans="2:49">
      <c r="B64" s="8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2"/>
      <c r="R64" s="8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2"/>
      <c r="AH64" s="8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2"/>
    </row>
    <row r="65" spans="2:49">
      <c r="B65" s="8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2"/>
      <c r="R65" s="8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2"/>
      <c r="AH65" s="8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2"/>
    </row>
    <row r="66" spans="2:49">
      <c r="B66" s="8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2"/>
      <c r="R66" s="8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2"/>
      <c r="AH66" s="8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2"/>
    </row>
    <row r="67" spans="2:49">
      <c r="B67" s="8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2"/>
      <c r="R67" s="8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2"/>
      <c r="AH67" s="8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2"/>
    </row>
    <row r="68" spans="2:49">
      <c r="B68" s="8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2"/>
      <c r="R68" s="8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2"/>
      <c r="AH68" s="8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2"/>
    </row>
    <row r="69" spans="2:49">
      <c r="B69" s="8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2"/>
      <c r="R69" s="8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2"/>
      <c r="AH69" s="8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2"/>
    </row>
    <row r="70" spans="2:49">
      <c r="B70" s="8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2"/>
      <c r="R70" s="8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2"/>
      <c r="AH70" s="8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2"/>
    </row>
    <row r="71" spans="2:49">
      <c r="B71" s="14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9"/>
      <c r="R71" s="14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9"/>
      <c r="AH71" s="14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9"/>
    </row>
    <row r="83" spans="2:49">
      <c r="B83" s="15" t="s">
        <v>27</v>
      </c>
      <c r="C83" s="5"/>
      <c r="D83" s="5"/>
      <c r="E83" s="5"/>
      <c r="F83" s="5"/>
      <c r="G83" s="5"/>
      <c r="H83" s="5"/>
      <c r="I83" s="6"/>
      <c r="J83" s="6"/>
      <c r="K83" s="6"/>
      <c r="L83" s="6"/>
      <c r="M83" s="6"/>
      <c r="N83" s="6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7"/>
    </row>
    <row r="84" spans="2:49">
      <c r="B84" s="22" t="s">
        <v>28</v>
      </c>
      <c r="C84" s="10"/>
      <c r="D84" s="10"/>
      <c r="E84" s="10"/>
      <c r="F84" s="10"/>
      <c r="G84" s="10"/>
      <c r="H84" s="10"/>
      <c r="I84" s="11"/>
      <c r="J84" s="11"/>
      <c r="K84" s="11"/>
      <c r="L84" s="11"/>
      <c r="M84" s="11"/>
      <c r="V84" s="11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9" t="s">
        <v>30</v>
      </c>
      <c r="AR84" s="10"/>
      <c r="AS84" s="10"/>
      <c r="AT84" s="10"/>
      <c r="AU84" s="10"/>
      <c r="AV84" s="10"/>
      <c r="AW84" s="12"/>
    </row>
    <row r="85" spans="2:49" ht="17.25">
      <c r="B85" s="23" t="s">
        <v>1</v>
      </c>
      <c r="C85" s="10" t="s">
        <v>70</v>
      </c>
      <c r="D85" s="10"/>
      <c r="E85" s="10"/>
      <c r="F85" s="10"/>
      <c r="G85" s="10"/>
      <c r="H85" s="104"/>
      <c r="I85" s="20"/>
      <c r="J85" s="11"/>
      <c r="K85" s="11"/>
      <c r="L85" s="11"/>
      <c r="M85" s="11"/>
      <c r="V85" s="168"/>
      <c r="W85" s="168"/>
      <c r="X85" s="11" t="s">
        <v>15</v>
      </c>
      <c r="Y85" s="11" t="s">
        <v>16</v>
      </c>
      <c r="Z85" s="168">
        <v>2.85</v>
      </c>
      <c r="AA85" s="168"/>
      <c r="AB85" s="11" t="s">
        <v>15</v>
      </c>
      <c r="AC85" s="13" t="s">
        <v>17</v>
      </c>
      <c r="AD85" s="168">
        <f>SUM(Z85*V85)</f>
        <v>0</v>
      </c>
      <c r="AE85" s="168"/>
      <c r="AF85" s="104" t="s">
        <v>18</v>
      </c>
      <c r="AG85" s="10"/>
      <c r="AH85" s="25" t="s">
        <v>29</v>
      </c>
      <c r="AI85" s="10"/>
      <c r="AJ85" s="180">
        <v>57000</v>
      </c>
      <c r="AK85" s="180"/>
      <c r="AL85" s="180"/>
      <c r="AM85" s="26"/>
      <c r="AN85" s="10"/>
      <c r="AO85" s="10"/>
      <c r="AP85" s="10"/>
      <c r="AQ85" s="27" t="s">
        <v>31</v>
      </c>
      <c r="AR85" s="180">
        <f>SUM(AJ85*AD85)</f>
        <v>0</v>
      </c>
      <c r="AS85" s="180"/>
      <c r="AT85" s="180"/>
      <c r="AU85" s="180"/>
      <c r="AV85" s="10"/>
      <c r="AW85" s="12"/>
    </row>
    <row r="86" spans="2:49">
      <c r="B86" s="23" t="s">
        <v>8</v>
      </c>
      <c r="C86" s="104" t="s">
        <v>72</v>
      </c>
      <c r="D86" s="105"/>
      <c r="E86" s="105"/>
      <c r="F86" s="105"/>
      <c r="G86" s="105"/>
      <c r="H86" s="105"/>
      <c r="I86" s="105"/>
      <c r="J86" s="105"/>
      <c r="K86" s="105"/>
      <c r="L86" s="105"/>
      <c r="M86" s="105"/>
      <c r="V86" s="168">
        <v>1</v>
      </c>
      <c r="W86" s="168"/>
      <c r="X86" s="160" t="s">
        <v>37</v>
      </c>
      <c r="Y86" s="160"/>
      <c r="Z86" s="160"/>
      <c r="AA86" s="160"/>
      <c r="AC86" s="13"/>
      <c r="AD86" s="168"/>
      <c r="AE86" s="168"/>
      <c r="AF86" s="104"/>
      <c r="AG86" s="24"/>
      <c r="AH86" s="25" t="s">
        <v>29</v>
      </c>
      <c r="AI86" s="24"/>
      <c r="AJ86" s="180">
        <v>350000</v>
      </c>
      <c r="AK86" s="180"/>
      <c r="AL86" s="180"/>
      <c r="AM86" s="24"/>
      <c r="AN86" s="24"/>
      <c r="AO86" s="24"/>
      <c r="AP86" s="24"/>
      <c r="AQ86" s="27" t="s">
        <v>31</v>
      </c>
      <c r="AR86" s="180">
        <f>SUM(AJ86*V86)</f>
        <v>350000</v>
      </c>
      <c r="AS86" s="180"/>
      <c r="AT86" s="180"/>
      <c r="AU86" s="180"/>
      <c r="AV86" s="10"/>
      <c r="AW86" s="12"/>
    </row>
    <row r="87" spans="2:49">
      <c r="B87" s="8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2"/>
    </row>
    <row r="88" spans="2:49" ht="15.75">
      <c r="B88" s="181" t="s">
        <v>32</v>
      </c>
      <c r="C88" s="182"/>
      <c r="D88" s="182"/>
      <c r="E88" s="182"/>
      <c r="F88" s="182"/>
      <c r="G88" s="182"/>
      <c r="H88" s="182"/>
      <c r="I88" s="182"/>
      <c r="J88" s="182"/>
      <c r="K88" s="182"/>
      <c r="L88" s="182"/>
      <c r="M88" s="182"/>
      <c r="N88" s="182"/>
      <c r="O88" s="182"/>
      <c r="P88" s="182"/>
      <c r="Q88" s="182"/>
      <c r="R88" s="182"/>
      <c r="S88" s="182"/>
      <c r="T88" s="182"/>
      <c r="U88" s="182"/>
      <c r="V88" s="182"/>
      <c r="W88" s="182"/>
      <c r="X88" s="182"/>
      <c r="Y88" s="182"/>
      <c r="Z88" s="182"/>
      <c r="AA88" s="182"/>
      <c r="AB88" s="182"/>
      <c r="AC88" s="182"/>
      <c r="AD88" s="182"/>
      <c r="AE88" s="182"/>
      <c r="AF88" s="182"/>
      <c r="AG88" s="182"/>
      <c r="AH88" s="182"/>
      <c r="AI88" s="182"/>
      <c r="AJ88" s="182"/>
      <c r="AK88" s="182"/>
      <c r="AL88" s="182"/>
      <c r="AM88" s="182"/>
      <c r="AN88" s="182"/>
      <c r="AO88" s="182"/>
      <c r="AP88" s="45"/>
      <c r="AQ88" s="45" t="s">
        <v>31</v>
      </c>
      <c r="AR88" s="46"/>
      <c r="AS88" s="183">
        <f>SUM(AR85:AU86)</f>
        <v>350000</v>
      </c>
      <c r="AT88" s="183"/>
      <c r="AU88" s="183"/>
      <c r="AV88" s="183"/>
      <c r="AW88" s="184"/>
    </row>
    <row r="89" spans="2:49">
      <c r="B89" s="185" t="s">
        <v>33</v>
      </c>
      <c r="C89" s="186"/>
      <c r="D89" s="187" t="s">
        <v>19</v>
      </c>
      <c r="E89" s="188"/>
      <c r="F89" s="188"/>
      <c r="G89" s="188"/>
      <c r="H89" s="188"/>
      <c r="I89" s="188"/>
      <c r="J89" s="188"/>
      <c r="K89" s="188"/>
      <c r="L89" s="188"/>
      <c r="M89" s="188"/>
      <c r="N89" s="188"/>
      <c r="O89" s="188"/>
      <c r="P89" s="188"/>
      <c r="Q89" s="189"/>
      <c r="R89" s="170" t="s">
        <v>20</v>
      </c>
      <c r="S89" s="170"/>
      <c r="T89" s="170"/>
      <c r="U89" s="170"/>
      <c r="V89" s="170"/>
      <c r="W89" s="170"/>
      <c r="X89" s="170"/>
      <c r="Y89" s="170"/>
      <c r="Z89" s="170"/>
      <c r="AA89" s="170"/>
      <c r="AB89" s="170"/>
      <c r="AC89" s="170"/>
      <c r="AD89" s="170"/>
      <c r="AE89" s="170"/>
      <c r="AF89" s="170"/>
      <c r="AG89" s="170"/>
      <c r="AH89" s="170" t="s">
        <v>21</v>
      </c>
      <c r="AI89" s="170"/>
      <c r="AJ89" s="170"/>
      <c r="AK89" s="170"/>
      <c r="AL89" s="170"/>
      <c r="AM89" s="170"/>
      <c r="AN89" s="170"/>
      <c r="AO89" s="170"/>
      <c r="AP89" s="170"/>
      <c r="AQ89" s="170"/>
      <c r="AR89" s="170"/>
      <c r="AS89" s="170"/>
      <c r="AT89" s="170"/>
      <c r="AU89" s="170"/>
      <c r="AV89" s="170"/>
      <c r="AW89" s="170"/>
    </row>
    <row r="90" spans="2:49">
      <c r="B90" s="15" t="s">
        <v>43</v>
      </c>
      <c r="C90" s="30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7"/>
      <c r="R90" s="4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7"/>
      <c r="AH90" s="4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7"/>
    </row>
    <row r="91" spans="2:49">
      <c r="B91" s="8"/>
      <c r="C91" s="9" t="s">
        <v>38</v>
      </c>
      <c r="D91" s="195" t="s">
        <v>59</v>
      </c>
      <c r="E91" s="195"/>
      <c r="F91" s="195"/>
      <c r="G91" s="195"/>
      <c r="H91" s="195"/>
      <c r="I91" s="195"/>
      <c r="J91" s="195"/>
      <c r="K91" s="195"/>
      <c r="L91" s="195"/>
      <c r="M91" s="195"/>
      <c r="N91" s="195"/>
      <c r="O91" s="195"/>
      <c r="P91" s="195"/>
      <c r="Q91" s="196"/>
      <c r="R91" s="8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2"/>
      <c r="AH91" s="8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2"/>
    </row>
    <row r="92" spans="2:49">
      <c r="B92" s="8"/>
      <c r="C92" s="10"/>
      <c r="D92" s="160" t="s">
        <v>35</v>
      </c>
      <c r="E92" s="160"/>
      <c r="F92" s="11" t="s">
        <v>14</v>
      </c>
      <c r="G92" s="160" t="s">
        <v>36</v>
      </c>
      <c r="H92" s="160"/>
      <c r="I92" s="160"/>
      <c r="J92" s="160"/>
      <c r="K92" s="160"/>
      <c r="L92" s="160"/>
      <c r="M92" s="160"/>
      <c r="N92" s="160"/>
      <c r="O92" s="160"/>
      <c r="P92" s="160"/>
      <c r="Q92" s="198"/>
      <c r="R92" s="8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2"/>
      <c r="AH92" s="8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2"/>
    </row>
    <row r="93" spans="2:49">
      <c r="B93" s="8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2"/>
      <c r="R93" s="8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2"/>
      <c r="AH93" s="8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2"/>
    </row>
    <row r="94" spans="2:49">
      <c r="B94" s="8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2"/>
      <c r="R94" s="8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2"/>
      <c r="AH94" s="8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2"/>
    </row>
    <row r="95" spans="2:49">
      <c r="B95" s="8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2"/>
      <c r="R95" s="8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2"/>
      <c r="AH95" s="8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2"/>
    </row>
    <row r="96" spans="2:49">
      <c r="B96" s="8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2"/>
      <c r="R96" s="8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2"/>
      <c r="AH96" s="8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2"/>
    </row>
    <row r="97" spans="2:49">
      <c r="B97" s="8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2"/>
      <c r="R97" s="8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2"/>
      <c r="AH97" s="8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2"/>
    </row>
    <row r="98" spans="2:49">
      <c r="B98" s="8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2"/>
      <c r="R98" s="8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2"/>
      <c r="AH98" s="8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2"/>
    </row>
    <row r="99" spans="2:49">
      <c r="B99" s="8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2"/>
      <c r="R99" s="8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2"/>
      <c r="AH99" s="8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2"/>
    </row>
    <row r="100" spans="2:49">
      <c r="B100" s="8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2"/>
      <c r="R100" s="8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2"/>
      <c r="AH100" s="8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2"/>
    </row>
    <row r="101" spans="2:49">
      <c r="B101" s="8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2"/>
      <c r="R101" s="8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2"/>
      <c r="AH101" s="8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2"/>
    </row>
    <row r="102" spans="2:49">
      <c r="B102" s="8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2"/>
      <c r="R102" s="8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2"/>
      <c r="AH102" s="8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2"/>
    </row>
    <row r="103" spans="2:49">
      <c r="B103" s="8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2"/>
      <c r="R103" s="8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2"/>
      <c r="AH103" s="8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2"/>
    </row>
    <row r="104" spans="2:49">
      <c r="B104" s="8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2"/>
      <c r="R104" s="8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2"/>
      <c r="AH104" s="8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2"/>
    </row>
    <row r="105" spans="2:49">
      <c r="B105" s="14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9"/>
      <c r="R105" s="14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9"/>
      <c r="AH105" s="14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9"/>
    </row>
    <row r="120" spans="2:49">
      <c r="B120" s="15" t="s">
        <v>27</v>
      </c>
      <c r="C120" s="5"/>
      <c r="D120" s="5"/>
      <c r="E120" s="5"/>
      <c r="F120" s="5"/>
      <c r="G120" s="5"/>
      <c r="H120" s="5"/>
      <c r="I120" s="6"/>
      <c r="J120" s="6"/>
      <c r="K120" s="6"/>
      <c r="L120" s="6"/>
      <c r="M120" s="6"/>
      <c r="N120" s="6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7"/>
    </row>
    <row r="121" spans="2:49">
      <c r="B121" s="22" t="s">
        <v>28</v>
      </c>
      <c r="C121" s="10"/>
      <c r="D121" s="10"/>
      <c r="E121" s="10"/>
      <c r="F121" s="10"/>
      <c r="G121" s="10"/>
      <c r="H121" s="10"/>
      <c r="I121" s="11"/>
      <c r="J121" s="11"/>
      <c r="K121" s="11"/>
      <c r="L121" s="11"/>
      <c r="M121" s="11"/>
      <c r="V121" s="11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9" t="s">
        <v>30</v>
      </c>
      <c r="AR121" s="10"/>
      <c r="AS121" s="10"/>
      <c r="AT121" s="10"/>
      <c r="AU121" s="10"/>
      <c r="AV121" s="10"/>
      <c r="AW121" s="12"/>
    </row>
    <row r="122" spans="2:49" ht="17.25">
      <c r="B122" s="23" t="s">
        <v>1</v>
      </c>
      <c r="C122" s="10" t="s">
        <v>70</v>
      </c>
      <c r="D122" s="10"/>
      <c r="E122" s="10"/>
      <c r="F122" s="10"/>
      <c r="G122" s="10"/>
      <c r="H122" s="104"/>
      <c r="I122" s="20"/>
      <c r="J122" s="11"/>
      <c r="K122" s="11"/>
      <c r="L122" s="11"/>
      <c r="M122" s="11"/>
      <c r="V122" s="168">
        <v>6</v>
      </c>
      <c r="W122" s="168"/>
      <c r="X122" s="11" t="s">
        <v>15</v>
      </c>
      <c r="Y122" s="11" t="s">
        <v>16</v>
      </c>
      <c r="Z122" s="168">
        <v>2.85</v>
      </c>
      <c r="AA122" s="168"/>
      <c r="AB122" s="11" t="s">
        <v>15</v>
      </c>
      <c r="AC122" s="13" t="s">
        <v>17</v>
      </c>
      <c r="AD122" s="168">
        <f>SUM(Z122*V122)</f>
        <v>17.100000000000001</v>
      </c>
      <c r="AE122" s="168"/>
      <c r="AF122" s="104" t="s">
        <v>18</v>
      </c>
      <c r="AG122" s="10"/>
      <c r="AH122" s="25" t="s">
        <v>29</v>
      </c>
      <c r="AI122" s="10"/>
      <c r="AJ122" s="180">
        <v>57000</v>
      </c>
      <c r="AK122" s="180"/>
      <c r="AL122" s="180"/>
      <c r="AM122" s="26"/>
      <c r="AN122" s="10"/>
      <c r="AO122" s="10"/>
      <c r="AP122" s="10"/>
      <c r="AQ122" s="27" t="s">
        <v>31</v>
      </c>
      <c r="AR122" s="180">
        <f>SUM(AJ122*AD122)</f>
        <v>974700.00000000012</v>
      </c>
      <c r="AS122" s="180"/>
      <c r="AT122" s="180"/>
      <c r="AU122" s="180"/>
      <c r="AV122" s="10"/>
      <c r="AW122" s="12"/>
    </row>
    <row r="123" spans="2:49">
      <c r="B123" s="23" t="s">
        <v>8</v>
      </c>
      <c r="C123" s="10" t="s">
        <v>71</v>
      </c>
      <c r="D123" s="10"/>
      <c r="E123" s="10"/>
      <c r="F123" s="10"/>
      <c r="G123" s="10"/>
      <c r="H123" s="104"/>
      <c r="I123" s="20"/>
      <c r="J123" s="11"/>
      <c r="K123" s="11"/>
      <c r="L123" s="11"/>
      <c r="M123" s="11"/>
      <c r="V123" s="168"/>
      <c r="W123" s="168"/>
      <c r="X123" s="160" t="s">
        <v>37</v>
      </c>
      <c r="Y123" s="160"/>
      <c r="Z123" s="160"/>
      <c r="AA123" s="160"/>
      <c r="AC123" s="13"/>
      <c r="AD123" s="168"/>
      <c r="AE123" s="168"/>
      <c r="AF123" s="104"/>
      <c r="AG123" s="24"/>
      <c r="AH123" s="25" t="s">
        <v>29</v>
      </c>
      <c r="AI123" s="24"/>
      <c r="AJ123" s="180">
        <v>350000</v>
      </c>
      <c r="AK123" s="180"/>
      <c r="AL123" s="180"/>
      <c r="AM123" s="24"/>
      <c r="AN123" s="24"/>
      <c r="AO123" s="24"/>
      <c r="AP123" s="24"/>
      <c r="AQ123" s="27" t="s">
        <v>31</v>
      </c>
      <c r="AR123" s="180">
        <f t="shared" ref="AR123:AR125" si="0">SUM(AJ123*V123)</f>
        <v>0</v>
      </c>
      <c r="AS123" s="180"/>
      <c r="AT123" s="180"/>
      <c r="AU123" s="180"/>
      <c r="AV123" s="10"/>
      <c r="AW123" s="12"/>
    </row>
    <row r="124" spans="2:49">
      <c r="B124" s="23" t="s">
        <v>25</v>
      </c>
      <c r="C124" s="104" t="s">
        <v>73</v>
      </c>
      <c r="D124" s="105"/>
      <c r="E124" s="105"/>
      <c r="F124" s="105"/>
      <c r="G124" s="105"/>
      <c r="H124" s="105"/>
      <c r="I124" s="105"/>
      <c r="J124" s="105"/>
      <c r="K124" s="105"/>
      <c r="L124" s="105"/>
      <c r="M124" s="105"/>
      <c r="V124" s="168">
        <v>0</v>
      </c>
      <c r="W124" s="168"/>
      <c r="X124" s="160" t="s">
        <v>37</v>
      </c>
      <c r="Y124" s="160"/>
      <c r="Z124" s="160"/>
      <c r="AA124" s="160"/>
      <c r="AC124" s="13"/>
      <c r="AD124" s="168"/>
      <c r="AE124" s="168"/>
      <c r="AF124" s="104"/>
      <c r="AG124" s="24"/>
      <c r="AH124" s="25" t="s">
        <v>29</v>
      </c>
      <c r="AI124" s="24"/>
      <c r="AJ124" s="180">
        <v>350000</v>
      </c>
      <c r="AK124" s="180"/>
      <c r="AL124" s="180"/>
      <c r="AM124" s="24"/>
      <c r="AN124" s="24"/>
      <c r="AO124" s="24"/>
      <c r="AP124" s="24"/>
      <c r="AQ124" s="27" t="s">
        <v>31</v>
      </c>
      <c r="AR124" s="180">
        <f t="shared" si="0"/>
        <v>0</v>
      </c>
      <c r="AS124" s="180"/>
      <c r="AT124" s="180"/>
      <c r="AU124" s="180"/>
      <c r="AV124" s="10"/>
      <c r="AW124" s="12"/>
    </row>
    <row r="125" spans="2:49">
      <c r="B125" s="23" t="s">
        <v>41</v>
      </c>
      <c r="C125" s="104" t="s">
        <v>72</v>
      </c>
      <c r="D125" s="105"/>
      <c r="E125" s="105"/>
      <c r="F125" s="105"/>
      <c r="G125" s="105"/>
      <c r="H125" s="105"/>
      <c r="I125" s="105"/>
      <c r="J125" s="105"/>
      <c r="K125" s="105"/>
      <c r="L125" s="105"/>
      <c r="M125" s="105"/>
      <c r="V125" s="168"/>
      <c r="W125" s="168"/>
      <c r="X125" s="160" t="s">
        <v>37</v>
      </c>
      <c r="Y125" s="160"/>
      <c r="Z125" s="160"/>
      <c r="AA125" s="160"/>
      <c r="AC125" s="13"/>
      <c r="AD125" s="168"/>
      <c r="AE125" s="168"/>
      <c r="AF125" s="104"/>
      <c r="AG125" s="24"/>
      <c r="AH125" s="25" t="s">
        <v>29</v>
      </c>
      <c r="AI125" s="24"/>
      <c r="AJ125" s="180">
        <v>350000</v>
      </c>
      <c r="AK125" s="180"/>
      <c r="AL125" s="180"/>
      <c r="AM125" s="24"/>
      <c r="AN125" s="24"/>
      <c r="AO125" s="24"/>
      <c r="AP125" s="24"/>
      <c r="AQ125" s="27" t="s">
        <v>31</v>
      </c>
      <c r="AR125" s="180">
        <f t="shared" si="0"/>
        <v>0</v>
      </c>
      <c r="AS125" s="180"/>
      <c r="AT125" s="180"/>
      <c r="AU125" s="180"/>
      <c r="AV125" s="10"/>
      <c r="AW125" s="12"/>
    </row>
    <row r="126" spans="2:49">
      <c r="B126" s="8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2"/>
    </row>
    <row r="127" spans="2:49" ht="15.75">
      <c r="B127" s="181" t="s">
        <v>32</v>
      </c>
      <c r="C127" s="182"/>
      <c r="D127" s="182"/>
      <c r="E127" s="182"/>
      <c r="F127" s="182"/>
      <c r="G127" s="182"/>
      <c r="H127" s="182"/>
      <c r="I127" s="182"/>
      <c r="J127" s="182"/>
      <c r="K127" s="182"/>
      <c r="L127" s="182"/>
      <c r="M127" s="182"/>
      <c r="N127" s="182"/>
      <c r="O127" s="182"/>
      <c r="P127" s="182"/>
      <c r="Q127" s="182"/>
      <c r="R127" s="182"/>
      <c r="S127" s="182"/>
      <c r="T127" s="182"/>
      <c r="U127" s="182"/>
      <c r="V127" s="182"/>
      <c r="W127" s="182"/>
      <c r="X127" s="182"/>
      <c r="Y127" s="182"/>
      <c r="Z127" s="182"/>
      <c r="AA127" s="182"/>
      <c r="AB127" s="182"/>
      <c r="AC127" s="182"/>
      <c r="AD127" s="182"/>
      <c r="AE127" s="182"/>
      <c r="AF127" s="182"/>
      <c r="AG127" s="182"/>
      <c r="AH127" s="182"/>
      <c r="AI127" s="182"/>
      <c r="AJ127" s="182"/>
      <c r="AK127" s="182"/>
      <c r="AL127" s="182"/>
      <c r="AM127" s="182"/>
      <c r="AN127" s="182"/>
      <c r="AO127" s="182"/>
      <c r="AP127" s="45"/>
      <c r="AQ127" s="45" t="s">
        <v>31</v>
      </c>
      <c r="AR127" s="46"/>
      <c r="AS127" s="183">
        <f>SUM(AR122:AU125)</f>
        <v>974700.00000000012</v>
      </c>
      <c r="AT127" s="183"/>
      <c r="AU127" s="183"/>
      <c r="AV127" s="183"/>
      <c r="AW127" s="184"/>
    </row>
    <row r="128" spans="2:49">
      <c r="B128" s="185" t="s">
        <v>33</v>
      </c>
      <c r="C128" s="186"/>
      <c r="D128" s="187" t="s">
        <v>19</v>
      </c>
      <c r="E128" s="188"/>
      <c r="F128" s="188"/>
      <c r="G128" s="188"/>
      <c r="H128" s="188"/>
      <c r="I128" s="188"/>
      <c r="J128" s="188"/>
      <c r="K128" s="188"/>
      <c r="L128" s="188"/>
      <c r="M128" s="188"/>
      <c r="N128" s="188"/>
      <c r="O128" s="188"/>
      <c r="P128" s="188"/>
      <c r="Q128" s="189"/>
      <c r="R128" s="170" t="s">
        <v>20</v>
      </c>
      <c r="S128" s="170"/>
      <c r="T128" s="170"/>
      <c r="U128" s="170"/>
      <c r="V128" s="170"/>
      <c r="W128" s="170"/>
      <c r="X128" s="170"/>
      <c r="Y128" s="170"/>
      <c r="Z128" s="170"/>
      <c r="AA128" s="170"/>
      <c r="AB128" s="170"/>
      <c r="AC128" s="170"/>
      <c r="AD128" s="170"/>
      <c r="AE128" s="170"/>
      <c r="AF128" s="170"/>
      <c r="AG128" s="170"/>
      <c r="AH128" s="170" t="s">
        <v>21</v>
      </c>
      <c r="AI128" s="170"/>
      <c r="AJ128" s="170"/>
      <c r="AK128" s="170"/>
      <c r="AL128" s="170"/>
      <c r="AM128" s="170"/>
      <c r="AN128" s="170"/>
      <c r="AO128" s="170"/>
      <c r="AP128" s="170"/>
      <c r="AQ128" s="170"/>
      <c r="AR128" s="170"/>
      <c r="AS128" s="170"/>
      <c r="AT128" s="170"/>
      <c r="AU128" s="170"/>
      <c r="AV128" s="170"/>
      <c r="AW128" s="170"/>
    </row>
    <row r="129" spans="2:49">
      <c r="B129" s="15" t="s">
        <v>43</v>
      </c>
      <c r="C129" s="30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7"/>
      <c r="R129" s="4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7"/>
      <c r="AH129" s="4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7"/>
    </row>
    <row r="130" spans="2:49">
      <c r="B130" s="8"/>
      <c r="C130" s="9" t="s">
        <v>40</v>
      </c>
      <c r="D130" s="195" t="s">
        <v>61</v>
      </c>
      <c r="E130" s="195"/>
      <c r="F130" s="195"/>
      <c r="G130" s="195"/>
      <c r="H130" s="195"/>
      <c r="I130" s="195"/>
      <c r="J130" s="195"/>
      <c r="K130" s="195"/>
      <c r="L130" s="195"/>
      <c r="M130" s="195"/>
      <c r="N130" s="195"/>
      <c r="O130" s="195"/>
      <c r="P130" s="195"/>
      <c r="Q130" s="196"/>
      <c r="R130" s="8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2"/>
      <c r="AH130" s="8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2"/>
    </row>
    <row r="131" spans="2:49">
      <c r="B131" s="8"/>
      <c r="C131" s="10"/>
      <c r="D131" s="160" t="s">
        <v>35</v>
      </c>
      <c r="E131" s="160"/>
      <c r="F131" s="11" t="s">
        <v>14</v>
      </c>
      <c r="G131" s="161" t="s">
        <v>62</v>
      </c>
      <c r="H131" s="161"/>
      <c r="I131" s="161"/>
      <c r="J131" s="161"/>
      <c r="K131" s="161"/>
      <c r="L131" s="161"/>
      <c r="M131" s="161"/>
      <c r="N131" s="161"/>
      <c r="O131" s="161"/>
      <c r="P131" s="161"/>
      <c r="Q131" s="197"/>
      <c r="R131" s="8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2"/>
      <c r="AH131" s="8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2"/>
    </row>
    <row r="132" spans="2:49">
      <c r="B132" s="8"/>
      <c r="C132" s="10"/>
      <c r="D132" s="10"/>
      <c r="E132" s="10"/>
      <c r="F132" s="10"/>
      <c r="G132" s="161"/>
      <c r="H132" s="161"/>
      <c r="I132" s="161"/>
      <c r="J132" s="161"/>
      <c r="K132" s="161"/>
      <c r="L132" s="161"/>
      <c r="M132" s="161"/>
      <c r="N132" s="161"/>
      <c r="O132" s="161"/>
      <c r="P132" s="161"/>
      <c r="Q132" s="197"/>
      <c r="R132" s="8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2"/>
      <c r="AH132" s="8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2"/>
    </row>
    <row r="133" spans="2:49">
      <c r="B133" s="8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2"/>
      <c r="R133" s="8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2"/>
      <c r="AH133" s="8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2"/>
    </row>
    <row r="134" spans="2:49">
      <c r="B134" s="8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2"/>
      <c r="R134" s="8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2"/>
      <c r="AH134" s="8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2"/>
    </row>
    <row r="135" spans="2:49">
      <c r="B135" s="8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2"/>
      <c r="R135" s="8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2"/>
      <c r="AH135" s="8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2"/>
    </row>
    <row r="136" spans="2:49">
      <c r="B136" s="8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2"/>
      <c r="R136" s="8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2"/>
      <c r="AH136" s="8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2"/>
    </row>
    <row r="137" spans="2:49">
      <c r="B137" s="8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2"/>
      <c r="R137" s="8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2"/>
      <c r="AH137" s="8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2"/>
    </row>
    <row r="138" spans="2:49">
      <c r="B138" s="8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2"/>
      <c r="R138" s="8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2"/>
      <c r="AH138" s="8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2"/>
    </row>
    <row r="139" spans="2:49">
      <c r="B139" s="8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2"/>
      <c r="R139" s="8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2"/>
      <c r="AH139" s="8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2"/>
    </row>
    <row r="140" spans="2:49">
      <c r="B140" s="8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2"/>
      <c r="R140" s="8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2"/>
      <c r="AH140" s="8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2"/>
    </row>
    <row r="141" spans="2:49">
      <c r="B141" s="8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2"/>
      <c r="R141" s="8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2"/>
      <c r="AH141" s="8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2"/>
    </row>
    <row r="142" spans="2:49">
      <c r="B142" s="8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2"/>
      <c r="R142" s="8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2"/>
      <c r="AH142" s="8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2"/>
    </row>
    <row r="143" spans="2:49">
      <c r="B143" s="8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2"/>
      <c r="R143" s="8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2"/>
      <c r="AH143" s="8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2"/>
    </row>
    <row r="144" spans="2:49">
      <c r="B144" s="14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9"/>
      <c r="R144" s="14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9"/>
      <c r="AH144" s="14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9"/>
    </row>
    <row r="155" spans="2:49">
      <c r="AB155" s="26"/>
      <c r="AC155" s="26"/>
      <c r="AD155" s="26"/>
    </row>
    <row r="157" spans="2:49">
      <c r="B157" s="15" t="s">
        <v>27</v>
      </c>
      <c r="C157" s="5"/>
      <c r="D157" s="5"/>
      <c r="E157" s="5"/>
      <c r="F157" s="5"/>
      <c r="G157" s="5"/>
      <c r="H157" s="5"/>
      <c r="I157" s="6"/>
      <c r="J157" s="6"/>
      <c r="K157" s="6"/>
      <c r="L157" s="6"/>
      <c r="M157" s="6"/>
      <c r="N157" s="6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7"/>
    </row>
    <row r="158" spans="2:49">
      <c r="B158" s="22" t="s">
        <v>28</v>
      </c>
      <c r="C158" s="10"/>
      <c r="D158" s="10"/>
      <c r="E158" s="10"/>
      <c r="F158" s="10"/>
      <c r="G158" s="10"/>
      <c r="H158" s="10"/>
      <c r="I158" s="11"/>
      <c r="J158" s="11"/>
      <c r="K158" s="11"/>
      <c r="L158" s="11"/>
      <c r="M158" s="11"/>
      <c r="N158" s="11"/>
      <c r="O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P158" s="10"/>
      <c r="AQ158" s="9" t="s">
        <v>30</v>
      </c>
      <c r="AR158" s="10"/>
      <c r="AS158" s="10"/>
      <c r="AT158" s="10"/>
      <c r="AU158" s="10"/>
      <c r="AV158" s="10"/>
      <c r="AW158" s="12"/>
    </row>
    <row r="159" spans="2:49" ht="17.25">
      <c r="B159" s="23" t="s">
        <v>1</v>
      </c>
      <c r="C159" s="104" t="s">
        <v>45</v>
      </c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V159" s="168">
        <v>6.5</v>
      </c>
      <c r="W159" s="168"/>
      <c r="X159" s="11" t="s">
        <v>15</v>
      </c>
      <c r="Y159" s="11" t="s">
        <v>16</v>
      </c>
      <c r="Z159" s="168">
        <v>8.5</v>
      </c>
      <c r="AA159" s="168"/>
      <c r="AB159" s="11" t="s">
        <v>15</v>
      </c>
      <c r="AC159" s="13" t="s">
        <v>17</v>
      </c>
      <c r="AD159" s="168">
        <f>SUM(Z159*V159)</f>
        <v>55.25</v>
      </c>
      <c r="AE159" s="168"/>
      <c r="AF159" s="104" t="s">
        <v>18</v>
      </c>
      <c r="AG159" s="10"/>
      <c r="AH159" s="25" t="s">
        <v>29</v>
      </c>
      <c r="AI159" s="10"/>
      <c r="AJ159" s="180">
        <v>61000</v>
      </c>
      <c r="AK159" s="180"/>
      <c r="AL159" s="180"/>
      <c r="AM159" s="26"/>
      <c r="AN159" s="10"/>
      <c r="AO159" s="10"/>
      <c r="AP159" s="10"/>
      <c r="AQ159" s="27" t="s">
        <v>31</v>
      </c>
      <c r="AR159" s="180">
        <f>SUM(AJ159*AD159)</f>
        <v>3370250</v>
      </c>
      <c r="AS159" s="180"/>
      <c r="AT159" s="180"/>
      <c r="AU159" s="180"/>
      <c r="AV159" s="33"/>
      <c r="AW159" s="35"/>
    </row>
    <row r="160" spans="2:49">
      <c r="B160" s="8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W160" s="31"/>
      <c r="X160" s="31"/>
      <c r="AC160" s="179"/>
      <c r="AD160" s="179"/>
      <c r="AE160" s="179"/>
      <c r="AF160" s="179"/>
      <c r="AG160" s="179"/>
      <c r="AH160" s="36"/>
      <c r="AI160" s="34"/>
      <c r="AJ160" s="38"/>
      <c r="AK160" s="38"/>
      <c r="AL160" s="38"/>
      <c r="AM160" s="38"/>
      <c r="AN160" s="38"/>
      <c r="AO160" s="33"/>
      <c r="AP160" s="33"/>
      <c r="AQ160" s="33"/>
      <c r="AR160" s="33"/>
      <c r="AS160" s="33"/>
      <c r="AT160" s="33"/>
      <c r="AU160" s="33"/>
      <c r="AV160" s="33"/>
      <c r="AW160" s="35"/>
    </row>
    <row r="161" spans="2:49">
      <c r="B161" s="8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5"/>
    </row>
    <row r="162" spans="2:49" ht="15.75">
      <c r="B162" s="181" t="s">
        <v>32</v>
      </c>
      <c r="C162" s="182"/>
      <c r="D162" s="182"/>
      <c r="E162" s="182"/>
      <c r="F162" s="182"/>
      <c r="G162" s="182"/>
      <c r="H162" s="182"/>
      <c r="I162" s="182"/>
      <c r="J162" s="182"/>
      <c r="K162" s="182"/>
      <c r="L162" s="182"/>
      <c r="M162" s="182"/>
      <c r="N162" s="182"/>
      <c r="O162" s="182"/>
      <c r="P162" s="182"/>
      <c r="Q162" s="182"/>
      <c r="R162" s="182"/>
      <c r="S162" s="182"/>
      <c r="T162" s="182"/>
      <c r="U162" s="182"/>
      <c r="V162" s="182"/>
      <c r="W162" s="182"/>
      <c r="X162" s="182"/>
      <c r="Y162" s="182"/>
      <c r="Z162" s="182"/>
      <c r="AA162" s="182"/>
      <c r="AB162" s="182"/>
      <c r="AC162" s="182"/>
      <c r="AD162" s="182"/>
      <c r="AE162" s="182"/>
      <c r="AF162" s="182"/>
      <c r="AG162" s="182"/>
      <c r="AH162" s="182"/>
      <c r="AI162" s="182"/>
      <c r="AJ162" s="182"/>
      <c r="AK162" s="182"/>
      <c r="AL162" s="182"/>
      <c r="AM162" s="182"/>
      <c r="AN162" s="182"/>
      <c r="AO162" s="182"/>
      <c r="AP162" s="45"/>
      <c r="AQ162" s="45" t="s">
        <v>31</v>
      </c>
      <c r="AR162" s="46"/>
      <c r="AS162" s="183">
        <f>SUM(AR159)</f>
        <v>3370250</v>
      </c>
      <c r="AT162" s="183"/>
      <c r="AU162" s="183"/>
      <c r="AV162" s="183"/>
      <c r="AW162" s="184"/>
    </row>
    <row r="163" spans="2:49">
      <c r="B163" s="185" t="s">
        <v>33</v>
      </c>
      <c r="C163" s="186"/>
      <c r="D163" s="187" t="s">
        <v>19</v>
      </c>
      <c r="E163" s="188"/>
      <c r="F163" s="188"/>
      <c r="G163" s="188"/>
      <c r="H163" s="188"/>
      <c r="I163" s="188"/>
      <c r="J163" s="188"/>
      <c r="K163" s="188"/>
      <c r="L163" s="188"/>
      <c r="M163" s="188"/>
      <c r="N163" s="188"/>
      <c r="O163" s="188"/>
      <c r="P163" s="188"/>
      <c r="Q163" s="189"/>
      <c r="R163" s="170" t="s">
        <v>20</v>
      </c>
      <c r="S163" s="170"/>
      <c r="T163" s="170"/>
      <c r="U163" s="170"/>
      <c r="V163" s="170"/>
      <c r="W163" s="170"/>
      <c r="X163" s="170"/>
      <c r="Y163" s="170"/>
      <c r="Z163" s="170"/>
      <c r="AA163" s="170"/>
      <c r="AB163" s="170"/>
      <c r="AC163" s="170"/>
      <c r="AD163" s="170"/>
      <c r="AE163" s="170"/>
      <c r="AF163" s="170"/>
      <c r="AG163" s="170"/>
      <c r="AH163" s="170" t="s">
        <v>21</v>
      </c>
      <c r="AI163" s="170"/>
      <c r="AJ163" s="170"/>
      <c r="AK163" s="170"/>
      <c r="AL163" s="170"/>
      <c r="AM163" s="170"/>
      <c r="AN163" s="170"/>
      <c r="AO163" s="170"/>
      <c r="AP163" s="170"/>
      <c r="AQ163" s="170"/>
      <c r="AR163" s="170"/>
      <c r="AS163" s="170"/>
      <c r="AT163" s="170"/>
      <c r="AU163" s="170"/>
      <c r="AV163" s="170"/>
      <c r="AW163" s="170"/>
    </row>
    <row r="164" spans="2:49">
      <c r="B164" s="15" t="s">
        <v>42</v>
      </c>
      <c r="C164" s="30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7"/>
      <c r="R164" s="4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7"/>
      <c r="AH164" s="4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7"/>
    </row>
    <row r="165" spans="2:49">
      <c r="B165" s="8"/>
      <c r="C165" s="10"/>
      <c r="D165" s="160" t="s">
        <v>35</v>
      </c>
      <c r="E165" s="160"/>
      <c r="F165" s="11" t="s">
        <v>14</v>
      </c>
      <c r="G165" s="190" t="s">
        <v>44</v>
      </c>
      <c r="H165" s="190"/>
      <c r="I165" s="190"/>
      <c r="J165" s="190"/>
      <c r="K165" s="190"/>
      <c r="L165" s="190"/>
      <c r="M165" s="190"/>
      <c r="N165" s="190"/>
      <c r="O165" s="190"/>
      <c r="P165" s="190"/>
      <c r="Q165" s="191"/>
      <c r="R165" s="8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2"/>
      <c r="AH165" s="8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2"/>
    </row>
    <row r="166" spans="2:49">
      <c r="B166" s="8"/>
      <c r="C166" s="10"/>
      <c r="D166" s="10"/>
      <c r="E166" s="10"/>
      <c r="F166" s="10"/>
      <c r="G166" s="190"/>
      <c r="H166" s="190"/>
      <c r="I166" s="190"/>
      <c r="J166" s="190"/>
      <c r="K166" s="190"/>
      <c r="L166" s="190"/>
      <c r="M166" s="190"/>
      <c r="N166" s="190"/>
      <c r="O166" s="190"/>
      <c r="P166" s="190"/>
      <c r="Q166" s="191"/>
      <c r="R166" s="8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2"/>
      <c r="AH166" s="8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2"/>
    </row>
    <row r="167" spans="2:49">
      <c r="B167" s="8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2"/>
      <c r="R167" s="8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2"/>
      <c r="AH167" s="8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2"/>
    </row>
    <row r="168" spans="2:49">
      <c r="B168" s="8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2"/>
      <c r="R168" s="8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2"/>
      <c r="AH168" s="8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2"/>
    </row>
    <row r="169" spans="2:49">
      <c r="B169" s="8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2"/>
      <c r="R169" s="8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2"/>
      <c r="AH169" s="8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2"/>
    </row>
    <row r="170" spans="2:49">
      <c r="B170" s="8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2"/>
      <c r="R170" s="8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2"/>
      <c r="AH170" s="8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2"/>
    </row>
    <row r="171" spans="2:49">
      <c r="B171" s="8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2"/>
      <c r="R171" s="8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2"/>
      <c r="AH171" s="8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2"/>
    </row>
    <row r="172" spans="2:49">
      <c r="B172" s="8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2"/>
      <c r="R172" s="8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2"/>
      <c r="AH172" s="8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2"/>
    </row>
    <row r="173" spans="2:49">
      <c r="B173" s="8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2"/>
      <c r="R173" s="8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2"/>
      <c r="AH173" s="8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2"/>
    </row>
    <row r="174" spans="2:49">
      <c r="B174" s="8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2"/>
      <c r="R174" s="8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2"/>
      <c r="AH174" s="8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2"/>
    </row>
    <row r="175" spans="2:49">
      <c r="B175" s="8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2"/>
      <c r="R175" s="8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2"/>
      <c r="AH175" s="8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2"/>
    </row>
    <row r="176" spans="2:49">
      <c r="B176" s="8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2"/>
      <c r="R176" s="8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2"/>
      <c r="AH176" s="8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2"/>
    </row>
    <row r="177" spans="2:49">
      <c r="B177" s="8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2"/>
      <c r="R177" s="8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2"/>
      <c r="AH177" s="8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2"/>
    </row>
    <row r="178" spans="2:49">
      <c r="B178" s="14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9"/>
      <c r="R178" s="14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9"/>
      <c r="AH178" s="14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9"/>
    </row>
    <row r="180" spans="2:49" ht="21">
      <c r="B180" s="173" t="s">
        <v>56</v>
      </c>
      <c r="C180" s="174"/>
      <c r="D180" s="174" t="s">
        <v>57</v>
      </c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  <c r="Y180" s="174"/>
      <c r="Z180" s="174"/>
      <c r="AA180" s="174"/>
      <c r="AB180" s="174"/>
      <c r="AC180" s="174"/>
      <c r="AD180" s="174"/>
      <c r="AE180" s="174"/>
      <c r="AF180" s="174"/>
      <c r="AG180" s="174"/>
      <c r="AH180" s="174" t="s">
        <v>31</v>
      </c>
      <c r="AI180" s="174"/>
      <c r="AJ180" s="177">
        <f>SUM(AS54,AS88,AS127,AS162)</f>
        <v>6719650</v>
      </c>
      <c r="AK180" s="177"/>
      <c r="AL180" s="177"/>
      <c r="AM180" s="177"/>
      <c r="AN180" s="177"/>
      <c r="AO180" s="177"/>
      <c r="AP180" s="177"/>
      <c r="AQ180" s="177"/>
      <c r="AR180" s="177"/>
      <c r="AS180" s="177"/>
      <c r="AT180" s="39"/>
      <c r="AU180" s="39"/>
      <c r="AV180" s="39"/>
      <c r="AW180" s="40"/>
    </row>
    <row r="181" spans="2:49" ht="21">
      <c r="B181" s="175"/>
      <c r="C181" s="176"/>
      <c r="D181" s="176"/>
      <c r="E181" s="176"/>
      <c r="F181" s="176"/>
      <c r="G181" s="176"/>
      <c r="H181" s="176"/>
      <c r="I181" s="176"/>
      <c r="J181" s="176"/>
      <c r="K181" s="176"/>
      <c r="L181" s="176"/>
      <c r="M181" s="176"/>
      <c r="N181" s="176"/>
      <c r="O181" s="176"/>
      <c r="P181" s="176"/>
      <c r="Q181" s="176"/>
      <c r="R181" s="176"/>
      <c r="S181" s="176"/>
      <c r="T181" s="176"/>
      <c r="U181" s="176"/>
      <c r="V181" s="176"/>
      <c r="W181" s="176"/>
      <c r="X181" s="176"/>
      <c r="Y181" s="176"/>
      <c r="Z181" s="176"/>
      <c r="AA181" s="176"/>
      <c r="AB181" s="176"/>
      <c r="AC181" s="176"/>
      <c r="AD181" s="176"/>
      <c r="AE181" s="176"/>
      <c r="AF181" s="176"/>
      <c r="AG181" s="176"/>
      <c r="AH181" s="176"/>
      <c r="AI181" s="176"/>
      <c r="AJ181" s="178"/>
      <c r="AK181" s="178"/>
      <c r="AL181" s="178"/>
      <c r="AM181" s="178"/>
      <c r="AN181" s="178"/>
      <c r="AO181" s="178"/>
      <c r="AP181" s="178"/>
      <c r="AQ181" s="178"/>
      <c r="AR181" s="178"/>
      <c r="AS181" s="178"/>
      <c r="AT181" s="41"/>
      <c r="AU181" s="41"/>
      <c r="AV181" s="41"/>
      <c r="AW181" s="42"/>
    </row>
    <row r="182" spans="2:49">
      <c r="AO182" s="3"/>
    </row>
    <row r="183" spans="2:49" s="51" customFormat="1" ht="14.25">
      <c r="I183" s="52"/>
      <c r="J183" s="52"/>
      <c r="K183" s="52"/>
      <c r="L183" s="52"/>
      <c r="M183" s="52"/>
      <c r="N183" s="52"/>
      <c r="AO183" s="52" t="s">
        <v>210</v>
      </c>
    </row>
    <row r="184" spans="2:49" s="51" customFormat="1" ht="14.25">
      <c r="F184" s="52" t="s">
        <v>54</v>
      </c>
      <c r="I184" s="52"/>
      <c r="J184" s="52"/>
      <c r="K184" s="52"/>
      <c r="L184" s="52"/>
      <c r="M184" s="52"/>
      <c r="N184" s="52"/>
      <c r="X184" s="52" t="s">
        <v>51</v>
      </c>
      <c r="AO184" s="52" t="s">
        <v>48</v>
      </c>
    </row>
    <row r="185" spans="2:49" s="51" customFormat="1" ht="14.25">
      <c r="F185" s="52" t="s">
        <v>55</v>
      </c>
      <c r="I185" s="52"/>
      <c r="J185" s="52"/>
      <c r="K185" s="52"/>
      <c r="L185" s="52"/>
      <c r="M185" s="52"/>
      <c r="N185" s="52"/>
      <c r="X185" s="52" t="s">
        <v>52</v>
      </c>
      <c r="AO185" s="52" t="s">
        <v>49</v>
      </c>
    </row>
    <row r="186" spans="2:49" s="51" customFormat="1" ht="14.25">
      <c r="F186" s="52"/>
      <c r="I186" s="52"/>
      <c r="J186" s="52"/>
      <c r="K186" s="52"/>
      <c r="L186" s="52"/>
      <c r="M186" s="52"/>
      <c r="N186" s="52"/>
      <c r="X186" s="52" t="s">
        <v>53</v>
      </c>
      <c r="AO186" s="52" t="s">
        <v>50</v>
      </c>
    </row>
    <row r="187" spans="2:49" s="51" customFormat="1" ht="14.25">
      <c r="F187" s="52"/>
      <c r="I187" s="52"/>
      <c r="J187" s="52"/>
      <c r="K187" s="52"/>
      <c r="L187" s="52"/>
      <c r="M187" s="52"/>
      <c r="N187" s="52"/>
      <c r="X187" s="52"/>
      <c r="AO187" s="52"/>
    </row>
    <row r="188" spans="2:49" s="51" customFormat="1" ht="14.25">
      <c r="F188" s="52"/>
      <c r="I188" s="52"/>
      <c r="J188" s="52"/>
      <c r="K188" s="52"/>
      <c r="L188" s="52"/>
      <c r="M188" s="52"/>
      <c r="N188" s="52"/>
      <c r="X188" s="52"/>
      <c r="AO188" s="52"/>
    </row>
    <row r="189" spans="2:49" s="51" customFormat="1" ht="14.25">
      <c r="F189" s="52"/>
      <c r="I189" s="52"/>
      <c r="J189" s="52"/>
      <c r="K189" s="52"/>
      <c r="L189" s="52"/>
      <c r="M189" s="52"/>
      <c r="N189" s="52"/>
      <c r="X189" s="52"/>
      <c r="AO189" s="52"/>
    </row>
    <row r="190" spans="2:49" s="63" customFormat="1">
      <c r="F190" s="132" t="s">
        <v>232</v>
      </c>
      <c r="I190" s="131"/>
      <c r="J190" s="131"/>
      <c r="K190" s="131"/>
      <c r="L190" s="131"/>
      <c r="M190" s="131"/>
      <c r="N190" s="131"/>
      <c r="X190" s="132" t="s">
        <v>97</v>
      </c>
      <c r="AO190" s="132" t="s">
        <v>209</v>
      </c>
    </row>
    <row r="191" spans="2:49" s="51" customFormat="1" ht="14.25">
      <c r="D191" s="133"/>
      <c r="F191" s="133" t="s">
        <v>228</v>
      </c>
      <c r="G191" s="133"/>
      <c r="H191" s="133"/>
      <c r="I191" s="133"/>
      <c r="J191" s="133"/>
      <c r="K191" s="134"/>
      <c r="L191" s="134"/>
      <c r="M191" s="134"/>
      <c r="N191" s="134"/>
      <c r="AO191" s="52"/>
    </row>
  </sheetData>
  <mergeCells count="122">
    <mergeCell ref="B7:J7"/>
    <mergeCell ref="L7:AT7"/>
    <mergeCell ref="B8:J8"/>
    <mergeCell ref="L8:AT8"/>
    <mergeCell ref="B9:J9"/>
    <mergeCell ref="L9:AT9"/>
    <mergeCell ref="A2:AW2"/>
    <mergeCell ref="B4:J4"/>
    <mergeCell ref="L4:AT4"/>
    <mergeCell ref="B5:J5"/>
    <mergeCell ref="L5:AT5"/>
    <mergeCell ref="B6:J6"/>
    <mergeCell ref="L6:AT6"/>
    <mergeCell ref="C15:G15"/>
    <mergeCell ref="I15:J15"/>
    <mergeCell ref="M15:N15"/>
    <mergeCell ref="Q15:R15"/>
    <mergeCell ref="AJ15:AO15"/>
    <mergeCell ref="AJ16:AO16"/>
    <mergeCell ref="B11:AW11"/>
    <mergeCell ref="C14:G14"/>
    <mergeCell ref="I14:J14"/>
    <mergeCell ref="M14:N14"/>
    <mergeCell ref="Q14:R14"/>
    <mergeCell ref="AJ14:AO14"/>
    <mergeCell ref="AP42:AT42"/>
    <mergeCell ref="V50:W50"/>
    <mergeCell ref="Z50:AA50"/>
    <mergeCell ref="AD50:AE50"/>
    <mergeCell ref="AJ50:AL50"/>
    <mergeCell ref="AR50:AU50"/>
    <mergeCell ref="B18:Q18"/>
    <mergeCell ref="R18:AG18"/>
    <mergeCell ref="AH18:AW18"/>
    <mergeCell ref="B19:Q30"/>
    <mergeCell ref="R19:AG30"/>
    <mergeCell ref="AH19:AW30"/>
    <mergeCell ref="B54:AO54"/>
    <mergeCell ref="AS54:AW54"/>
    <mergeCell ref="B55:C55"/>
    <mergeCell ref="D55:Q55"/>
    <mergeCell ref="R55:AG55"/>
    <mergeCell ref="AH55:AW55"/>
    <mergeCell ref="V51:W51"/>
    <mergeCell ref="X51:AA51"/>
    <mergeCell ref="AD51:AE51"/>
    <mergeCell ref="AJ51:AL51"/>
    <mergeCell ref="AR51:AU51"/>
    <mergeCell ref="V52:W52"/>
    <mergeCell ref="X52:AA52"/>
    <mergeCell ref="AD52:AE52"/>
    <mergeCell ref="AJ52:AL52"/>
    <mergeCell ref="AR52:AU52"/>
    <mergeCell ref="AJ85:AL85"/>
    <mergeCell ref="AR85:AU85"/>
    <mergeCell ref="V86:W86"/>
    <mergeCell ref="X86:AA86"/>
    <mergeCell ref="AD86:AE86"/>
    <mergeCell ref="AJ86:AL86"/>
    <mergeCell ref="AR86:AU86"/>
    <mergeCell ref="D57:Q57"/>
    <mergeCell ref="D58:E58"/>
    <mergeCell ref="G58:Q58"/>
    <mergeCell ref="V85:W85"/>
    <mergeCell ref="Z85:AA85"/>
    <mergeCell ref="AD85:AE85"/>
    <mergeCell ref="D91:Q91"/>
    <mergeCell ref="D92:E92"/>
    <mergeCell ref="G92:Q92"/>
    <mergeCell ref="B88:AO88"/>
    <mergeCell ref="AS88:AW88"/>
    <mergeCell ref="B89:C89"/>
    <mergeCell ref="D89:Q89"/>
    <mergeCell ref="R89:AG89"/>
    <mergeCell ref="AH89:AW89"/>
    <mergeCell ref="AJ122:AL122"/>
    <mergeCell ref="AR122:AU122"/>
    <mergeCell ref="V123:W123"/>
    <mergeCell ref="X123:AA123"/>
    <mergeCell ref="AD123:AE123"/>
    <mergeCell ref="AJ123:AL123"/>
    <mergeCell ref="AR123:AU123"/>
    <mergeCell ref="V122:W122"/>
    <mergeCell ref="Z122:AA122"/>
    <mergeCell ref="AD122:AE122"/>
    <mergeCell ref="V124:W124"/>
    <mergeCell ref="X124:AA124"/>
    <mergeCell ref="AD124:AE124"/>
    <mergeCell ref="AJ124:AL124"/>
    <mergeCell ref="AR124:AU124"/>
    <mergeCell ref="V125:W125"/>
    <mergeCell ref="X125:AA125"/>
    <mergeCell ref="AD125:AE125"/>
    <mergeCell ref="AJ125:AL125"/>
    <mergeCell ref="AR125:AU125"/>
    <mergeCell ref="D130:Q130"/>
    <mergeCell ref="D131:E131"/>
    <mergeCell ref="G131:Q132"/>
    <mergeCell ref="V159:W159"/>
    <mergeCell ref="Z159:AA159"/>
    <mergeCell ref="AD159:AE159"/>
    <mergeCell ref="B127:AO127"/>
    <mergeCell ref="AS127:AW127"/>
    <mergeCell ref="B128:C128"/>
    <mergeCell ref="D128:Q128"/>
    <mergeCell ref="R128:AG128"/>
    <mergeCell ref="AH128:AW128"/>
    <mergeCell ref="D165:E165"/>
    <mergeCell ref="G165:Q166"/>
    <mergeCell ref="B180:C181"/>
    <mergeCell ref="D180:AG181"/>
    <mergeCell ref="AH180:AI181"/>
    <mergeCell ref="AJ180:AS181"/>
    <mergeCell ref="AJ159:AL159"/>
    <mergeCell ref="AR159:AU159"/>
    <mergeCell ref="AC160:AG160"/>
    <mergeCell ref="B162:AO162"/>
    <mergeCell ref="AS162:AW162"/>
    <mergeCell ref="B163:C163"/>
    <mergeCell ref="D163:Q163"/>
    <mergeCell ref="R163:AG163"/>
    <mergeCell ref="AH163:AW163"/>
  </mergeCells>
  <pageMargins left="0.84" right="0.43307086614173229" top="0.85" bottom="0.37" header="0.31496062992125984" footer="0.31496062992125984"/>
  <pageSetup paperSize="9" scale="85" orientation="landscape" horizontalDpi="4294967293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W229"/>
  <sheetViews>
    <sheetView topLeftCell="E21" zoomScale="112" zoomScaleNormal="112" workbookViewId="0">
      <selection activeCell="E32" sqref="A32:XFD40"/>
    </sheetView>
  </sheetViews>
  <sheetFormatPr defaultRowHeight="15"/>
  <cols>
    <col min="1" max="7" width="3" style="1" customWidth="1"/>
    <col min="8" max="8" width="1.5703125" style="1" customWidth="1"/>
    <col min="9" max="14" width="3" style="3" customWidth="1"/>
    <col min="15" max="81" width="3" style="1" customWidth="1"/>
    <col min="82" max="139" width="2.42578125" style="1" customWidth="1"/>
    <col min="140" max="16384" width="9.140625" style="1"/>
  </cols>
  <sheetData>
    <row r="1" spans="1:49">
      <c r="AR1" s="21" t="s">
        <v>24</v>
      </c>
    </row>
    <row r="2" spans="1:49" ht="21">
      <c r="A2" s="165" t="s">
        <v>0</v>
      </c>
      <c r="B2" s="165"/>
      <c r="C2" s="165"/>
      <c r="D2" s="165"/>
      <c r="E2" s="165"/>
      <c r="F2" s="165"/>
      <c r="G2" s="165"/>
      <c r="H2" s="165"/>
      <c r="I2" s="165"/>
      <c r="J2" s="165"/>
      <c r="K2" s="165"/>
      <c r="L2" s="165"/>
      <c r="M2" s="165"/>
      <c r="N2" s="165"/>
      <c r="O2" s="165"/>
      <c r="P2" s="165"/>
      <c r="Q2" s="165"/>
      <c r="R2" s="165"/>
      <c r="S2" s="165"/>
      <c r="T2" s="165"/>
      <c r="U2" s="165"/>
      <c r="V2" s="165"/>
      <c r="W2" s="165"/>
      <c r="X2" s="165"/>
      <c r="Y2" s="165"/>
      <c r="Z2" s="165"/>
      <c r="AA2" s="165"/>
      <c r="AB2" s="165"/>
      <c r="AC2" s="165"/>
      <c r="AD2" s="165"/>
      <c r="AE2" s="165"/>
      <c r="AF2" s="165"/>
      <c r="AG2" s="165"/>
      <c r="AH2" s="165"/>
      <c r="AI2" s="165"/>
      <c r="AJ2" s="165"/>
      <c r="AK2" s="165"/>
      <c r="AL2" s="165"/>
      <c r="AM2" s="165"/>
      <c r="AN2" s="165"/>
      <c r="AO2" s="165"/>
      <c r="AP2" s="165"/>
      <c r="AQ2" s="165"/>
      <c r="AR2" s="165"/>
      <c r="AS2" s="165"/>
      <c r="AT2" s="165"/>
      <c r="AU2" s="165"/>
      <c r="AV2" s="165"/>
      <c r="AW2" s="165"/>
    </row>
    <row r="4" spans="1:49">
      <c r="A4" s="2" t="s">
        <v>1</v>
      </c>
      <c r="B4" s="166" t="s">
        <v>2</v>
      </c>
      <c r="C4" s="166"/>
      <c r="D4" s="166"/>
      <c r="E4" s="166"/>
      <c r="F4" s="166"/>
      <c r="G4" s="166"/>
      <c r="H4" s="166"/>
      <c r="I4" s="166"/>
      <c r="J4" s="166"/>
      <c r="K4" s="3" t="s">
        <v>14</v>
      </c>
      <c r="L4" s="166">
        <v>253</v>
      </c>
      <c r="M4" s="166"/>
      <c r="N4" s="166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  <c r="AA4" s="166"/>
      <c r="AB4" s="166"/>
      <c r="AC4" s="166"/>
      <c r="AD4" s="166"/>
      <c r="AE4" s="166"/>
      <c r="AF4" s="166"/>
      <c r="AG4" s="166"/>
      <c r="AH4" s="166"/>
      <c r="AI4" s="166"/>
      <c r="AJ4" s="166"/>
      <c r="AK4" s="166"/>
      <c r="AL4" s="166"/>
      <c r="AM4" s="166"/>
      <c r="AN4" s="166"/>
      <c r="AO4" s="166"/>
      <c r="AP4" s="166"/>
      <c r="AQ4" s="166"/>
      <c r="AR4" s="166"/>
      <c r="AS4" s="166"/>
      <c r="AT4" s="166"/>
    </row>
    <row r="5" spans="1:49">
      <c r="B5" s="166" t="s">
        <v>3</v>
      </c>
      <c r="C5" s="166"/>
      <c r="D5" s="166"/>
      <c r="E5" s="166"/>
      <c r="F5" s="166"/>
      <c r="G5" s="166"/>
      <c r="H5" s="166"/>
      <c r="I5" s="166"/>
      <c r="J5" s="166"/>
      <c r="K5" s="3" t="s">
        <v>14</v>
      </c>
      <c r="L5" s="167" t="s">
        <v>143</v>
      </c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167"/>
      <c r="AA5" s="167"/>
      <c r="AB5" s="167"/>
      <c r="AC5" s="167"/>
      <c r="AD5" s="167"/>
      <c r="AE5" s="167"/>
      <c r="AF5" s="167"/>
      <c r="AG5" s="167"/>
      <c r="AH5" s="167"/>
      <c r="AI5" s="167"/>
      <c r="AJ5" s="167"/>
      <c r="AK5" s="167"/>
      <c r="AL5" s="167"/>
      <c r="AM5" s="167"/>
      <c r="AN5" s="167"/>
      <c r="AO5" s="167"/>
      <c r="AP5" s="167"/>
      <c r="AQ5" s="167"/>
      <c r="AR5" s="167"/>
      <c r="AS5" s="167"/>
      <c r="AT5" s="167"/>
    </row>
    <row r="6" spans="1:49">
      <c r="B6" s="166" t="s">
        <v>4</v>
      </c>
      <c r="C6" s="166"/>
      <c r="D6" s="166"/>
      <c r="E6" s="166"/>
      <c r="F6" s="166"/>
      <c r="G6" s="166"/>
      <c r="H6" s="166"/>
      <c r="I6" s="166"/>
      <c r="J6" s="166"/>
      <c r="K6" s="3" t="s">
        <v>14</v>
      </c>
      <c r="L6" s="166" t="str">
        <f>'[1]Tembesi Lolos'!$N$153</f>
        <v>Wiraswasta</v>
      </c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</row>
    <row r="7" spans="1:49">
      <c r="B7" s="166" t="s">
        <v>5</v>
      </c>
      <c r="C7" s="166"/>
      <c r="D7" s="166"/>
      <c r="E7" s="166"/>
      <c r="F7" s="166"/>
      <c r="G7" s="166"/>
      <c r="H7" s="166"/>
      <c r="I7" s="166"/>
      <c r="J7" s="166"/>
      <c r="K7" s="3" t="s">
        <v>14</v>
      </c>
      <c r="L7" s="166" t="s">
        <v>144</v>
      </c>
      <c r="M7" s="166"/>
      <c r="N7" s="166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</row>
    <row r="8" spans="1:49">
      <c r="B8" s="166" t="s">
        <v>6</v>
      </c>
      <c r="C8" s="166"/>
      <c r="D8" s="166"/>
      <c r="E8" s="166"/>
      <c r="F8" s="166"/>
      <c r="G8" s="166"/>
      <c r="H8" s="166"/>
      <c r="I8" s="166"/>
      <c r="J8" s="166"/>
      <c r="K8" s="3" t="s">
        <v>14</v>
      </c>
      <c r="L8" s="166" t="s">
        <v>105</v>
      </c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</row>
    <row r="9" spans="1:49">
      <c r="B9" s="166" t="s">
        <v>7</v>
      </c>
      <c r="C9" s="166"/>
      <c r="D9" s="166"/>
      <c r="E9" s="166"/>
      <c r="F9" s="166"/>
      <c r="G9" s="166"/>
      <c r="H9" s="166"/>
      <c r="I9" s="166"/>
      <c r="J9" s="166"/>
      <c r="K9" s="3" t="s">
        <v>14</v>
      </c>
      <c r="L9" s="166" t="s">
        <v>23</v>
      </c>
      <c r="M9" s="166"/>
      <c r="N9" s="166"/>
      <c r="O9" s="166"/>
      <c r="P9" s="166"/>
      <c r="Q9" s="166"/>
      <c r="R9" s="166"/>
      <c r="S9" s="166"/>
      <c r="T9" s="166"/>
      <c r="U9" s="166"/>
      <c r="V9" s="166"/>
      <c r="W9" s="166"/>
      <c r="X9" s="166"/>
      <c r="Y9" s="166"/>
      <c r="Z9" s="166"/>
      <c r="AA9" s="166"/>
      <c r="AB9" s="166"/>
      <c r="AC9" s="166"/>
      <c r="AD9" s="166"/>
      <c r="AE9" s="166"/>
      <c r="AF9" s="166"/>
      <c r="AG9" s="166"/>
      <c r="AH9" s="166"/>
      <c r="AI9" s="166"/>
      <c r="AJ9" s="166"/>
      <c r="AK9" s="166"/>
      <c r="AL9" s="166"/>
      <c r="AM9" s="166"/>
      <c r="AN9" s="166"/>
      <c r="AO9" s="166"/>
      <c r="AP9" s="166"/>
      <c r="AQ9" s="166"/>
      <c r="AR9" s="166"/>
      <c r="AS9" s="166"/>
      <c r="AT9" s="166"/>
    </row>
    <row r="11" spans="1:49">
      <c r="A11" s="2" t="s">
        <v>8</v>
      </c>
      <c r="B11" s="169" t="s">
        <v>9</v>
      </c>
      <c r="C11" s="169"/>
      <c r="D11" s="169"/>
      <c r="E11" s="169"/>
      <c r="F11" s="169"/>
      <c r="G11" s="169"/>
      <c r="H11" s="169"/>
      <c r="I11" s="169"/>
      <c r="J11" s="169"/>
      <c r="K11" s="169"/>
      <c r="L11" s="169"/>
      <c r="M11" s="169"/>
      <c r="N11" s="169"/>
      <c r="O11" s="169"/>
      <c r="P11" s="169"/>
      <c r="Q11" s="169"/>
      <c r="R11" s="169"/>
      <c r="S11" s="169"/>
      <c r="T11" s="169"/>
      <c r="U11" s="169"/>
      <c r="V11" s="169"/>
      <c r="W11" s="169"/>
      <c r="X11" s="169"/>
      <c r="Y11" s="169"/>
      <c r="Z11" s="169"/>
      <c r="AA11" s="169"/>
      <c r="AB11" s="169"/>
      <c r="AC11" s="169"/>
      <c r="AD11" s="169"/>
      <c r="AE11" s="169"/>
      <c r="AF11" s="169"/>
      <c r="AG11" s="169"/>
      <c r="AH11" s="169"/>
      <c r="AI11" s="169"/>
      <c r="AJ11" s="169"/>
      <c r="AK11" s="169"/>
      <c r="AL11" s="169"/>
      <c r="AM11" s="169"/>
      <c r="AN11" s="169"/>
      <c r="AO11" s="169"/>
      <c r="AP11" s="169"/>
      <c r="AQ11" s="169"/>
      <c r="AR11" s="169"/>
      <c r="AS11" s="169"/>
      <c r="AT11" s="169"/>
      <c r="AU11" s="169"/>
      <c r="AV11" s="169"/>
      <c r="AW11" s="169"/>
    </row>
    <row r="13" spans="1:49">
      <c r="B13" s="15" t="s">
        <v>10</v>
      </c>
      <c r="C13" s="5"/>
      <c r="D13" s="5"/>
      <c r="E13" s="5"/>
      <c r="F13" s="5"/>
      <c r="G13" s="5"/>
      <c r="H13" s="5"/>
      <c r="I13" s="6"/>
      <c r="J13" s="6"/>
      <c r="K13" s="6"/>
      <c r="L13" s="6"/>
      <c r="M13" s="6"/>
      <c r="N13" s="6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7"/>
    </row>
    <row r="14" spans="1:49" ht="17.25">
      <c r="B14" s="16" t="s">
        <v>11</v>
      </c>
      <c r="C14" s="160" t="s">
        <v>13</v>
      </c>
      <c r="D14" s="160"/>
      <c r="E14" s="160"/>
      <c r="F14" s="160"/>
      <c r="G14" s="160"/>
      <c r="H14" s="104" t="s">
        <v>14</v>
      </c>
      <c r="I14" s="168">
        <v>6</v>
      </c>
      <c r="J14" s="168"/>
      <c r="K14" s="106" t="s">
        <v>15</v>
      </c>
      <c r="L14" s="106" t="s">
        <v>16</v>
      </c>
      <c r="M14" s="168">
        <v>10</v>
      </c>
      <c r="N14" s="168"/>
      <c r="O14" s="11" t="s">
        <v>15</v>
      </c>
      <c r="P14" s="13" t="s">
        <v>17</v>
      </c>
      <c r="Q14" s="168">
        <f>SUM(M14*I14)</f>
        <v>60</v>
      </c>
      <c r="R14" s="168"/>
      <c r="S14" s="104" t="s">
        <v>18</v>
      </c>
      <c r="T14" s="104"/>
      <c r="U14" s="18" t="s">
        <v>11</v>
      </c>
      <c r="V14" s="10" t="s">
        <v>65</v>
      </c>
      <c r="W14" s="10"/>
      <c r="X14" s="10"/>
      <c r="Y14" s="10"/>
      <c r="Z14" s="10"/>
      <c r="AA14" s="10" t="s">
        <v>14</v>
      </c>
      <c r="AB14" s="10" t="s">
        <v>64</v>
      </c>
      <c r="AC14" s="10"/>
      <c r="AD14" s="10"/>
      <c r="AE14" s="10"/>
      <c r="AF14" s="10"/>
      <c r="AI14" s="19" t="s">
        <v>11</v>
      </c>
      <c r="AJ14" s="161" t="s">
        <v>67</v>
      </c>
      <c r="AK14" s="161"/>
      <c r="AL14" s="161"/>
      <c r="AM14" s="161"/>
      <c r="AN14" s="161"/>
      <c r="AO14" s="161"/>
      <c r="AP14" s="44" t="s">
        <v>14</v>
      </c>
      <c r="AQ14" s="44" t="s">
        <v>64</v>
      </c>
      <c r="AR14" s="44"/>
      <c r="AS14" s="44"/>
      <c r="AT14" s="44"/>
      <c r="AU14" s="44"/>
      <c r="AW14" s="12"/>
    </row>
    <row r="15" spans="1:49" ht="17.25">
      <c r="B15" s="16" t="s">
        <v>11</v>
      </c>
      <c r="C15" s="160" t="s">
        <v>12</v>
      </c>
      <c r="D15" s="160"/>
      <c r="E15" s="160"/>
      <c r="F15" s="160"/>
      <c r="G15" s="160"/>
      <c r="H15" s="104" t="s">
        <v>14</v>
      </c>
      <c r="I15" s="168">
        <v>6</v>
      </c>
      <c r="J15" s="168"/>
      <c r="K15" s="106" t="s">
        <v>15</v>
      </c>
      <c r="L15" s="106" t="s">
        <v>16</v>
      </c>
      <c r="M15" s="168">
        <v>8</v>
      </c>
      <c r="N15" s="168"/>
      <c r="O15" s="11" t="s">
        <v>15</v>
      </c>
      <c r="P15" s="13" t="s">
        <v>17</v>
      </c>
      <c r="Q15" s="168">
        <f>SUM(M15*I15)</f>
        <v>48</v>
      </c>
      <c r="R15" s="168"/>
      <c r="S15" s="104" t="s">
        <v>18</v>
      </c>
      <c r="T15" s="104"/>
      <c r="U15" s="18" t="s">
        <v>11</v>
      </c>
      <c r="V15" s="10" t="s">
        <v>63</v>
      </c>
      <c r="W15" s="10"/>
      <c r="X15" s="10"/>
      <c r="Y15" s="10"/>
      <c r="Z15" s="10"/>
      <c r="AA15" s="10" t="s">
        <v>14</v>
      </c>
      <c r="AB15" s="10" t="s">
        <v>64</v>
      </c>
      <c r="AC15" s="10"/>
      <c r="AD15" s="10"/>
      <c r="AE15" s="10"/>
      <c r="AF15" s="10"/>
      <c r="AH15" s="10"/>
      <c r="AI15" s="18" t="s">
        <v>11</v>
      </c>
      <c r="AJ15" s="160" t="s">
        <v>68</v>
      </c>
      <c r="AK15" s="160"/>
      <c r="AL15" s="160"/>
      <c r="AM15" s="160"/>
      <c r="AN15" s="160"/>
      <c r="AO15" s="160"/>
      <c r="AP15" s="10" t="s">
        <v>14</v>
      </c>
      <c r="AQ15" s="10" t="s">
        <v>64</v>
      </c>
      <c r="AR15" s="10"/>
      <c r="AS15" s="10"/>
      <c r="AT15" s="10"/>
      <c r="AU15" s="10"/>
      <c r="AW15" s="12"/>
    </row>
    <row r="16" spans="1:49">
      <c r="B16" s="17"/>
      <c r="C16" s="44"/>
      <c r="D16" s="44"/>
      <c r="E16" s="44"/>
      <c r="F16" s="44"/>
      <c r="G16" s="44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105"/>
      <c r="U16" s="18" t="s">
        <v>11</v>
      </c>
      <c r="V16" s="104" t="s">
        <v>66</v>
      </c>
      <c r="W16" s="104"/>
      <c r="X16" s="104"/>
      <c r="Y16" s="104"/>
      <c r="Z16" s="104"/>
      <c r="AA16" s="10" t="s">
        <v>14</v>
      </c>
      <c r="AB16" s="104" t="s">
        <v>64</v>
      </c>
      <c r="AC16" s="104"/>
      <c r="AD16" s="104"/>
      <c r="AE16" s="104"/>
      <c r="AF16" s="104"/>
      <c r="AH16" s="24"/>
      <c r="AI16" s="18" t="s">
        <v>11</v>
      </c>
      <c r="AJ16" s="160" t="s">
        <v>69</v>
      </c>
      <c r="AK16" s="160"/>
      <c r="AL16" s="160"/>
      <c r="AM16" s="160"/>
      <c r="AN16" s="160"/>
      <c r="AO16" s="160"/>
      <c r="AP16" s="10" t="s">
        <v>14</v>
      </c>
      <c r="AQ16" s="10" t="s">
        <v>111</v>
      </c>
      <c r="AR16" s="10"/>
      <c r="AS16" s="10"/>
      <c r="AT16" s="10"/>
      <c r="AU16" s="10"/>
      <c r="AV16" s="10"/>
      <c r="AW16" s="12"/>
    </row>
    <row r="17" spans="2:49">
      <c r="B17" s="8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2"/>
    </row>
    <row r="18" spans="2:49">
      <c r="B18" s="170" t="s">
        <v>19</v>
      </c>
      <c r="C18" s="170"/>
      <c r="D18" s="170"/>
      <c r="E18" s="170"/>
      <c r="F18" s="170"/>
      <c r="G18" s="170"/>
      <c r="H18" s="170"/>
      <c r="I18" s="170"/>
      <c r="J18" s="170"/>
      <c r="K18" s="170"/>
      <c r="L18" s="170"/>
      <c r="M18" s="170"/>
      <c r="N18" s="170"/>
      <c r="O18" s="170"/>
      <c r="P18" s="170"/>
      <c r="Q18" s="170"/>
      <c r="R18" s="170" t="s">
        <v>20</v>
      </c>
      <c r="S18" s="170"/>
      <c r="T18" s="170"/>
      <c r="U18" s="170"/>
      <c r="V18" s="170"/>
      <c r="W18" s="170"/>
      <c r="X18" s="170"/>
      <c r="Y18" s="170"/>
      <c r="Z18" s="170"/>
      <c r="AA18" s="170"/>
      <c r="AB18" s="170"/>
      <c r="AC18" s="170"/>
      <c r="AD18" s="170"/>
      <c r="AE18" s="170"/>
      <c r="AF18" s="170"/>
      <c r="AG18" s="170"/>
      <c r="AH18" s="170" t="s">
        <v>21</v>
      </c>
      <c r="AI18" s="170"/>
      <c r="AJ18" s="170"/>
      <c r="AK18" s="170"/>
      <c r="AL18" s="170"/>
      <c r="AM18" s="170"/>
      <c r="AN18" s="170"/>
      <c r="AO18" s="170"/>
      <c r="AP18" s="170"/>
      <c r="AQ18" s="170"/>
      <c r="AR18" s="170"/>
      <c r="AS18" s="170"/>
      <c r="AT18" s="170"/>
      <c r="AU18" s="170"/>
      <c r="AV18" s="170"/>
      <c r="AW18" s="170"/>
    </row>
    <row r="19" spans="2:49">
      <c r="B19" s="162"/>
      <c r="C19" s="162"/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  <c r="AA19" s="162"/>
      <c r="AB19" s="162"/>
      <c r="AC19" s="162"/>
      <c r="AD19" s="162"/>
      <c r="AE19" s="162"/>
      <c r="AF19" s="162"/>
      <c r="AG19" s="162"/>
      <c r="AH19" s="162"/>
      <c r="AI19" s="162"/>
      <c r="AJ19" s="162"/>
      <c r="AK19" s="162"/>
      <c r="AL19" s="162"/>
      <c r="AM19" s="162"/>
      <c r="AN19" s="162"/>
      <c r="AO19" s="162"/>
      <c r="AP19" s="162"/>
      <c r="AQ19" s="162"/>
      <c r="AR19" s="162"/>
      <c r="AS19" s="162"/>
      <c r="AT19" s="162"/>
      <c r="AU19" s="162"/>
      <c r="AV19" s="162"/>
      <c r="AW19" s="162"/>
    </row>
    <row r="20" spans="2:49">
      <c r="B20" s="163"/>
      <c r="C20" s="163"/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  <c r="AC20" s="163"/>
      <c r="AD20" s="163"/>
      <c r="AE20" s="163"/>
      <c r="AF20" s="163"/>
      <c r="AG20" s="163"/>
      <c r="AH20" s="163"/>
      <c r="AI20" s="163"/>
      <c r="AJ20" s="163"/>
      <c r="AK20" s="163"/>
      <c r="AL20" s="163"/>
      <c r="AM20" s="163"/>
      <c r="AN20" s="163"/>
      <c r="AO20" s="163"/>
      <c r="AP20" s="163"/>
      <c r="AQ20" s="163"/>
      <c r="AR20" s="163"/>
      <c r="AS20" s="163"/>
      <c r="AT20" s="163"/>
      <c r="AU20" s="163"/>
      <c r="AV20" s="163"/>
      <c r="AW20" s="163"/>
    </row>
    <row r="21" spans="2:49">
      <c r="B21" s="163"/>
      <c r="C21" s="163"/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  <c r="AC21" s="163"/>
      <c r="AD21" s="163"/>
      <c r="AE21" s="163"/>
      <c r="AF21" s="163"/>
      <c r="AG21" s="163"/>
      <c r="AH21" s="163"/>
      <c r="AI21" s="163"/>
      <c r="AJ21" s="163"/>
      <c r="AK21" s="163"/>
      <c r="AL21" s="163"/>
      <c r="AM21" s="163"/>
      <c r="AN21" s="163"/>
      <c r="AO21" s="163"/>
      <c r="AP21" s="163"/>
      <c r="AQ21" s="163"/>
      <c r="AR21" s="163"/>
      <c r="AS21" s="163"/>
      <c r="AT21" s="163"/>
      <c r="AU21" s="163"/>
      <c r="AV21" s="163"/>
      <c r="AW21" s="163"/>
    </row>
    <row r="22" spans="2:49">
      <c r="B22" s="163"/>
      <c r="C22" s="163"/>
      <c r="D22" s="163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  <c r="AC22" s="163"/>
      <c r="AD22" s="163"/>
      <c r="AE22" s="163"/>
      <c r="AF22" s="163"/>
      <c r="AG22" s="163"/>
      <c r="AH22" s="163"/>
      <c r="AI22" s="163"/>
      <c r="AJ22" s="163"/>
      <c r="AK22" s="163"/>
      <c r="AL22" s="163"/>
      <c r="AM22" s="163"/>
      <c r="AN22" s="163"/>
      <c r="AO22" s="163"/>
      <c r="AP22" s="163"/>
      <c r="AQ22" s="163"/>
      <c r="AR22" s="163"/>
      <c r="AS22" s="163"/>
      <c r="AT22" s="163"/>
      <c r="AU22" s="163"/>
      <c r="AV22" s="163"/>
      <c r="AW22" s="163"/>
    </row>
    <row r="23" spans="2:49">
      <c r="B23" s="163"/>
      <c r="C23" s="163"/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  <c r="AC23" s="163"/>
      <c r="AD23" s="163"/>
      <c r="AE23" s="163"/>
      <c r="AF23" s="163"/>
      <c r="AG23" s="163"/>
      <c r="AH23" s="163"/>
      <c r="AI23" s="163"/>
      <c r="AJ23" s="163"/>
      <c r="AK23" s="163"/>
      <c r="AL23" s="163"/>
      <c r="AM23" s="163"/>
      <c r="AN23" s="163"/>
      <c r="AO23" s="163"/>
      <c r="AP23" s="163"/>
      <c r="AQ23" s="163"/>
      <c r="AR23" s="163"/>
      <c r="AS23" s="163"/>
      <c r="AT23" s="163"/>
      <c r="AU23" s="163"/>
      <c r="AV23" s="163"/>
      <c r="AW23" s="163"/>
    </row>
    <row r="24" spans="2:49">
      <c r="B24" s="163"/>
      <c r="C24" s="163"/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  <c r="AC24" s="163"/>
      <c r="AD24" s="163"/>
      <c r="AE24" s="163"/>
      <c r="AF24" s="163"/>
      <c r="AG24" s="163"/>
      <c r="AH24" s="163"/>
      <c r="AI24" s="163"/>
      <c r="AJ24" s="163"/>
      <c r="AK24" s="163"/>
      <c r="AL24" s="163"/>
      <c r="AM24" s="163"/>
      <c r="AN24" s="163"/>
      <c r="AO24" s="163"/>
      <c r="AP24" s="163"/>
      <c r="AQ24" s="163"/>
      <c r="AR24" s="163"/>
      <c r="AS24" s="163"/>
      <c r="AT24" s="163"/>
      <c r="AU24" s="163"/>
      <c r="AV24" s="163"/>
      <c r="AW24" s="163"/>
    </row>
    <row r="25" spans="2:49">
      <c r="B25" s="163"/>
      <c r="C25" s="163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K25" s="163"/>
      <c r="AL25" s="163"/>
      <c r="AM25" s="163"/>
      <c r="AN25" s="163"/>
      <c r="AO25" s="163"/>
      <c r="AP25" s="163"/>
      <c r="AQ25" s="163"/>
      <c r="AR25" s="163"/>
      <c r="AS25" s="163"/>
      <c r="AT25" s="163"/>
      <c r="AU25" s="163"/>
      <c r="AV25" s="163"/>
      <c r="AW25" s="163"/>
    </row>
    <row r="26" spans="2:49">
      <c r="B26" s="163"/>
      <c r="C26" s="163"/>
      <c r="D26" s="163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  <c r="AB26" s="163"/>
      <c r="AC26" s="163"/>
      <c r="AD26" s="163"/>
      <c r="AE26" s="163"/>
      <c r="AF26" s="163"/>
      <c r="AG26" s="163"/>
      <c r="AH26" s="163"/>
      <c r="AI26" s="163"/>
      <c r="AJ26" s="163"/>
      <c r="AK26" s="163"/>
      <c r="AL26" s="163"/>
      <c r="AM26" s="163"/>
      <c r="AN26" s="163"/>
      <c r="AO26" s="163"/>
      <c r="AP26" s="163"/>
      <c r="AQ26" s="163"/>
      <c r="AR26" s="163"/>
      <c r="AS26" s="163"/>
      <c r="AT26" s="163"/>
      <c r="AU26" s="163"/>
      <c r="AV26" s="163"/>
      <c r="AW26" s="163"/>
    </row>
    <row r="27" spans="2:49">
      <c r="B27" s="163"/>
      <c r="C27" s="163"/>
      <c r="D27" s="163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/>
      <c r="AC27" s="163"/>
      <c r="AD27" s="163"/>
      <c r="AE27" s="163"/>
      <c r="AF27" s="163"/>
      <c r="AG27" s="163"/>
      <c r="AH27" s="163"/>
      <c r="AI27" s="163"/>
      <c r="AJ27" s="163"/>
      <c r="AK27" s="163"/>
      <c r="AL27" s="163"/>
      <c r="AM27" s="163"/>
      <c r="AN27" s="163"/>
      <c r="AO27" s="163"/>
      <c r="AP27" s="163"/>
      <c r="AQ27" s="163"/>
      <c r="AR27" s="163"/>
      <c r="AS27" s="163"/>
      <c r="AT27" s="163"/>
      <c r="AU27" s="163"/>
      <c r="AV27" s="163"/>
      <c r="AW27" s="163"/>
    </row>
    <row r="28" spans="2:49">
      <c r="B28" s="163"/>
      <c r="C28" s="163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  <c r="AB28" s="163"/>
      <c r="AC28" s="163"/>
      <c r="AD28" s="163"/>
      <c r="AE28" s="163"/>
      <c r="AF28" s="163"/>
      <c r="AG28" s="163"/>
      <c r="AH28" s="163"/>
      <c r="AI28" s="163"/>
      <c r="AJ28" s="163"/>
      <c r="AK28" s="163"/>
      <c r="AL28" s="163"/>
      <c r="AM28" s="163"/>
      <c r="AN28" s="163"/>
      <c r="AO28" s="163"/>
      <c r="AP28" s="163"/>
      <c r="AQ28" s="163"/>
      <c r="AR28" s="163"/>
      <c r="AS28" s="163"/>
      <c r="AT28" s="163"/>
      <c r="AU28" s="163"/>
      <c r="AV28" s="163"/>
      <c r="AW28" s="163"/>
    </row>
    <row r="29" spans="2:49">
      <c r="B29" s="163"/>
      <c r="C29" s="163"/>
      <c r="D29" s="163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63"/>
      <c r="AL29" s="163"/>
      <c r="AM29" s="163"/>
      <c r="AN29" s="163"/>
      <c r="AO29" s="163"/>
      <c r="AP29" s="163"/>
      <c r="AQ29" s="163"/>
      <c r="AR29" s="163"/>
      <c r="AS29" s="163"/>
      <c r="AT29" s="163"/>
      <c r="AU29" s="163"/>
      <c r="AV29" s="163"/>
      <c r="AW29" s="163"/>
    </row>
    <row r="30" spans="2:49">
      <c r="B30" s="164"/>
      <c r="C30" s="164"/>
      <c r="D30" s="164"/>
      <c r="E30" s="164"/>
      <c r="F30" s="164"/>
      <c r="G30" s="164"/>
      <c r="H30" s="164"/>
      <c r="I30" s="164"/>
      <c r="J30" s="164"/>
      <c r="K30" s="164"/>
      <c r="L30" s="164"/>
      <c r="M30" s="164"/>
      <c r="N30" s="164"/>
      <c r="O30" s="164"/>
      <c r="P30" s="164"/>
      <c r="Q30" s="164"/>
      <c r="R30" s="164"/>
      <c r="S30" s="164"/>
      <c r="T30" s="164"/>
      <c r="U30" s="164"/>
      <c r="V30" s="164"/>
      <c r="W30" s="164"/>
      <c r="X30" s="164"/>
      <c r="Y30" s="164"/>
      <c r="Z30" s="164"/>
      <c r="AA30" s="164"/>
      <c r="AB30" s="164"/>
      <c r="AC30" s="164"/>
      <c r="AD30" s="164"/>
      <c r="AE30" s="164"/>
      <c r="AF30" s="164"/>
      <c r="AG30" s="164"/>
      <c r="AH30" s="164"/>
      <c r="AI30" s="164"/>
      <c r="AJ30" s="164"/>
      <c r="AK30" s="164"/>
      <c r="AL30" s="164"/>
      <c r="AM30" s="164"/>
      <c r="AN30" s="164"/>
      <c r="AO30" s="164"/>
      <c r="AP30" s="164"/>
      <c r="AQ30" s="164"/>
      <c r="AR30" s="164"/>
      <c r="AS30" s="164"/>
      <c r="AT30" s="164"/>
      <c r="AU30" s="164"/>
      <c r="AV30" s="164"/>
      <c r="AW30" s="164"/>
    </row>
    <row r="32" spans="2:49" s="102" customFormat="1">
      <c r="I32" s="101"/>
      <c r="J32" s="101"/>
      <c r="K32" s="101"/>
      <c r="L32" s="101"/>
      <c r="M32" s="101"/>
      <c r="N32" s="101"/>
      <c r="AR32" s="101" t="s">
        <v>239</v>
      </c>
    </row>
    <row r="33" spans="1:49" s="102" customFormat="1">
      <c r="F33" s="101" t="s">
        <v>54</v>
      </c>
      <c r="I33" s="101"/>
      <c r="J33" s="101"/>
      <c r="K33" s="101"/>
      <c r="L33" s="101"/>
      <c r="M33" s="101"/>
      <c r="N33" s="101"/>
      <c r="T33" s="101" t="s">
        <v>237</v>
      </c>
      <c r="AF33" s="101" t="s">
        <v>51</v>
      </c>
      <c r="AR33" s="101" t="s">
        <v>48</v>
      </c>
    </row>
    <row r="34" spans="1:49" s="102" customFormat="1">
      <c r="F34" s="101" t="s">
        <v>55</v>
      </c>
      <c r="I34" s="101"/>
      <c r="J34" s="101"/>
      <c r="K34" s="101"/>
      <c r="L34" s="101"/>
      <c r="M34" s="101"/>
      <c r="N34" s="101"/>
      <c r="T34" s="101" t="s">
        <v>238</v>
      </c>
      <c r="AF34" s="101" t="s">
        <v>52</v>
      </c>
      <c r="AR34" s="101" t="s">
        <v>49</v>
      </c>
    </row>
    <row r="35" spans="1:49" s="102" customFormat="1">
      <c r="F35" s="101"/>
      <c r="I35" s="101"/>
      <c r="J35" s="101"/>
      <c r="K35" s="101"/>
      <c r="L35" s="101"/>
      <c r="M35" s="101"/>
      <c r="N35" s="101"/>
      <c r="AF35" s="101" t="s">
        <v>53</v>
      </c>
      <c r="AR35" s="101" t="s">
        <v>50</v>
      </c>
    </row>
    <row r="36" spans="1:49" s="102" customFormat="1">
      <c r="F36" s="101"/>
      <c r="I36" s="101"/>
      <c r="J36" s="101"/>
      <c r="K36" s="101"/>
      <c r="L36" s="101"/>
      <c r="M36" s="101"/>
      <c r="N36" s="101"/>
      <c r="AF36" s="101"/>
      <c r="AR36" s="101"/>
    </row>
    <row r="37" spans="1:49" s="102" customFormat="1">
      <c r="F37" s="101"/>
      <c r="I37" s="101"/>
      <c r="J37" s="101"/>
      <c r="K37" s="101"/>
      <c r="L37" s="101"/>
      <c r="M37" s="101"/>
      <c r="N37" s="101"/>
      <c r="AF37" s="101"/>
      <c r="AR37" s="101"/>
    </row>
    <row r="38" spans="1:49" s="102" customFormat="1">
      <c r="F38" s="101"/>
      <c r="I38" s="101"/>
      <c r="J38" s="101"/>
      <c r="K38" s="101"/>
      <c r="L38" s="101"/>
      <c r="M38" s="101"/>
      <c r="N38" s="101"/>
      <c r="AF38" s="101"/>
      <c r="AR38" s="101"/>
    </row>
    <row r="39" spans="1:49" s="140" customFormat="1" ht="16.5" thickBot="1">
      <c r="F39" s="141" t="s">
        <v>232</v>
      </c>
      <c r="I39" s="142"/>
      <c r="J39" s="142"/>
      <c r="K39" s="142"/>
      <c r="L39" s="142"/>
      <c r="M39" s="142"/>
      <c r="N39" s="142"/>
      <c r="Q39" s="145"/>
      <c r="R39" s="145"/>
      <c r="S39" s="145"/>
      <c r="T39" s="146"/>
      <c r="U39" s="145"/>
      <c r="V39" s="145"/>
      <c r="W39" s="145"/>
      <c r="X39" s="145"/>
      <c r="AF39" s="141" t="s">
        <v>97</v>
      </c>
      <c r="AR39" s="141" t="s">
        <v>209</v>
      </c>
    </row>
    <row r="40" spans="1:49" s="102" customFormat="1">
      <c r="D40" s="143"/>
      <c r="F40" s="143" t="s">
        <v>228</v>
      </c>
      <c r="G40" s="143"/>
      <c r="H40" s="143"/>
      <c r="I40" s="143"/>
      <c r="J40" s="143"/>
      <c r="K40" s="144"/>
      <c r="L40" s="144"/>
      <c r="M40" s="144"/>
      <c r="N40" s="144"/>
      <c r="T40" s="147"/>
      <c r="AO40" s="101"/>
    </row>
    <row r="42" spans="1:49">
      <c r="AN42" s="10"/>
      <c r="AO42" s="10"/>
      <c r="AP42" s="160"/>
      <c r="AQ42" s="160"/>
      <c r="AR42" s="160"/>
      <c r="AS42" s="160"/>
      <c r="AT42" s="160"/>
    </row>
    <row r="46" spans="1:49">
      <c r="A46" s="2" t="s">
        <v>25</v>
      </c>
      <c r="B46" s="1" t="s">
        <v>26</v>
      </c>
    </row>
    <row r="48" spans="1:49">
      <c r="B48" s="15" t="s">
        <v>27</v>
      </c>
      <c r="C48" s="5"/>
      <c r="D48" s="5"/>
      <c r="E48" s="5"/>
      <c r="F48" s="5"/>
      <c r="G48" s="5"/>
      <c r="H48" s="5"/>
      <c r="I48" s="6"/>
      <c r="J48" s="6"/>
      <c r="K48" s="6"/>
      <c r="L48" s="6"/>
      <c r="M48" s="6"/>
      <c r="N48" s="6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7"/>
    </row>
    <row r="49" spans="2:49">
      <c r="B49" s="22" t="s">
        <v>28</v>
      </c>
      <c r="C49" s="10"/>
      <c r="D49" s="10"/>
      <c r="E49" s="10"/>
      <c r="F49" s="10"/>
      <c r="G49" s="10"/>
      <c r="H49" s="10"/>
      <c r="I49" s="11"/>
      <c r="J49" s="11"/>
      <c r="K49" s="11"/>
      <c r="L49" s="11"/>
      <c r="M49" s="11"/>
      <c r="V49" s="11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9" t="s">
        <v>30</v>
      </c>
      <c r="AR49" s="10"/>
      <c r="AS49" s="10"/>
      <c r="AT49" s="10"/>
      <c r="AU49" s="10"/>
      <c r="AV49" s="10"/>
      <c r="AW49" s="12"/>
    </row>
    <row r="50" spans="2:49" ht="17.25">
      <c r="B50" s="23" t="s">
        <v>1</v>
      </c>
      <c r="C50" s="10" t="s">
        <v>70</v>
      </c>
      <c r="D50" s="10"/>
      <c r="E50" s="10"/>
      <c r="F50" s="10"/>
      <c r="G50" s="10"/>
      <c r="H50" s="104"/>
      <c r="I50" s="20"/>
      <c r="J50" s="11"/>
      <c r="K50" s="11"/>
      <c r="L50" s="11"/>
      <c r="M50" s="11"/>
      <c r="V50" s="168">
        <v>6</v>
      </c>
      <c r="W50" s="168"/>
      <c r="X50" s="11" t="s">
        <v>15</v>
      </c>
      <c r="Y50" s="11" t="s">
        <v>16</v>
      </c>
      <c r="Z50" s="168">
        <v>2.85</v>
      </c>
      <c r="AA50" s="168"/>
      <c r="AB50" s="11" t="s">
        <v>15</v>
      </c>
      <c r="AC50" s="13" t="s">
        <v>17</v>
      </c>
      <c r="AD50" s="168">
        <f>SUM(Z50*V50)</f>
        <v>17.100000000000001</v>
      </c>
      <c r="AE50" s="168"/>
      <c r="AF50" s="104" t="s">
        <v>18</v>
      </c>
      <c r="AG50" s="10"/>
      <c r="AH50" s="25" t="s">
        <v>29</v>
      </c>
      <c r="AI50" s="10"/>
      <c r="AJ50" s="180">
        <v>57000</v>
      </c>
      <c r="AK50" s="180"/>
      <c r="AL50" s="180"/>
      <c r="AM50" s="26"/>
      <c r="AN50" s="10"/>
      <c r="AO50" s="10"/>
      <c r="AP50" s="10"/>
      <c r="AQ50" s="27" t="s">
        <v>31</v>
      </c>
      <c r="AR50" s="180">
        <f>SUM(AJ50*AD50)</f>
        <v>974700.00000000012</v>
      </c>
      <c r="AS50" s="180"/>
      <c r="AT50" s="180"/>
      <c r="AU50" s="180"/>
      <c r="AV50" s="10"/>
      <c r="AW50" s="12"/>
    </row>
    <row r="51" spans="2:49">
      <c r="B51" s="23" t="s">
        <v>8</v>
      </c>
      <c r="C51" s="10" t="s">
        <v>71</v>
      </c>
      <c r="D51" s="10"/>
      <c r="E51" s="10"/>
      <c r="F51" s="10"/>
      <c r="G51" s="10"/>
      <c r="H51" s="104"/>
      <c r="I51" s="20"/>
      <c r="J51" s="11"/>
      <c r="K51" s="11"/>
      <c r="L51" s="11"/>
      <c r="M51" s="11"/>
      <c r="V51" s="168">
        <v>1</v>
      </c>
      <c r="W51" s="168"/>
      <c r="X51" s="160" t="s">
        <v>37</v>
      </c>
      <c r="Y51" s="160"/>
      <c r="Z51" s="160"/>
      <c r="AA51" s="160"/>
      <c r="AC51" s="13"/>
      <c r="AD51" s="168"/>
      <c r="AE51" s="168"/>
      <c r="AF51" s="104"/>
      <c r="AG51" s="10"/>
      <c r="AH51" s="25" t="s">
        <v>29</v>
      </c>
      <c r="AI51" s="10"/>
      <c r="AJ51" s="180">
        <v>350000</v>
      </c>
      <c r="AK51" s="180"/>
      <c r="AL51" s="180"/>
      <c r="AM51" s="26"/>
      <c r="AN51" s="10"/>
      <c r="AO51" s="10"/>
      <c r="AP51" s="10"/>
      <c r="AQ51" s="27" t="s">
        <v>31</v>
      </c>
      <c r="AR51" s="180">
        <f>SUM(AJ51*V51)</f>
        <v>350000</v>
      </c>
      <c r="AS51" s="180"/>
      <c r="AT51" s="180"/>
      <c r="AU51" s="180"/>
      <c r="AV51" s="10"/>
      <c r="AW51" s="12"/>
    </row>
    <row r="52" spans="2:49">
      <c r="B52" s="23" t="s">
        <v>25</v>
      </c>
      <c r="C52" s="104" t="s">
        <v>72</v>
      </c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V52" s="168">
        <v>2</v>
      </c>
      <c r="W52" s="168"/>
      <c r="X52" s="160" t="s">
        <v>37</v>
      </c>
      <c r="Y52" s="160"/>
      <c r="Z52" s="160"/>
      <c r="AA52" s="160"/>
      <c r="AC52" s="13"/>
      <c r="AD52" s="168"/>
      <c r="AE52" s="168"/>
      <c r="AF52" s="104"/>
      <c r="AG52" s="24"/>
      <c r="AH52" s="25" t="s">
        <v>29</v>
      </c>
      <c r="AI52" s="24"/>
      <c r="AJ52" s="180">
        <v>350000</v>
      </c>
      <c r="AK52" s="180"/>
      <c r="AL52" s="180"/>
      <c r="AM52" s="26"/>
      <c r="AN52" s="24"/>
      <c r="AO52" s="24"/>
      <c r="AP52" s="24"/>
      <c r="AQ52" s="27" t="s">
        <v>31</v>
      </c>
      <c r="AR52" s="180">
        <f>SUM(AJ52*V52)</f>
        <v>700000</v>
      </c>
      <c r="AS52" s="180"/>
      <c r="AT52" s="180"/>
      <c r="AU52" s="180"/>
      <c r="AV52" s="10"/>
      <c r="AW52" s="12"/>
    </row>
    <row r="53" spans="2:49">
      <c r="B53" s="8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2"/>
    </row>
    <row r="54" spans="2:49" ht="15.75">
      <c r="B54" s="181" t="s">
        <v>32</v>
      </c>
      <c r="C54" s="182"/>
      <c r="D54" s="182"/>
      <c r="E54" s="182"/>
      <c r="F54" s="182"/>
      <c r="G54" s="182"/>
      <c r="H54" s="182"/>
      <c r="I54" s="182"/>
      <c r="J54" s="182"/>
      <c r="K54" s="182"/>
      <c r="L54" s="182"/>
      <c r="M54" s="182"/>
      <c r="N54" s="182"/>
      <c r="O54" s="182"/>
      <c r="P54" s="182"/>
      <c r="Q54" s="182"/>
      <c r="R54" s="182"/>
      <c r="S54" s="182"/>
      <c r="T54" s="182"/>
      <c r="U54" s="182"/>
      <c r="V54" s="182"/>
      <c r="W54" s="182"/>
      <c r="X54" s="182"/>
      <c r="Y54" s="182"/>
      <c r="Z54" s="182"/>
      <c r="AA54" s="182"/>
      <c r="AB54" s="182"/>
      <c r="AC54" s="182"/>
      <c r="AD54" s="182"/>
      <c r="AE54" s="182"/>
      <c r="AF54" s="182"/>
      <c r="AG54" s="182"/>
      <c r="AH54" s="182"/>
      <c r="AI54" s="182"/>
      <c r="AJ54" s="182"/>
      <c r="AK54" s="182"/>
      <c r="AL54" s="182"/>
      <c r="AM54" s="182"/>
      <c r="AN54" s="182"/>
      <c r="AO54" s="182"/>
      <c r="AP54" s="45"/>
      <c r="AQ54" s="45" t="s">
        <v>31</v>
      </c>
      <c r="AR54" s="46"/>
      <c r="AS54" s="183">
        <f>SUM(AR50:AU52)</f>
        <v>2024700</v>
      </c>
      <c r="AT54" s="183"/>
      <c r="AU54" s="183"/>
      <c r="AV54" s="183"/>
      <c r="AW54" s="184"/>
    </row>
    <row r="55" spans="2:49">
      <c r="B55" s="185" t="s">
        <v>33</v>
      </c>
      <c r="C55" s="186"/>
      <c r="D55" s="187" t="s">
        <v>19</v>
      </c>
      <c r="E55" s="188"/>
      <c r="F55" s="188"/>
      <c r="G55" s="188"/>
      <c r="H55" s="188"/>
      <c r="I55" s="188"/>
      <c r="J55" s="188"/>
      <c r="K55" s="188"/>
      <c r="L55" s="188"/>
      <c r="M55" s="188"/>
      <c r="N55" s="188"/>
      <c r="O55" s="188"/>
      <c r="P55" s="188"/>
      <c r="Q55" s="189"/>
      <c r="R55" s="170" t="s">
        <v>20</v>
      </c>
      <c r="S55" s="170"/>
      <c r="T55" s="170"/>
      <c r="U55" s="170"/>
      <c r="V55" s="170"/>
      <c r="W55" s="170"/>
      <c r="X55" s="170"/>
      <c r="Y55" s="170"/>
      <c r="Z55" s="170"/>
      <c r="AA55" s="170"/>
      <c r="AB55" s="170"/>
      <c r="AC55" s="170"/>
      <c r="AD55" s="170"/>
      <c r="AE55" s="170"/>
      <c r="AF55" s="170"/>
      <c r="AG55" s="170"/>
      <c r="AH55" s="170" t="s">
        <v>21</v>
      </c>
      <c r="AI55" s="170"/>
      <c r="AJ55" s="170"/>
      <c r="AK55" s="170"/>
      <c r="AL55" s="170"/>
      <c r="AM55" s="170"/>
      <c r="AN55" s="170"/>
      <c r="AO55" s="170"/>
      <c r="AP55" s="170"/>
      <c r="AQ55" s="170"/>
      <c r="AR55" s="170"/>
      <c r="AS55" s="170"/>
      <c r="AT55" s="170"/>
      <c r="AU55" s="170"/>
      <c r="AV55" s="170"/>
      <c r="AW55" s="170"/>
    </row>
    <row r="56" spans="2:49">
      <c r="B56" s="15" t="s">
        <v>43</v>
      </c>
      <c r="C56" s="30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7"/>
      <c r="R56" s="4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7"/>
      <c r="AH56" s="4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7"/>
    </row>
    <row r="57" spans="2:49">
      <c r="B57" s="8"/>
      <c r="C57" s="9" t="s">
        <v>34</v>
      </c>
      <c r="D57" s="195" t="s">
        <v>58</v>
      </c>
      <c r="E57" s="195"/>
      <c r="F57" s="195"/>
      <c r="G57" s="195"/>
      <c r="H57" s="195"/>
      <c r="I57" s="195"/>
      <c r="J57" s="195"/>
      <c r="K57" s="195"/>
      <c r="L57" s="195"/>
      <c r="M57" s="195"/>
      <c r="N57" s="195"/>
      <c r="O57" s="195"/>
      <c r="P57" s="195"/>
      <c r="Q57" s="196"/>
      <c r="R57" s="8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2"/>
      <c r="AH57" s="8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2"/>
    </row>
    <row r="58" spans="2:49">
      <c r="B58" s="8"/>
      <c r="C58" s="10"/>
      <c r="D58" s="160" t="s">
        <v>35</v>
      </c>
      <c r="E58" s="160"/>
      <c r="F58" s="11" t="s">
        <v>14</v>
      </c>
      <c r="G58" s="160" t="s">
        <v>36</v>
      </c>
      <c r="H58" s="160"/>
      <c r="I58" s="160"/>
      <c r="J58" s="160"/>
      <c r="K58" s="160"/>
      <c r="L58" s="160"/>
      <c r="M58" s="160"/>
      <c r="N58" s="160"/>
      <c r="O58" s="160"/>
      <c r="P58" s="160"/>
      <c r="Q58" s="198"/>
      <c r="R58" s="8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2"/>
      <c r="AH58" s="8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2"/>
    </row>
    <row r="59" spans="2:49">
      <c r="B59" s="8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2"/>
      <c r="R59" s="8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2"/>
      <c r="AH59" s="8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2"/>
    </row>
    <row r="60" spans="2:49">
      <c r="B60" s="8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2"/>
      <c r="R60" s="8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2"/>
      <c r="AH60" s="8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2"/>
    </row>
    <row r="61" spans="2:49">
      <c r="B61" s="8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2"/>
      <c r="R61" s="8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2"/>
      <c r="AH61" s="8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2"/>
    </row>
    <row r="62" spans="2:49">
      <c r="B62" s="8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2"/>
      <c r="R62" s="8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2"/>
      <c r="AH62" s="8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2"/>
    </row>
    <row r="63" spans="2:49">
      <c r="B63" s="8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2"/>
      <c r="R63" s="8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2"/>
      <c r="AH63" s="8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2"/>
    </row>
    <row r="64" spans="2:49">
      <c r="B64" s="8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2"/>
      <c r="R64" s="8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2"/>
      <c r="AH64" s="8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2"/>
    </row>
    <row r="65" spans="2:49">
      <c r="B65" s="8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2"/>
      <c r="R65" s="8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2"/>
      <c r="AH65" s="8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2"/>
    </row>
    <row r="66" spans="2:49">
      <c r="B66" s="8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2"/>
      <c r="R66" s="8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2"/>
      <c r="AH66" s="8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2"/>
    </row>
    <row r="67" spans="2:49">
      <c r="B67" s="8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2"/>
      <c r="R67" s="8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2"/>
      <c r="AH67" s="8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2"/>
    </row>
    <row r="68" spans="2:49">
      <c r="B68" s="8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2"/>
      <c r="R68" s="8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2"/>
      <c r="AH68" s="8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2"/>
    </row>
    <row r="69" spans="2:49">
      <c r="B69" s="8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2"/>
      <c r="R69" s="8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2"/>
      <c r="AH69" s="8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2"/>
    </row>
    <row r="70" spans="2:49">
      <c r="B70" s="8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2"/>
      <c r="R70" s="8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2"/>
      <c r="AH70" s="8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2"/>
    </row>
    <row r="71" spans="2:49">
      <c r="B71" s="14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9"/>
      <c r="R71" s="14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9"/>
      <c r="AH71" s="14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9"/>
    </row>
    <row r="83" spans="2:49">
      <c r="B83" s="15" t="s">
        <v>27</v>
      </c>
      <c r="C83" s="5"/>
      <c r="D83" s="5"/>
      <c r="E83" s="5"/>
      <c r="F83" s="5"/>
      <c r="G83" s="5"/>
      <c r="H83" s="5"/>
      <c r="I83" s="6"/>
      <c r="J83" s="6"/>
      <c r="K83" s="6"/>
      <c r="L83" s="6"/>
      <c r="M83" s="6"/>
      <c r="N83" s="6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7"/>
    </row>
    <row r="84" spans="2:49">
      <c r="B84" s="22" t="s">
        <v>28</v>
      </c>
      <c r="C84" s="10"/>
      <c r="D84" s="10"/>
      <c r="E84" s="10"/>
      <c r="F84" s="10"/>
      <c r="G84" s="10"/>
      <c r="H84" s="10"/>
      <c r="I84" s="11"/>
      <c r="J84" s="11"/>
      <c r="K84" s="11"/>
      <c r="L84" s="11"/>
      <c r="M84" s="11"/>
      <c r="V84" s="11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9" t="s">
        <v>30</v>
      </c>
      <c r="AR84" s="10"/>
      <c r="AS84" s="10"/>
      <c r="AT84" s="10"/>
      <c r="AU84" s="10"/>
      <c r="AV84" s="10"/>
      <c r="AW84" s="12"/>
    </row>
    <row r="85" spans="2:49" ht="17.25">
      <c r="B85" s="23" t="s">
        <v>1</v>
      </c>
      <c r="C85" s="10" t="s">
        <v>70</v>
      </c>
      <c r="D85" s="10"/>
      <c r="E85" s="10"/>
      <c r="F85" s="10"/>
      <c r="G85" s="10"/>
      <c r="H85" s="104"/>
      <c r="I85" s="20"/>
      <c r="J85" s="11"/>
      <c r="K85" s="11"/>
      <c r="L85" s="11"/>
      <c r="M85" s="11"/>
      <c r="V85" s="168">
        <v>8</v>
      </c>
      <c r="W85" s="168"/>
      <c r="X85" s="11" t="s">
        <v>15</v>
      </c>
      <c r="Y85" s="11" t="s">
        <v>16</v>
      </c>
      <c r="Z85" s="168">
        <v>2.85</v>
      </c>
      <c r="AA85" s="168"/>
      <c r="AB85" s="11" t="s">
        <v>15</v>
      </c>
      <c r="AC85" s="13" t="s">
        <v>17</v>
      </c>
      <c r="AD85" s="168">
        <f>SUM(Z85*V85)</f>
        <v>22.8</v>
      </c>
      <c r="AE85" s="168"/>
      <c r="AF85" s="104" t="s">
        <v>18</v>
      </c>
      <c r="AG85" s="10"/>
      <c r="AH85" s="25" t="s">
        <v>29</v>
      </c>
      <c r="AI85" s="10"/>
      <c r="AJ85" s="180">
        <v>57000</v>
      </c>
      <c r="AK85" s="180"/>
      <c r="AL85" s="180"/>
      <c r="AM85" s="26"/>
      <c r="AN85" s="10"/>
      <c r="AO85" s="10"/>
      <c r="AP85" s="10"/>
      <c r="AQ85" s="27" t="s">
        <v>31</v>
      </c>
      <c r="AR85" s="180">
        <f>SUM(AJ85*AD85)</f>
        <v>1299600</v>
      </c>
      <c r="AS85" s="180"/>
      <c r="AT85" s="180"/>
      <c r="AU85" s="180"/>
      <c r="AV85" s="10"/>
      <c r="AW85" s="12"/>
    </row>
    <row r="86" spans="2:49">
      <c r="B86" s="23" t="s">
        <v>8</v>
      </c>
      <c r="C86" s="104" t="s">
        <v>72</v>
      </c>
      <c r="D86" s="105"/>
      <c r="E86" s="105"/>
      <c r="F86" s="105"/>
      <c r="G86" s="105"/>
      <c r="H86" s="105"/>
      <c r="I86" s="105"/>
      <c r="J86" s="105"/>
      <c r="K86" s="105"/>
      <c r="L86" s="105"/>
      <c r="M86" s="105"/>
      <c r="V86" s="168">
        <v>1</v>
      </c>
      <c r="W86" s="168"/>
      <c r="X86" s="160" t="s">
        <v>37</v>
      </c>
      <c r="Y86" s="160"/>
      <c r="Z86" s="160"/>
      <c r="AA86" s="160"/>
      <c r="AC86" s="13"/>
      <c r="AD86" s="168"/>
      <c r="AE86" s="168"/>
      <c r="AF86" s="104"/>
      <c r="AG86" s="24"/>
      <c r="AH86" s="25" t="s">
        <v>29</v>
      </c>
      <c r="AI86" s="24"/>
      <c r="AJ86" s="180">
        <v>350000</v>
      </c>
      <c r="AK86" s="180"/>
      <c r="AL86" s="180"/>
      <c r="AM86" s="24"/>
      <c r="AN86" s="24"/>
      <c r="AO86" s="24"/>
      <c r="AP86" s="24"/>
      <c r="AQ86" s="27" t="s">
        <v>31</v>
      </c>
      <c r="AR86" s="180">
        <f>SUM(AJ86*V86)</f>
        <v>350000</v>
      </c>
      <c r="AS86" s="180"/>
      <c r="AT86" s="180"/>
      <c r="AU86" s="180"/>
      <c r="AV86" s="10"/>
      <c r="AW86" s="12"/>
    </row>
    <row r="87" spans="2:49">
      <c r="B87" s="8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2"/>
    </row>
    <row r="88" spans="2:49" ht="15.75">
      <c r="B88" s="181" t="s">
        <v>32</v>
      </c>
      <c r="C88" s="182"/>
      <c r="D88" s="182"/>
      <c r="E88" s="182"/>
      <c r="F88" s="182"/>
      <c r="G88" s="182"/>
      <c r="H88" s="182"/>
      <c r="I88" s="182"/>
      <c r="J88" s="182"/>
      <c r="K88" s="182"/>
      <c r="L88" s="182"/>
      <c r="M88" s="182"/>
      <c r="N88" s="182"/>
      <c r="O88" s="182"/>
      <c r="P88" s="182"/>
      <c r="Q88" s="182"/>
      <c r="R88" s="182"/>
      <c r="S88" s="182"/>
      <c r="T88" s="182"/>
      <c r="U88" s="182"/>
      <c r="V88" s="182"/>
      <c r="W88" s="182"/>
      <c r="X88" s="182"/>
      <c r="Y88" s="182"/>
      <c r="Z88" s="182"/>
      <c r="AA88" s="182"/>
      <c r="AB88" s="182"/>
      <c r="AC88" s="182"/>
      <c r="AD88" s="182"/>
      <c r="AE88" s="182"/>
      <c r="AF88" s="182"/>
      <c r="AG88" s="182"/>
      <c r="AH88" s="182"/>
      <c r="AI88" s="182"/>
      <c r="AJ88" s="182"/>
      <c r="AK88" s="182"/>
      <c r="AL88" s="182"/>
      <c r="AM88" s="182"/>
      <c r="AN88" s="182"/>
      <c r="AO88" s="182"/>
      <c r="AP88" s="45"/>
      <c r="AQ88" s="45" t="s">
        <v>31</v>
      </c>
      <c r="AR88" s="46"/>
      <c r="AS88" s="183">
        <f>SUM(AR85:AU86)</f>
        <v>1649600</v>
      </c>
      <c r="AT88" s="183"/>
      <c r="AU88" s="183"/>
      <c r="AV88" s="183"/>
      <c r="AW88" s="184"/>
    </row>
    <row r="89" spans="2:49">
      <c r="B89" s="185" t="s">
        <v>33</v>
      </c>
      <c r="C89" s="186"/>
      <c r="D89" s="187" t="s">
        <v>19</v>
      </c>
      <c r="E89" s="188"/>
      <c r="F89" s="188"/>
      <c r="G89" s="188"/>
      <c r="H89" s="188"/>
      <c r="I89" s="188"/>
      <c r="J89" s="188"/>
      <c r="K89" s="188"/>
      <c r="L89" s="188"/>
      <c r="M89" s="188"/>
      <c r="N89" s="188"/>
      <c r="O89" s="188"/>
      <c r="P89" s="188"/>
      <c r="Q89" s="189"/>
      <c r="R89" s="170" t="s">
        <v>20</v>
      </c>
      <c r="S89" s="170"/>
      <c r="T89" s="170"/>
      <c r="U89" s="170"/>
      <c r="V89" s="170"/>
      <c r="W89" s="170"/>
      <c r="X89" s="170"/>
      <c r="Y89" s="170"/>
      <c r="Z89" s="170"/>
      <c r="AA89" s="170"/>
      <c r="AB89" s="170"/>
      <c r="AC89" s="170"/>
      <c r="AD89" s="170"/>
      <c r="AE89" s="170"/>
      <c r="AF89" s="170"/>
      <c r="AG89" s="170"/>
      <c r="AH89" s="170" t="s">
        <v>21</v>
      </c>
      <c r="AI89" s="170"/>
      <c r="AJ89" s="170"/>
      <c r="AK89" s="170"/>
      <c r="AL89" s="170"/>
      <c r="AM89" s="170"/>
      <c r="AN89" s="170"/>
      <c r="AO89" s="170"/>
      <c r="AP89" s="170"/>
      <c r="AQ89" s="170"/>
      <c r="AR89" s="170"/>
      <c r="AS89" s="170"/>
      <c r="AT89" s="170"/>
      <c r="AU89" s="170"/>
      <c r="AV89" s="170"/>
      <c r="AW89" s="170"/>
    </row>
    <row r="90" spans="2:49">
      <c r="B90" s="15" t="s">
        <v>43</v>
      </c>
      <c r="C90" s="30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7"/>
      <c r="R90" s="4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7"/>
      <c r="AH90" s="4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7"/>
    </row>
    <row r="91" spans="2:49">
      <c r="B91" s="8"/>
      <c r="C91" s="9" t="s">
        <v>38</v>
      </c>
      <c r="D91" s="195" t="s">
        <v>59</v>
      </c>
      <c r="E91" s="195"/>
      <c r="F91" s="195"/>
      <c r="G91" s="195"/>
      <c r="H91" s="195"/>
      <c r="I91" s="195"/>
      <c r="J91" s="195"/>
      <c r="K91" s="195"/>
      <c r="L91" s="195"/>
      <c r="M91" s="195"/>
      <c r="N91" s="195"/>
      <c r="O91" s="195"/>
      <c r="P91" s="195"/>
      <c r="Q91" s="196"/>
      <c r="R91" s="8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2"/>
      <c r="AH91" s="8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2"/>
    </row>
    <row r="92" spans="2:49">
      <c r="B92" s="8"/>
      <c r="C92" s="10"/>
      <c r="D92" s="160" t="s">
        <v>35</v>
      </c>
      <c r="E92" s="160"/>
      <c r="F92" s="11" t="s">
        <v>14</v>
      </c>
      <c r="G92" s="160" t="s">
        <v>36</v>
      </c>
      <c r="H92" s="160"/>
      <c r="I92" s="160"/>
      <c r="J92" s="160"/>
      <c r="K92" s="160"/>
      <c r="L92" s="160"/>
      <c r="M92" s="160"/>
      <c r="N92" s="160"/>
      <c r="O92" s="160"/>
      <c r="P92" s="160"/>
      <c r="Q92" s="198"/>
      <c r="R92" s="8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2"/>
      <c r="AH92" s="8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2"/>
    </row>
    <row r="93" spans="2:49">
      <c r="B93" s="8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2"/>
      <c r="R93" s="8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2"/>
      <c r="AH93" s="8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2"/>
    </row>
    <row r="94" spans="2:49">
      <c r="B94" s="8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2"/>
      <c r="R94" s="8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2"/>
      <c r="AH94" s="8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2"/>
    </row>
    <row r="95" spans="2:49">
      <c r="B95" s="8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2"/>
      <c r="R95" s="8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2"/>
      <c r="AH95" s="8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2"/>
    </row>
    <row r="96" spans="2:49">
      <c r="B96" s="8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2"/>
      <c r="R96" s="8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2"/>
      <c r="AH96" s="8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2"/>
    </row>
    <row r="97" spans="2:49">
      <c r="B97" s="8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2"/>
      <c r="R97" s="8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2"/>
      <c r="AH97" s="8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2"/>
    </row>
    <row r="98" spans="2:49">
      <c r="B98" s="8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2"/>
      <c r="R98" s="8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2"/>
      <c r="AH98" s="8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2"/>
    </row>
    <row r="99" spans="2:49">
      <c r="B99" s="8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2"/>
      <c r="R99" s="8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2"/>
      <c r="AH99" s="8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2"/>
    </row>
    <row r="100" spans="2:49">
      <c r="B100" s="8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2"/>
      <c r="R100" s="8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2"/>
      <c r="AH100" s="8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2"/>
    </row>
    <row r="101" spans="2:49">
      <c r="B101" s="8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2"/>
      <c r="R101" s="8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2"/>
      <c r="AH101" s="8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2"/>
    </row>
    <row r="102" spans="2:49">
      <c r="B102" s="8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2"/>
      <c r="R102" s="8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2"/>
      <c r="AH102" s="8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2"/>
    </row>
    <row r="103" spans="2:49">
      <c r="B103" s="8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2"/>
      <c r="R103" s="8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2"/>
      <c r="AH103" s="8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2"/>
    </row>
    <row r="104" spans="2:49">
      <c r="B104" s="8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2"/>
      <c r="R104" s="8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2"/>
      <c r="AH104" s="8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2"/>
    </row>
    <row r="105" spans="2:49">
      <c r="B105" s="14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9"/>
      <c r="R105" s="14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9"/>
      <c r="AH105" s="14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9"/>
    </row>
    <row r="120" spans="2:49">
      <c r="B120" s="15" t="s">
        <v>27</v>
      </c>
      <c r="C120" s="5"/>
      <c r="D120" s="5"/>
      <c r="E120" s="5"/>
      <c r="F120" s="5"/>
      <c r="G120" s="5"/>
      <c r="H120" s="5"/>
      <c r="I120" s="6"/>
      <c r="J120" s="6"/>
      <c r="K120" s="6"/>
      <c r="L120" s="6"/>
      <c r="M120" s="6"/>
      <c r="N120" s="6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7"/>
    </row>
    <row r="121" spans="2:49">
      <c r="B121" s="22" t="s">
        <v>28</v>
      </c>
      <c r="C121" s="10"/>
      <c r="D121" s="10"/>
      <c r="E121" s="10"/>
      <c r="F121" s="10"/>
      <c r="G121" s="10"/>
      <c r="H121" s="10"/>
      <c r="I121" s="11"/>
      <c r="J121" s="11"/>
      <c r="K121" s="11"/>
      <c r="L121" s="11"/>
      <c r="M121" s="11"/>
      <c r="V121" s="11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9" t="s">
        <v>30</v>
      </c>
      <c r="AR121" s="10"/>
      <c r="AS121" s="10"/>
      <c r="AT121" s="10"/>
      <c r="AU121" s="10"/>
      <c r="AV121" s="10"/>
      <c r="AW121" s="12"/>
    </row>
    <row r="122" spans="2:49" ht="17.25">
      <c r="B122" s="23" t="s">
        <v>1</v>
      </c>
      <c r="C122" s="10" t="s">
        <v>70</v>
      </c>
      <c r="D122" s="10"/>
      <c r="E122" s="10"/>
      <c r="F122" s="10"/>
      <c r="G122" s="10"/>
      <c r="H122" s="104"/>
      <c r="I122" s="20"/>
      <c r="J122" s="11"/>
      <c r="K122" s="11"/>
      <c r="L122" s="11"/>
      <c r="M122" s="11"/>
      <c r="V122" s="168">
        <v>8</v>
      </c>
      <c r="W122" s="168"/>
      <c r="X122" s="11" t="s">
        <v>15</v>
      </c>
      <c r="Y122" s="11" t="s">
        <v>16</v>
      </c>
      <c r="Z122" s="168">
        <v>2.85</v>
      </c>
      <c r="AA122" s="168"/>
      <c r="AB122" s="11" t="s">
        <v>15</v>
      </c>
      <c r="AC122" s="13" t="s">
        <v>17</v>
      </c>
      <c r="AD122" s="168">
        <f>SUM(Z122*V122)</f>
        <v>22.8</v>
      </c>
      <c r="AE122" s="168"/>
      <c r="AF122" s="104" t="s">
        <v>18</v>
      </c>
      <c r="AG122" s="10"/>
      <c r="AH122" s="25" t="s">
        <v>29</v>
      </c>
      <c r="AI122" s="10"/>
      <c r="AJ122" s="180">
        <v>57000</v>
      </c>
      <c r="AK122" s="180"/>
      <c r="AL122" s="180"/>
      <c r="AM122" s="26"/>
      <c r="AN122" s="10"/>
      <c r="AO122" s="10"/>
      <c r="AP122" s="10"/>
      <c r="AQ122" s="27" t="s">
        <v>31</v>
      </c>
      <c r="AR122" s="180">
        <f>SUM(AJ122*AD122)</f>
        <v>1299600</v>
      </c>
      <c r="AS122" s="180"/>
      <c r="AT122" s="180"/>
      <c r="AU122" s="180"/>
      <c r="AV122" s="10"/>
      <c r="AW122" s="12"/>
    </row>
    <row r="123" spans="2:49">
      <c r="B123" s="23" t="s">
        <v>8</v>
      </c>
      <c r="C123" s="104" t="s">
        <v>72</v>
      </c>
      <c r="D123" s="105"/>
      <c r="E123" s="105"/>
      <c r="F123" s="105"/>
      <c r="G123" s="105"/>
      <c r="H123" s="105"/>
      <c r="I123" s="105"/>
      <c r="J123" s="105"/>
      <c r="K123" s="105"/>
      <c r="L123" s="105"/>
      <c r="M123" s="105"/>
      <c r="V123" s="168"/>
      <c r="W123" s="168"/>
      <c r="X123" s="160" t="s">
        <v>37</v>
      </c>
      <c r="Y123" s="160"/>
      <c r="Z123" s="160"/>
      <c r="AA123" s="160"/>
      <c r="AC123" s="13"/>
      <c r="AD123" s="168"/>
      <c r="AE123" s="168"/>
      <c r="AF123" s="104"/>
      <c r="AG123" s="24"/>
      <c r="AH123" s="25" t="s">
        <v>29</v>
      </c>
      <c r="AI123" s="24"/>
      <c r="AJ123" s="180">
        <v>350000</v>
      </c>
      <c r="AK123" s="180"/>
      <c r="AL123" s="180"/>
      <c r="AM123" s="24"/>
      <c r="AN123" s="24"/>
      <c r="AO123" s="24"/>
      <c r="AP123" s="24"/>
      <c r="AQ123" s="27" t="s">
        <v>31</v>
      </c>
      <c r="AR123" s="180">
        <f>SUM(AJ123*V123)</f>
        <v>0</v>
      </c>
      <c r="AS123" s="180"/>
      <c r="AT123" s="180"/>
      <c r="AU123" s="180"/>
      <c r="AV123" s="10"/>
      <c r="AW123" s="12"/>
    </row>
    <row r="124" spans="2:49">
      <c r="B124" s="8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2"/>
    </row>
    <row r="125" spans="2:49" ht="15.75">
      <c r="B125" s="181" t="s">
        <v>32</v>
      </c>
      <c r="C125" s="182"/>
      <c r="D125" s="182"/>
      <c r="E125" s="182"/>
      <c r="F125" s="182"/>
      <c r="G125" s="182"/>
      <c r="H125" s="182"/>
      <c r="I125" s="182"/>
      <c r="J125" s="182"/>
      <c r="K125" s="182"/>
      <c r="L125" s="182"/>
      <c r="M125" s="182"/>
      <c r="N125" s="182"/>
      <c r="O125" s="182"/>
      <c r="P125" s="182"/>
      <c r="Q125" s="182"/>
      <c r="R125" s="182"/>
      <c r="S125" s="182"/>
      <c r="T125" s="182"/>
      <c r="U125" s="182"/>
      <c r="V125" s="182"/>
      <c r="W125" s="182"/>
      <c r="X125" s="182"/>
      <c r="Y125" s="182"/>
      <c r="Z125" s="182"/>
      <c r="AA125" s="182"/>
      <c r="AB125" s="182"/>
      <c r="AC125" s="182"/>
      <c r="AD125" s="182"/>
      <c r="AE125" s="182"/>
      <c r="AF125" s="182"/>
      <c r="AG125" s="182"/>
      <c r="AH125" s="182"/>
      <c r="AI125" s="182"/>
      <c r="AJ125" s="182"/>
      <c r="AK125" s="182"/>
      <c r="AL125" s="182"/>
      <c r="AM125" s="182"/>
      <c r="AN125" s="182"/>
      <c r="AO125" s="182"/>
      <c r="AP125" s="45"/>
      <c r="AQ125" s="45" t="s">
        <v>31</v>
      </c>
      <c r="AR125" s="46"/>
      <c r="AS125" s="183">
        <f>SUM(AR122:AU123)</f>
        <v>1299600</v>
      </c>
      <c r="AT125" s="183"/>
      <c r="AU125" s="183"/>
      <c r="AV125" s="183"/>
      <c r="AW125" s="184"/>
    </row>
    <row r="126" spans="2:49">
      <c r="B126" s="185" t="s">
        <v>33</v>
      </c>
      <c r="C126" s="186"/>
      <c r="D126" s="187" t="s">
        <v>19</v>
      </c>
      <c r="E126" s="188"/>
      <c r="F126" s="188"/>
      <c r="G126" s="188"/>
      <c r="H126" s="188"/>
      <c r="I126" s="188"/>
      <c r="J126" s="188"/>
      <c r="K126" s="188"/>
      <c r="L126" s="188"/>
      <c r="M126" s="188"/>
      <c r="N126" s="188"/>
      <c r="O126" s="188"/>
      <c r="P126" s="188"/>
      <c r="Q126" s="189"/>
      <c r="R126" s="170" t="s">
        <v>20</v>
      </c>
      <c r="S126" s="170"/>
      <c r="T126" s="170"/>
      <c r="U126" s="170"/>
      <c r="V126" s="170"/>
      <c r="W126" s="170"/>
      <c r="X126" s="170"/>
      <c r="Y126" s="170"/>
      <c r="Z126" s="170"/>
      <c r="AA126" s="170"/>
      <c r="AB126" s="170"/>
      <c r="AC126" s="170"/>
      <c r="AD126" s="170"/>
      <c r="AE126" s="170"/>
      <c r="AF126" s="170"/>
      <c r="AG126" s="170"/>
      <c r="AH126" s="170" t="s">
        <v>21</v>
      </c>
      <c r="AI126" s="170"/>
      <c r="AJ126" s="170"/>
      <c r="AK126" s="170"/>
      <c r="AL126" s="170"/>
      <c r="AM126" s="170"/>
      <c r="AN126" s="170"/>
      <c r="AO126" s="170"/>
      <c r="AP126" s="170"/>
      <c r="AQ126" s="170"/>
      <c r="AR126" s="170"/>
      <c r="AS126" s="170"/>
      <c r="AT126" s="170"/>
      <c r="AU126" s="170"/>
      <c r="AV126" s="170"/>
      <c r="AW126" s="170"/>
    </row>
    <row r="127" spans="2:49">
      <c r="B127" s="15" t="s">
        <v>43</v>
      </c>
      <c r="C127" s="30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7"/>
      <c r="R127" s="4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7"/>
      <c r="AH127" s="4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7"/>
    </row>
    <row r="128" spans="2:49">
      <c r="B128" s="8"/>
      <c r="C128" s="9" t="s">
        <v>39</v>
      </c>
      <c r="D128" s="195" t="s">
        <v>60</v>
      </c>
      <c r="E128" s="195"/>
      <c r="F128" s="195"/>
      <c r="G128" s="195"/>
      <c r="H128" s="195"/>
      <c r="I128" s="195"/>
      <c r="J128" s="195"/>
      <c r="K128" s="195"/>
      <c r="L128" s="195"/>
      <c r="M128" s="195"/>
      <c r="N128" s="195"/>
      <c r="O128" s="195"/>
      <c r="P128" s="195"/>
      <c r="Q128" s="196"/>
      <c r="R128" s="8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2"/>
      <c r="AH128" s="8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2"/>
    </row>
    <row r="129" spans="2:49">
      <c r="B129" s="8"/>
      <c r="C129" s="10"/>
      <c r="D129" s="160" t="s">
        <v>35</v>
      </c>
      <c r="E129" s="160"/>
      <c r="F129" s="11" t="s">
        <v>14</v>
      </c>
      <c r="G129" s="160" t="s">
        <v>36</v>
      </c>
      <c r="H129" s="160"/>
      <c r="I129" s="160"/>
      <c r="J129" s="160"/>
      <c r="K129" s="160"/>
      <c r="L129" s="160"/>
      <c r="M129" s="160"/>
      <c r="N129" s="160"/>
      <c r="O129" s="160"/>
      <c r="P129" s="160"/>
      <c r="Q129" s="198"/>
      <c r="R129" s="8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2"/>
      <c r="AH129" s="8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2"/>
    </row>
    <row r="130" spans="2:49">
      <c r="B130" s="8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2"/>
      <c r="R130" s="8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2"/>
      <c r="AH130" s="8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2"/>
    </row>
    <row r="131" spans="2:49">
      <c r="B131" s="8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2"/>
      <c r="R131" s="8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2"/>
      <c r="AH131" s="8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2"/>
    </row>
    <row r="132" spans="2:49">
      <c r="B132" s="8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2"/>
      <c r="R132" s="8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2"/>
      <c r="AH132" s="8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2"/>
    </row>
    <row r="133" spans="2:49">
      <c r="B133" s="8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2"/>
      <c r="R133" s="8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2"/>
      <c r="AH133" s="8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2"/>
    </row>
    <row r="134" spans="2:49">
      <c r="B134" s="8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2"/>
      <c r="R134" s="8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2"/>
      <c r="AH134" s="8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2"/>
    </row>
    <row r="135" spans="2:49">
      <c r="B135" s="8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2"/>
      <c r="R135" s="8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2"/>
      <c r="AH135" s="8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2"/>
    </row>
    <row r="136" spans="2:49">
      <c r="B136" s="8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2"/>
      <c r="R136" s="8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2"/>
      <c r="AH136" s="8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2"/>
    </row>
    <row r="137" spans="2:49">
      <c r="B137" s="8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2"/>
      <c r="R137" s="8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2"/>
      <c r="AH137" s="8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2"/>
    </row>
    <row r="138" spans="2:49">
      <c r="B138" s="8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2"/>
      <c r="R138" s="8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2"/>
      <c r="AH138" s="8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2"/>
    </row>
    <row r="139" spans="2:49">
      <c r="B139" s="8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2"/>
      <c r="R139" s="8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2"/>
      <c r="AH139" s="8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2"/>
    </row>
    <row r="140" spans="2:49">
      <c r="B140" s="8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2"/>
      <c r="R140" s="8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2"/>
      <c r="AH140" s="8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2"/>
    </row>
    <row r="141" spans="2:49">
      <c r="B141" s="8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2"/>
      <c r="R141" s="8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2"/>
      <c r="AH141" s="8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2"/>
    </row>
    <row r="142" spans="2:49">
      <c r="B142" s="14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9"/>
      <c r="R142" s="14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9"/>
      <c r="AH142" s="14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9"/>
    </row>
    <row r="157" spans="2:49">
      <c r="B157" s="15" t="s">
        <v>27</v>
      </c>
      <c r="C157" s="5"/>
      <c r="D157" s="5"/>
      <c r="E157" s="5"/>
      <c r="F157" s="5"/>
      <c r="G157" s="5"/>
      <c r="H157" s="5"/>
      <c r="I157" s="6"/>
      <c r="J157" s="6"/>
      <c r="K157" s="6"/>
      <c r="L157" s="6"/>
      <c r="M157" s="6"/>
      <c r="N157" s="6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7"/>
    </row>
    <row r="158" spans="2:49">
      <c r="B158" s="22" t="s">
        <v>28</v>
      </c>
      <c r="C158" s="10"/>
      <c r="D158" s="10"/>
      <c r="E158" s="10"/>
      <c r="F158" s="10"/>
      <c r="G158" s="10"/>
      <c r="H158" s="10"/>
      <c r="I158" s="11"/>
      <c r="J158" s="11"/>
      <c r="K158" s="11"/>
      <c r="L158" s="11"/>
      <c r="M158" s="11"/>
      <c r="V158" s="11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9" t="s">
        <v>30</v>
      </c>
      <c r="AR158" s="10"/>
      <c r="AS158" s="10"/>
      <c r="AT158" s="10"/>
      <c r="AU158" s="10"/>
      <c r="AV158" s="10"/>
      <c r="AW158" s="12"/>
    </row>
    <row r="159" spans="2:49" ht="17.25">
      <c r="B159" s="23" t="s">
        <v>1</v>
      </c>
      <c r="C159" s="10" t="s">
        <v>70</v>
      </c>
      <c r="D159" s="10"/>
      <c r="E159" s="10"/>
      <c r="F159" s="10"/>
      <c r="G159" s="10"/>
      <c r="H159" s="104"/>
      <c r="I159" s="20"/>
      <c r="J159" s="11"/>
      <c r="K159" s="11"/>
      <c r="L159" s="11"/>
      <c r="M159" s="11"/>
      <c r="V159" s="168">
        <v>6</v>
      </c>
      <c r="W159" s="168"/>
      <c r="X159" s="11" t="s">
        <v>15</v>
      </c>
      <c r="Y159" s="11" t="s">
        <v>16</v>
      </c>
      <c r="Z159" s="168">
        <v>2.85</v>
      </c>
      <c r="AA159" s="168"/>
      <c r="AB159" s="11" t="s">
        <v>15</v>
      </c>
      <c r="AC159" s="13" t="s">
        <v>17</v>
      </c>
      <c r="AD159" s="168">
        <f>SUM(Z159*V159)</f>
        <v>17.100000000000001</v>
      </c>
      <c r="AE159" s="168"/>
      <c r="AF159" s="104" t="s">
        <v>18</v>
      </c>
      <c r="AG159" s="10"/>
      <c r="AH159" s="25" t="s">
        <v>29</v>
      </c>
      <c r="AI159" s="10"/>
      <c r="AJ159" s="180">
        <v>57000</v>
      </c>
      <c r="AK159" s="180"/>
      <c r="AL159" s="180"/>
      <c r="AM159" s="26"/>
      <c r="AN159" s="10"/>
      <c r="AO159" s="10"/>
      <c r="AP159" s="10"/>
      <c r="AQ159" s="27" t="s">
        <v>31</v>
      </c>
      <c r="AR159" s="180">
        <f>SUM(AJ159*AD159)</f>
        <v>974700.00000000012</v>
      </c>
      <c r="AS159" s="180"/>
      <c r="AT159" s="180"/>
      <c r="AU159" s="180"/>
      <c r="AV159" s="10"/>
      <c r="AW159" s="12"/>
    </row>
    <row r="160" spans="2:49">
      <c r="B160" s="23" t="s">
        <v>8</v>
      </c>
      <c r="C160" s="10" t="s">
        <v>71</v>
      </c>
      <c r="D160" s="10"/>
      <c r="E160" s="10"/>
      <c r="F160" s="10"/>
      <c r="G160" s="10"/>
      <c r="H160" s="104"/>
      <c r="I160" s="20"/>
      <c r="J160" s="11"/>
      <c r="K160" s="11"/>
      <c r="L160" s="11"/>
      <c r="M160" s="11"/>
      <c r="V160" s="168"/>
      <c r="W160" s="168"/>
      <c r="X160" s="160" t="s">
        <v>37</v>
      </c>
      <c r="Y160" s="160"/>
      <c r="Z160" s="160"/>
      <c r="AA160" s="160"/>
      <c r="AC160" s="13"/>
      <c r="AD160" s="168"/>
      <c r="AE160" s="168"/>
      <c r="AF160" s="104"/>
      <c r="AG160" s="24"/>
      <c r="AH160" s="25" t="s">
        <v>29</v>
      </c>
      <c r="AI160" s="24"/>
      <c r="AJ160" s="180">
        <v>350000</v>
      </c>
      <c r="AK160" s="180"/>
      <c r="AL160" s="180"/>
      <c r="AM160" s="24"/>
      <c r="AN160" s="24"/>
      <c r="AO160" s="24"/>
      <c r="AP160" s="24"/>
      <c r="AQ160" s="27" t="s">
        <v>31</v>
      </c>
      <c r="AR160" s="180">
        <f t="shared" ref="AR160:AR162" si="0">SUM(AJ160*V160)</f>
        <v>0</v>
      </c>
      <c r="AS160" s="180"/>
      <c r="AT160" s="180"/>
      <c r="AU160" s="180"/>
      <c r="AV160" s="10"/>
      <c r="AW160" s="12"/>
    </row>
    <row r="161" spans="2:49">
      <c r="B161" s="23" t="s">
        <v>25</v>
      </c>
      <c r="C161" s="104" t="s">
        <v>73</v>
      </c>
      <c r="D161" s="105"/>
      <c r="E161" s="105"/>
      <c r="F161" s="105"/>
      <c r="G161" s="105"/>
      <c r="H161" s="105"/>
      <c r="I161" s="105"/>
      <c r="J161" s="105"/>
      <c r="K161" s="105"/>
      <c r="L161" s="105"/>
      <c r="M161" s="105"/>
      <c r="V161" s="168">
        <v>0</v>
      </c>
      <c r="W161" s="168"/>
      <c r="X161" s="160" t="s">
        <v>37</v>
      </c>
      <c r="Y161" s="160"/>
      <c r="Z161" s="160"/>
      <c r="AA161" s="160"/>
      <c r="AC161" s="13"/>
      <c r="AD161" s="168"/>
      <c r="AE161" s="168"/>
      <c r="AF161" s="104"/>
      <c r="AG161" s="24"/>
      <c r="AH161" s="25" t="s">
        <v>29</v>
      </c>
      <c r="AI161" s="24"/>
      <c r="AJ161" s="180">
        <v>350000</v>
      </c>
      <c r="AK161" s="180"/>
      <c r="AL161" s="180"/>
      <c r="AM161" s="24"/>
      <c r="AN161" s="24"/>
      <c r="AO161" s="24"/>
      <c r="AP161" s="24"/>
      <c r="AQ161" s="27" t="s">
        <v>31</v>
      </c>
      <c r="AR161" s="180">
        <f t="shared" si="0"/>
        <v>0</v>
      </c>
      <c r="AS161" s="180"/>
      <c r="AT161" s="180"/>
      <c r="AU161" s="180"/>
      <c r="AV161" s="10"/>
      <c r="AW161" s="12"/>
    </row>
    <row r="162" spans="2:49">
      <c r="B162" s="23" t="s">
        <v>41</v>
      </c>
      <c r="C162" s="104" t="s">
        <v>72</v>
      </c>
      <c r="D162" s="105"/>
      <c r="E162" s="105"/>
      <c r="F162" s="105"/>
      <c r="G162" s="105"/>
      <c r="H162" s="105"/>
      <c r="I162" s="105"/>
      <c r="J162" s="105"/>
      <c r="K162" s="105"/>
      <c r="L162" s="105"/>
      <c r="M162" s="105"/>
      <c r="V162" s="168"/>
      <c r="W162" s="168"/>
      <c r="X162" s="160" t="s">
        <v>37</v>
      </c>
      <c r="Y162" s="160"/>
      <c r="Z162" s="160"/>
      <c r="AA162" s="160"/>
      <c r="AC162" s="13"/>
      <c r="AD162" s="168"/>
      <c r="AE162" s="168"/>
      <c r="AF162" s="104"/>
      <c r="AG162" s="24"/>
      <c r="AH162" s="25" t="s">
        <v>29</v>
      </c>
      <c r="AI162" s="24"/>
      <c r="AJ162" s="180">
        <v>350000</v>
      </c>
      <c r="AK162" s="180"/>
      <c r="AL162" s="180"/>
      <c r="AM162" s="24"/>
      <c r="AN162" s="24"/>
      <c r="AO162" s="24"/>
      <c r="AP162" s="24"/>
      <c r="AQ162" s="27" t="s">
        <v>31</v>
      </c>
      <c r="AR162" s="180">
        <f t="shared" si="0"/>
        <v>0</v>
      </c>
      <c r="AS162" s="180"/>
      <c r="AT162" s="180"/>
      <c r="AU162" s="180"/>
      <c r="AV162" s="10"/>
      <c r="AW162" s="12"/>
    </row>
    <row r="163" spans="2:49">
      <c r="B163" s="8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2"/>
    </row>
    <row r="164" spans="2:49" ht="15.75">
      <c r="B164" s="181" t="s">
        <v>32</v>
      </c>
      <c r="C164" s="182"/>
      <c r="D164" s="182"/>
      <c r="E164" s="182"/>
      <c r="F164" s="182"/>
      <c r="G164" s="182"/>
      <c r="H164" s="182"/>
      <c r="I164" s="182"/>
      <c r="J164" s="182"/>
      <c r="K164" s="182"/>
      <c r="L164" s="182"/>
      <c r="M164" s="182"/>
      <c r="N164" s="182"/>
      <c r="O164" s="182"/>
      <c r="P164" s="182"/>
      <c r="Q164" s="182"/>
      <c r="R164" s="182"/>
      <c r="S164" s="182"/>
      <c r="T164" s="182"/>
      <c r="U164" s="182"/>
      <c r="V164" s="182"/>
      <c r="W164" s="182"/>
      <c r="X164" s="182"/>
      <c r="Y164" s="182"/>
      <c r="Z164" s="182"/>
      <c r="AA164" s="182"/>
      <c r="AB164" s="182"/>
      <c r="AC164" s="182"/>
      <c r="AD164" s="182"/>
      <c r="AE164" s="182"/>
      <c r="AF164" s="182"/>
      <c r="AG164" s="182"/>
      <c r="AH164" s="182"/>
      <c r="AI164" s="182"/>
      <c r="AJ164" s="182"/>
      <c r="AK164" s="182"/>
      <c r="AL164" s="182"/>
      <c r="AM164" s="182"/>
      <c r="AN164" s="182"/>
      <c r="AO164" s="182"/>
      <c r="AP164" s="45"/>
      <c r="AQ164" s="45" t="s">
        <v>31</v>
      </c>
      <c r="AR164" s="46"/>
      <c r="AS164" s="183">
        <f>SUM(AR159:AU162)</f>
        <v>974700.00000000012</v>
      </c>
      <c r="AT164" s="183"/>
      <c r="AU164" s="183"/>
      <c r="AV164" s="183"/>
      <c r="AW164" s="184"/>
    </row>
    <row r="165" spans="2:49">
      <c r="B165" s="185" t="s">
        <v>33</v>
      </c>
      <c r="C165" s="186"/>
      <c r="D165" s="187" t="s">
        <v>19</v>
      </c>
      <c r="E165" s="188"/>
      <c r="F165" s="188"/>
      <c r="G165" s="188"/>
      <c r="H165" s="188"/>
      <c r="I165" s="188"/>
      <c r="J165" s="188"/>
      <c r="K165" s="188"/>
      <c r="L165" s="188"/>
      <c r="M165" s="188"/>
      <c r="N165" s="188"/>
      <c r="O165" s="188"/>
      <c r="P165" s="188"/>
      <c r="Q165" s="189"/>
      <c r="R165" s="170" t="s">
        <v>20</v>
      </c>
      <c r="S165" s="170"/>
      <c r="T165" s="170"/>
      <c r="U165" s="170"/>
      <c r="V165" s="170"/>
      <c r="W165" s="170"/>
      <c r="X165" s="170"/>
      <c r="Y165" s="170"/>
      <c r="Z165" s="170"/>
      <c r="AA165" s="170"/>
      <c r="AB165" s="170"/>
      <c r="AC165" s="170"/>
      <c r="AD165" s="170"/>
      <c r="AE165" s="170"/>
      <c r="AF165" s="170"/>
      <c r="AG165" s="170"/>
      <c r="AH165" s="170" t="s">
        <v>21</v>
      </c>
      <c r="AI165" s="170"/>
      <c r="AJ165" s="170"/>
      <c r="AK165" s="170"/>
      <c r="AL165" s="170"/>
      <c r="AM165" s="170"/>
      <c r="AN165" s="170"/>
      <c r="AO165" s="170"/>
      <c r="AP165" s="170"/>
      <c r="AQ165" s="170"/>
      <c r="AR165" s="170"/>
      <c r="AS165" s="170"/>
      <c r="AT165" s="170"/>
      <c r="AU165" s="170"/>
      <c r="AV165" s="170"/>
      <c r="AW165" s="170"/>
    </row>
    <row r="166" spans="2:49">
      <c r="B166" s="15" t="s">
        <v>43</v>
      </c>
      <c r="C166" s="30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7"/>
      <c r="R166" s="4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7"/>
      <c r="AH166" s="4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7"/>
    </row>
    <row r="167" spans="2:49">
      <c r="B167" s="8"/>
      <c r="C167" s="9" t="s">
        <v>40</v>
      </c>
      <c r="D167" s="195" t="s">
        <v>61</v>
      </c>
      <c r="E167" s="195"/>
      <c r="F167" s="195"/>
      <c r="G167" s="195"/>
      <c r="H167" s="195"/>
      <c r="I167" s="195"/>
      <c r="J167" s="195"/>
      <c r="K167" s="195"/>
      <c r="L167" s="195"/>
      <c r="M167" s="195"/>
      <c r="N167" s="195"/>
      <c r="O167" s="195"/>
      <c r="P167" s="195"/>
      <c r="Q167" s="196"/>
      <c r="R167" s="8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2"/>
      <c r="AH167" s="8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2"/>
    </row>
    <row r="168" spans="2:49">
      <c r="B168" s="8"/>
      <c r="C168" s="10"/>
      <c r="D168" s="160" t="s">
        <v>35</v>
      </c>
      <c r="E168" s="160"/>
      <c r="F168" s="11" t="s">
        <v>14</v>
      </c>
      <c r="G168" s="161" t="s">
        <v>62</v>
      </c>
      <c r="H168" s="161"/>
      <c r="I168" s="161"/>
      <c r="J168" s="161"/>
      <c r="K168" s="161"/>
      <c r="L168" s="161"/>
      <c r="M168" s="161"/>
      <c r="N168" s="161"/>
      <c r="O168" s="161"/>
      <c r="P168" s="161"/>
      <c r="Q168" s="197"/>
      <c r="R168" s="8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2"/>
      <c r="AH168" s="8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2"/>
    </row>
    <row r="169" spans="2:49">
      <c r="B169" s="8"/>
      <c r="C169" s="10"/>
      <c r="D169" s="10"/>
      <c r="E169" s="10"/>
      <c r="F169" s="10"/>
      <c r="G169" s="161"/>
      <c r="H169" s="161"/>
      <c r="I169" s="161"/>
      <c r="J169" s="161"/>
      <c r="K169" s="161"/>
      <c r="L169" s="161"/>
      <c r="M169" s="161"/>
      <c r="N169" s="161"/>
      <c r="O169" s="161"/>
      <c r="P169" s="161"/>
      <c r="Q169" s="197"/>
      <c r="R169" s="8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2"/>
      <c r="AH169" s="8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2"/>
    </row>
    <row r="170" spans="2:49">
      <c r="B170" s="8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2"/>
      <c r="R170" s="8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2"/>
      <c r="AH170" s="8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2"/>
    </row>
    <row r="171" spans="2:49">
      <c r="B171" s="8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2"/>
      <c r="R171" s="8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2"/>
      <c r="AH171" s="8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2"/>
    </row>
    <row r="172" spans="2:49">
      <c r="B172" s="8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2"/>
      <c r="R172" s="8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2"/>
      <c r="AH172" s="8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2"/>
    </row>
    <row r="173" spans="2:49">
      <c r="B173" s="8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2"/>
      <c r="R173" s="8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2"/>
      <c r="AH173" s="8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2"/>
    </row>
    <row r="174" spans="2:49">
      <c r="B174" s="8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2"/>
      <c r="R174" s="8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2"/>
      <c r="AH174" s="8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2"/>
    </row>
    <row r="175" spans="2:49">
      <c r="B175" s="8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2"/>
      <c r="R175" s="8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2"/>
      <c r="AH175" s="8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2"/>
    </row>
    <row r="176" spans="2:49">
      <c r="B176" s="8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2"/>
      <c r="R176" s="8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2"/>
      <c r="AH176" s="8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2"/>
    </row>
    <row r="177" spans="2:49">
      <c r="B177" s="8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2"/>
      <c r="R177" s="8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2"/>
      <c r="AH177" s="8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2"/>
    </row>
    <row r="178" spans="2:49">
      <c r="B178" s="8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2"/>
      <c r="R178" s="8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2"/>
      <c r="AH178" s="8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2"/>
    </row>
    <row r="179" spans="2:49">
      <c r="B179" s="8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2"/>
      <c r="R179" s="8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2"/>
      <c r="AH179" s="8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2"/>
    </row>
    <row r="180" spans="2:49">
      <c r="B180" s="8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2"/>
      <c r="R180" s="8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2"/>
      <c r="AH180" s="8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2"/>
    </row>
    <row r="181" spans="2:49">
      <c r="B181" s="14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9"/>
      <c r="R181" s="14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9"/>
      <c r="AH181" s="14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9"/>
    </row>
    <row r="192" spans="2:49">
      <c r="AB192" s="26"/>
      <c r="AC192" s="26"/>
      <c r="AD192" s="26"/>
    </row>
    <row r="194" spans="2:49">
      <c r="B194" s="15" t="s">
        <v>27</v>
      </c>
      <c r="C194" s="5"/>
      <c r="D194" s="5"/>
      <c r="E194" s="5"/>
      <c r="F194" s="5"/>
      <c r="G194" s="5"/>
      <c r="H194" s="5"/>
      <c r="I194" s="6"/>
      <c r="J194" s="6"/>
      <c r="K194" s="6"/>
      <c r="L194" s="6"/>
      <c r="M194" s="6"/>
      <c r="N194" s="6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7"/>
    </row>
    <row r="195" spans="2:49">
      <c r="B195" s="22" t="s">
        <v>28</v>
      </c>
      <c r="C195" s="10"/>
      <c r="D195" s="10"/>
      <c r="E195" s="10"/>
      <c r="F195" s="10"/>
      <c r="G195" s="10"/>
      <c r="H195" s="10"/>
      <c r="I195" s="11"/>
      <c r="J195" s="11"/>
      <c r="K195" s="11"/>
      <c r="L195" s="11"/>
      <c r="M195" s="11"/>
      <c r="N195" s="11"/>
      <c r="O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P195" s="10"/>
      <c r="AQ195" s="9" t="s">
        <v>30</v>
      </c>
      <c r="AR195" s="10"/>
      <c r="AS195" s="10"/>
      <c r="AT195" s="10"/>
      <c r="AU195" s="10"/>
      <c r="AV195" s="10"/>
      <c r="AW195" s="12"/>
    </row>
    <row r="196" spans="2:49" ht="17.25">
      <c r="B196" s="23" t="s">
        <v>1</v>
      </c>
      <c r="C196" s="109" t="s">
        <v>45</v>
      </c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V196" s="168">
        <v>6.5</v>
      </c>
      <c r="W196" s="168"/>
      <c r="X196" s="11" t="s">
        <v>15</v>
      </c>
      <c r="Y196" s="11" t="s">
        <v>16</v>
      </c>
      <c r="Z196" s="168">
        <v>8.5</v>
      </c>
      <c r="AA196" s="168"/>
      <c r="AB196" s="11" t="s">
        <v>15</v>
      </c>
      <c r="AC196" s="13" t="s">
        <v>17</v>
      </c>
      <c r="AD196" s="168">
        <f>SUM(Z196*V196)</f>
        <v>55.25</v>
      </c>
      <c r="AE196" s="168"/>
      <c r="AF196" s="109" t="s">
        <v>18</v>
      </c>
      <c r="AG196" s="10"/>
      <c r="AH196" s="25" t="s">
        <v>29</v>
      </c>
      <c r="AI196" s="10"/>
      <c r="AJ196" s="180">
        <v>61000</v>
      </c>
      <c r="AK196" s="180"/>
      <c r="AL196" s="180"/>
      <c r="AM196" s="26"/>
      <c r="AN196" s="10"/>
      <c r="AO196" s="10"/>
      <c r="AP196" s="10"/>
      <c r="AQ196" s="27" t="s">
        <v>31</v>
      </c>
      <c r="AR196" s="180">
        <f>SUM(AJ196*AD196)</f>
        <v>3370250</v>
      </c>
      <c r="AS196" s="180"/>
      <c r="AT196" s="180"/>
      <c r="AU196" s="180"/>
      <c r="AV196" s="33"/>
      <c r="AW196" s="35"/>
    </row>
    <row r="197" spans="2:49">
      <c r="B197" s="8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W197" s="31"/>
      <c r="X197" s="31"/>
      <c r="AC197" s="179"/>
      <c r="AD197" s="179"/>
      <c r="AE197" s="179"/>
      <c r="AF197" s="179"/>
      <c r="AG197" s="179"/>
      <c r="AH197" s="36"/>
      <c r="AI197" s="34"/>
      <c r="AJ197" s="38"/>
      <c r="AK197" s="38"/>
      <c r="AL197" s="38"/>
      <c r="AM197" s="38"/>
      <c r="AN197" s="38"/>
      <c r="AO197" s="33"/>
      <c r="AP197" s="33"/>
      <c r="AQ197" s="33"/>
      <c r="AR197" s="33"/>
      <c r="AS197" s="33"/>
      <c r="AT197" s="33"/>
      <c r="AU197" s="33"/>
      <c r="AV197" s="33"/>
      <c r="AW197" s="35"/>
    </row>
    <row r="198" spans="2:49">
      <c r="B198" s="8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5"/>
    </row>
    <row r="199" spans="2:49" ht="15.75">
      <c r="B199" s="181" t="s">
        <v>32</v>
      </c>
      <c r="C199" s="182"/>
      <c r="D199" s="182"/>
      <c r="E199" s="182"/>
      <c r="F199" s="182"/>
      <c r="G199" s="182"/>
      <c r="H199" s="182"/>
      <c r="I199" s="182"/>
      <c r="J199" s="182"/>
      <c r="K199" s="182"/>
      <c r="L199" s="182"/>
      <c r="M199" s="182"/>
      <c r="N199" s="182"/>
      <c r="O199" s="182"/>
      <c r="P199" s="182"/>
      <c r="Q199" s="182"/>
      <c r="R199" s="182"/>
      <c r="S199" s="182"/>
      <c r="T199" s="182"/>
      <c r="U199" s="182"/>
      <c r="V199" s="182"/>
      <c r="W199" s="182"/>
      <c r="X199" s="182"/>
      <c r="Y199" s="182"/>
      <c r="Z199" s="182"/>
      <c r="AA199" s="182"/>
      <c r="AB199" s="182"/>
      <c r="AC199" s="182"/>
      <c r="AD199" s="182"/>
      <c r="AE199" s="182"/>
      <c r="AF199" s="182"/>
      <c r="AG199" s="182"/>
      <c r="AH199" s="182"/>
      <c r="AI199" s="182"/>
      <c r="AJ199" s="182"/>
      <c r="AK199" s="182"/>
      <c r="AL199" s="182"/>
      <c r="AM199" s="182"/>
      <c r="AN199" s="182"/>
      <c r="AO199" s="182"/>
      <c r="AP199" s="45"/>
      <c r="AQ199" s="45" t="s">
        <v>31</v>
      </c>
      <c r="AR199" s="46"/>
      <c r="AS199" s="183">
        <f>SUM(AR196)</f>
        <v>3370250</v>
      </c>
      <c r="AT199" s="183"/>
      <c r="AU199" s="183"/>
      <c r="AV199" s="183"/>
      <c r="AW199" s="184"/>
    </row>
    <row r="200" spans="2:49">
      <c r="B200" s="185" t="s">
        <v>33</v>
      </c>
      <c r="C200" s="186"/>
      <c r="D200" s="187" t="s">
        <v>19</v>
      </c>
      <c r="E200" s="188"/>
      <c r="F200" s="188"/>
      <c r="G200" s="188"/>
      <c r="H200" s="188"/>
      <c r="I200" s="188"/>
      <c r="J200" s="188"/>
      <c r="K200" s="188"/>
      <c r="L200" s="188"/>
      <c r="M200" s="188"/>
      <c r="N200" s="188"/>
      <c r="O200" s="188"/>
      <c r="P200" s="188"/>
      <c r="Q200" s="189"/>
      <c r="R200" s="170" t="s">
        <v>20</v>
      </c>
      <c r="S200" s="170"/>
      <c r="T200" s="170"/>
      <c r="U200" s="170"/>
      <c r="V200" s="170"/>
      <c r="W200" s="170"/>
      <c r="X200" s="170"/>
      <c r="Y200" s="170"/>
      <c r="Z200" s="170"/>
      <c r="AA200" s="170"/>
      <c r="AB200" s="170"/>
      <c r="AC200" s="170"/>
      <c r="AD200" s="170"/>
      <c r="AE200" s="170"/>
      <c r="AF200" s="170"/>
      <c r="AG200" s="170"/>
      <c r="AH200" s="170" t="s">
        <v>21</v>
      </c>
      <c r="AI200" s="170"/>
      <c r="AJ200" s="170"/>
      <c r="AK200" s="170"/>
      <c r="AL200" s="170"/>
      <c r="AM200" s="170"/>
      <c r="AN200" s="170"/>
      <c r="AO200" s="170"/>
      <c r="AP200" s="170"/>
      <c r="AQ200" s="170"/>
      <c r="AR200" s="170"/>
      <c r="AS200" s="170"/>
      <c r="AT200" s="170"/>
      <c r="AU200" s="170"/>
      <c r="AV200" s="170"/>
      <c r="AW200" s="170"/>
    </row>
    <row r="201" spans="2:49">
      <c r="B201" s="15" t="s">
        <v>42</v>
      </c>
      <c r="C201" s="30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7"/>
      <c r="R201" s="4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7"/>
      <c r="AH201" s="4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7"/>
    </row>
    <row r="202" spans="2:49">
      <c r="B202" s="8"/>
      <c r="C202" s="10"/>
      <c r="D202" s="160" t="s">
        <v>35</v>
      </c>
      <c r="E202" s="160"/>
      <c r="F202" s="11" t="s">
        <v>14</v>
      </c>
      <c r="G202" s="190" t="s">
        <v>44</v>
      </c>
      <c r="H202" s="190"/>
      <c r="I202" s="190"/>
      <c r="J202" s="190"/>
      <c r="K202" s="190"/>
      <c r="L202" s="190"/>
      <c r="M202" s="190"/>
      <c r="N202" s="190"/>
      <c r="O202" s="190"/>
      <c r="P202" s="190"/>
      <c r="Q202" s="191"/>
      <c r="R202" s="8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2"/>
      <c r="AH202" s="8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2"/>
    </row>
    <row r="203" spans="2:49">
      <c r="B203" s="8"/>
      <c r="C203" s="10"/>
      <c r="D203" s="10"/>
      <c r="E203" s="10"/>
      <c r="F203" s="10"/>
      <c r="G203" s="190"/>
      <c r="H203" s="190"/>
      <c r="I203" s="190"/>
      <c r="J203" s="190"/>
      <c r="K203" s="190"/>
      <c r="L203" s="190"/>
      <c r="M203" s="190"/>
      <c r="N203" s="190"/>
      <c r="O203" s="190"/>
      <c r="P203" s="190"/>
      <c r="Q203" s="191"/>
      <c r="R203" s="8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2"/>
      <c r="AH203" s="8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2"/>
    </row>
    <row r="204" spans="2:49">
      <c r="B204" s="8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2"/>
      <c r="R204" s="8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2"/>
      <c r="AH204" s="8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2"/>
    </row>
    <row r="205" spans="2:49">
      <c r="B205" s="8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2"/>
      <c r="R205" s="8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2"/>
      <c r="AH205" s="8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2"/>
    </row>
    <row r="206" spans="2:49">
      <c r="B206" s="8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2"/>
      <c r="R206" s="8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2"/>
      <c r="AH206" s="8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2"/>
    </row>
    <row r="207" spans="2:49">
      <c r="B207" s="8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2"/>
      <c r="R207" s="8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2"/>
      <c r="AH207" s="8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2"/>
    </row>
    <row r="208" spans="2:49">
      <c r="B208" s="8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2"/>
      <c r="R208" s="8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2"/>
      <c r="AH208" s="8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2"/>
    </row>
    <row r="209" spans="2:49">
      <c r="B209" s="8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2"/>
      <c r="R209" s="8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2"/>
      <c r="AH209" s="8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2"/>
    </row>
    <row r="210" spans="2:49">
      <c r="B210" s="8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2"/>
      <c r="R210" s="8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2"/>
      <c r="AH210" s="8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2"/>
    </row>
    <row r="211" spans="2:49">
      <c r="B211" s="8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2"/>
      <c r="R211" s="8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2"/>
      <c r="AH211" s="8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2"/>
    </row>
    <row r="212" spans="2:49">
      <c r="B212" s="8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2"/>
      <c r="R212" s="8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2"/>
      <c r="AH212" s="8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2"/>
    </row>
    <row r="213" spans="2:49">
      <c r="B213" s="8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2"/>
      <c r="R213" s="8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2"/>
      <c r="AH213" s="8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2"/>
    </row>
    <row r="214" spans="2:49">
      <c r="B214" s="8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2"/>
      <c r="R214" s="8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2"/>
      <c r="AH214" s="8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2"/>
    </row>
    <row r="215" spans="2:49">
      <c r="B215" s="14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9"/>
      <c r="R215" s="14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9"/>
      <c r="AH215" s="14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9"/>
    </row>
    <row r="218" spans="2:49" ht="21">
      <c r="B218" s="173" t="s">
        <v>56</v>
      </c>
      <c r="C218" s="174"/>
      <c r="D218" s="174" t="s">
        <v>57</v>
      </c>
      <c r="E218" s="174"/>
      <c r="F218" s="174"/>
      <c r="G218" s="174"/>
      <c r="H218" s="174"/>
      <c r="I218" s="174"/>
      <c r="J218" s="174"/>
      <c r="K218" s="174"/>
      <c r="L218" s="174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  <c r="W218" s="174"/>
      <c r="X218" s="174"/>
      <c r="Y218" s="174"/>
      <c r="Z218" s="174"/>
      <c r="AA218" s="174"/>
      <c r="AB218" s="174"/>
      <c r="AC218" s="174"/>
      <c r="AD218" s="174"/>
      <c r="AE218" s="174"/>
      <c r="AF218" s="174"/>
      <c r="AG218" s="174"/>
      <c r="AH218" s="174" t="s">
        <v>31</v>
      </c>
      <c r="AI218" s="174"/>
      <c r="AJ218" s="177">
        <f>SUM(AS54,AS88,AS125,AS164,AS199)</f>
        <v>9318850</v>
      </c>
      <c r="AK218" s="177"/>
      <c r="AL218" s="177"/>
      <c r="AM218" s="177"/>
      <c r="AN218" s="177"/>
      <c r="AO218" s="177"/>
      <c r="AP218" s="177"/>
      <c r="AQ218" s="177"/>
      <c r="AR218" s="177"/>
      <c r="AS218" s="177"/>
      <c r="AT218" s="39"/>
      <c r="AU218" s="39"/>
      <c r="AV218" s="39"/>
      <c r="AW218" s="40"/>
    </row>
    <row r="219" spans="2:49" ht="21">
      <c r="B219" s="175"/>
      <c r="C219" s="176"/>
      <c r="D219" s="176"/>
      <c r="E219" s="176"/>
      <c r="F219" s="176"/>
      <c r="G219" s="176"/>
      <c r="H219" s="176"/>
      <c r="I219" s="176"/>
      <c r="J219" s="176"/>
      <c r="K219" s="176"/>
      <c r="L219" s="176"/>
      <c r="M219" s="176"/>
      <c r="N219" s="176"/>
      <c r="O219" s="176"/>
      <c r="P219" s="176"/>
      <c r="Q219" s="176"/>
      <c r="R219" s="176"/>
      <c r="S219" s="176"/>
      <c r="T219" s="176"/>
      <c r="U219" s="176"/>
      <c r="V219" s="176"/>
      <c r="W219" s="176"/>
      <c r="X219" s="176"/>
      <c r="Y219" s="176"/>
      <c r="Z219" s="176"/>
      <c r="AA219" s="176"/>
      <c r="AB219" s="176"/>
      <c r="AC219" s="176"/>
      <c r="AD219" s="176"/>
      <c r="AE219" s="176"/>
      <c r="AF219" s="176"/>
      <c r="AG219" s="176"/>
      <c r="AH219" s="176"/>
      <c r="AI219" s="176"/>
      <c r="AJ219" s="178"/>
      <c r="AK219" s="178"/>
      <c r="AL219" s="178"/>
      <c r="AM219" s="178"/>
      <c r="AN219" s="178"/>
      <c r="AO219" s="178"/>
      <c r="AP219" s="178"/>
      <c r="AQ219" s="178"/>
      <c r="AR219" s="178"/>
      <c r="AS219" s="178"/>
      <c r="AT219" s="41"/>
      <c r="AU219" s="41"/>
      <c r="AV219" s="41"/>
      <c r="AW219" s="42"/>
    </row>
    <row r="220" spans="2:49">
      <c r="AO220" s="3"/>
    </row>
    <row r="221" spans="2:49" s="51" customFormat="1" ht="14.25">
      <c r="I221" s="52"/>
      <c r="J221" s="52"/>
      <c r="K221" s="52"/>
      <c r="L221" s="52"/>
      <c r="M221" s="52"/>
      <c r="N221" s="52"/>
      <c r="AO221" s="52" t="s">
        <v>210</v>
      </c>
    </row>
    <row r="222" spans="2:49" s="51" customFormat="1" ht="14.25">
      <c r="F222" s="52" t="s">
        <v>54</v>
      </c>
      <c r="I222" s="52"/>
      <c r="J222" s="52"/>
      <c r="K222" s="52"/>
      <c r="L222" s="52"/>
      <c r="M222" s="52"/>
      <c r="N222" s="52"/>
      <c r="X222" s="52" t="s">
        <v>51</v>
      </c>
      <c r="AO222" s="52" t="s">
        <v>48</v>
      </c>
    </row>
    <row r="223" spans="2:49" s="51" customFormat="1" ht="14.25">
      <c r="F223" s="52" t="s">
        <v>55</v>
      </c>
      <c r="I223" s="52"/>
      <c r="J223" s="52"/>
      <c r="K223" s="52"/>
      <c r="L223" s="52"/>
      <c r="M223" s="52"/>
      <c r="N223" s="52"/>
      <c r="X223" s="52" t="s">
        <v>52</v>
      </c>
      <c r="AO223" s="52" t="s">
        <v>49</v>
      </c>
    </row>
    <row r="224" spans="2:49" s="51" customFormat="1" ht="14.25">
      <c r="F224" s="52"/>
      <c r="I224" s="52"/>
      <c r="J224" s="52"/>
      <c r="K224" s="52"/>
      <c r="L224" s="52"/>
      <c r="M224" s="52"/>
      <c r="N224" s="52"/>
      <c r="X224" s="52" t="s">
        <v>53</v>
      </c>
      <c r="AO224" s="52" t="s">
        <v>50</v>
      </c>
    </row>
    <row r="225" spans="4:41" s="51" customFormat="1" ht="14.25">
      <c r="F225" s="52"/>
      <c r="I225" s="52"/>
      <c r="J225" s="52"/>
      <c r="K225" s="52"/>
      <c r="L225" s="52"/>
      <c r="M225" s="52"/>
      <c r="N225" s="52"/>
      <c r="X225" s="52"/>
      <c r="AO225" s="52"/>
    </row>
    <row r="226" spans="4:41" s="51" customFormat="1" ht="14.25">
      <c r="F226" s="52"/>
      <c r="I226" s="52"/>
      <c r="J226" s="52"/>
      <c r="K226" s="52"/>
      <c r="L226" s="52"/>
      <c r="M226" s="52"/>
      <c r="N226" s="52"/>
      <c r="X226" s="52"/>
      <c r="AO226" s="52"/>
    </row>
    <row r="227" spans="4:41" s="51" customFormat="1" ht="14.25">
      <c r="F227" s="52"/>
      <c r="I227" s="52"/>
      <c r="J227" s="52"/>
      <c r="K227" s="52"/>
      <c r="L227" s="52"/>
      <c r="M227" s="52"/>
      <c r="N227" s="52"/>
      <c r="X227" s="52"/>
      <c r="AO227" s="52"/>
    </row>
    <row r="228" spans="4:41" s="63" customFormat="1">
      <c r="F228" s="132" t="s">
        <v>232</v>
      </c>
      <c r="I228" s="131"/>
      <c r="J228" s="131"/>
      <c r="K228" s="131"/>
      <c r="L228" s="131"/>
      <c r="M228" s="131"/>
      <c r="N228" s="131"/>
      <c r="X228" s="132" t="s">
        <v>97</v>
      </c>
      <c r="AO228" s="132" t="s">
        <v>209</v>
      </c>
    </row>
    <row r="229" spans="4:41" s="51" customFormat="1" ht="14.25">
      <c r="D229" s="133"/>
      <c r="F229" s="133" t="s">
        <v>228</v>
      </c>
      <c r="G229" s="133"/>
      <c r="H229" s="133"/>
      <c r="I229" s="133"/>
      <c r="J229" s="133"/>
      <c r="K229" s="134"/>
      <c r="L229" s="134"/>
      <c r="M229" s="134"/>
      <c r="N229" s="134"/>
      <c r="AO229" s="52"/>
    </row>
  </sheetData>
  <mergeCells count="141">
    <mergeCell ref="AH200:AW200"/>
    <mergeCell ref="D202:E202"/>
    <mergeCell ref="G202:Q203"/>
    <mergeCell ref="B7:J7"/>
    <mergeCell ref="L7:AT7"/>
    <mergeCell ref="B8:J8"/>
    <mergeCell ref="L8:AT8"/>
    <mergeCell ref="B9:J9"/>
    <mergeCell ref="L9:AT9"/>
    <mergeCell ref="AJ16:AO16"/>
    <mergeCell ref="AP42:AT42"/>
    <mergeCell ref="V50:W50"/>
    <mergeCell ref="Z50:AA50"/>
    <mergeCell ref="AD50:AE50"/>
    <mergeCell ref="AJ50:AL50"/>
    <mergeCell ref="AR50:AU50"/>
    <mergeCell ref="B18:Q18"/>
    <mergeCell ref="R18:AG18"/>
    <mergeCell ref="AH18:AW18"/>
    <mergeCell ref="B19:Q30"/>
    <mergeCell ref="R19:AG30"/>
    <mergeCell ref="AH19:AW30"/>
    <mergeCell ref="B54:AO54"/>
    <mergeCell ref="AS54:AW54"/>
    <mergeCell ref="A2:AW2"/>
    <mergeCell ref="B4:J4"/>
    <mergeCell ref="L4:AT4"/>
    <mergeCell ref="B5:J5"/>
    <mergeCell ref="L5:AT5"/>
    <mergeCell ref="B6:J6"/>
    <mergeCell ref="L6:AT6"/>
    <mergeCell ref="C15:G15"/>
    <mergeCell ref="I15:J15"/>
    <mergeCell ref="M15:N15"/>
    <mergeCell ref="Q15:R15"/>
    <mergeCell ref="AJ15:AO15"/>
    <mergeCell ref="B11:AW11"/>
    <mergeCell ref="C14:G14"/>
    <mergeCell ref="I14:J14"/>
    <mergeCell ref="M14:N14"/>
    <mergeCell ref="Q14:R14"/>
    <mergeCell ref="AJ14:AO14"/>
    <mergeCell ref="B55:C55"/>
    <mergeCell ref="D55:Q55"/>
    <mergeCell ref="R55:AG55"/>
    <mergeCell ref="AH55:AW55"/>
    <mergeCell ref="V51:W51"/>
    <mergeCell ref="X51:AA51"/>
    <mergeCell ref="AD51:AE51"/>
    <mergeCell ref="AJ51:AL51"/>
    <mergeCell ref="AR51:AU51"/>
    <mergeCell ref="V52:W52"/>
    <mergeCell ref="X52:AA52"/>
    <mergeCell ref="AD52:AE52"/>
    <mergeCell ref="AJ52:AL52"/>
    <mergeCell ref="AR52:AU52"/>
    <mergeCell ref="AJ85:AL85"/>
    <mergeCell ref="AR85:AU85"/>
    <mergeCell ref="V86:W86"/>
    <mergeCell ref="X86:AA86"/>
    <mergeCell ref="AD86:AE86"/>
    <mergeCell ref="AJ86:AL86"/>
    <mergeCell ref="AR86:AU86"/>
    <mergeCell ref="D57:Q57"/>
    <mergeCell ref="D58:E58"/>
    <mergeCell ref="G58:Q58"/>
    <mergeCell ref="V85:W85"/>
    <mergeCell ref="Z85:AA85"/>
    <mergeCell ref="AD85:AE85"/>
    <mergeCell ref="D91:Q91"/>
    <mergeCell ref="D92:E92"/>
    <mergeCell ref="G92:Q92"/>
    <mergeCell ref="V122:W122"/>
    <mergeCell ref="Z122:AA122"/>
    <mergeCell ref="AD122:AE122"/>
    <mergeCell ref="B88:AO88"/>
    <mergeCell ref="AS88:AW88"/>
    <mergeCell ref="B89:C89"/>
    <mergeCell ref="D89:Q89"/>
    <mergeCell ref="R89:AG89"/>
    <mergeCell ref="AH89:AW89"/>
    <mergeCell ref="B125:AO125"/>
    <mergeCell ref="AS125:AW125"/>
    <mergeCell ref="B126:C126"/>
    <mergeCell ref="D126:Q126"/>
    <mergeCell ref="R126:AG126"/>
    <mergeCell ref="AH126:AW126"/>
    <mergeCell ref="AJ122:AL122"/>
    <mergeCell ref="AR122:AU122"/>
    <mergeCell ref="V123:W123"/>
    <mergeCell ref="X123:AA123"/>
    <mergeCell ref="AD123:AE123"/>
    <mergeCell ref="AJ123:AL123"/>
    <mergeCell ref="AR123:AU123"/>
    <mergeCell ref="AJ159:AL159"/>
    <mergeCell ref="AR159:AU159"/>
    <mergeCell ref="V160:W160"/>
    <mergeCell ref="X160:AA160"/>
    <mergeCell ref="AD160:AE160"/>
    <mergeCell ref="AJ160:AL160"/>
    <mergeCell ref="AR160:AU160"/>
    <mergeCell ref="D128:Q128"/>
    <mergeCell ref="D129:E129"/>
    <mergeCell ref="G129:Q129"/>
    <mergeCell ref="V159:W159"/>
    <mergeCell ref="Z159:AA159"/>
    <mergeCell ref="AD159:AE159"/>
    <mergeCell ref="V161:W161"/>
    <mergeCell ref="X161:AA161"/>
    <mergeCell ref="AD161:AE161"/>
    <mergeCell ref="AJ161:AL161"/>
    <mergeCell ref="AR161:AU161"/>
    <mergeCell ref="V162:W162"/>
    <mergeCell ref="X162:AA162"/>
    <mergeCell ref="AD162:AE162"/>
    <mergeCell ref="AJ162:AL162"/>
    <mergeCell ref="AR162:AU162"/>
    <mergeCell ref="AJ218:AS219"/>
    <mergeCell ref="D167:Q167"/>
    <mergeCell ref="D168:E168"/>
    <mergeCell ref="G168:Q169"/>
    <mergeCell ref="B218:C219"/>
    <mergeCell ref="D218:AG219"/>
    <mergeCell ref="AH218:AI219"/>
    <mergeCell ref="B164:AO164"/>
    <mergeCell ref="AS164:AW164"/>
    <mergeCell ref="B165:C165"/>
    <mergeCell ref="D165:Q165"/>
    <mergeCell ref="R165:AG165"/>
    <mergeCell ref="AH165:AW165"/>
    <mergeCell ref="V196:W196"/>
    <mergeCell ref="Z196:AA196"/>
    <mergeCell ref="AD196:AE196"/>
    <mergeCell ref="AJ196:AL196"/>
    <mergeCell ref="AR196:AU196"/>
    <mergeCell ref="AC197:AG197"/>
    <mergeCell ref="B199:AO199"/>
    <mergeCell ref="AS199:AW199"/>
    <mergeCell ref="B200:C200"/>
    <mergeCell ref="D200:Q200"/>
    <mergeCell ref="R200:AG200"/>
  </mergeCells>
  <pageMargins left="1" right="0.27559055118110237" top="0.85" bottom="0.38" header="0.31496062992125984" footer="0.31496062992125984"/>
  <pageSetup paperSize="9" scale="85" orientation="landscape" horizontalDpi="4294967293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W194"/>
  <sheetViews>
    <sheetView topLeftCell="A24" workbookViewId="0">
      <selection activeCell="A32" sqref="A32:XFD40"/>
    </sheetView>
  </sheetViews>
  <sheetFormatPr defaultRowHeight="15"/>
  <cols>
    <col min="1" max="7" width="3" style="1" customWidth="1"/>
    <col min="8" max="8" width="1.5703125" style="1" customWidth="1"/>
    <col min="9" max="14" width="3" style="3" customWidth="1"/>
    <col min="15" max="81" width="3" style="1" customWidth="1"/>
    <col min="82" max="139" width="2.42578125" style="1" customWidth="1"/>
    <col min="140" max="16384" width="9.140625" style="1"/>
  </cols>
  <sheetData>
    <row r="1" spans="1:49">
      <c r="AR1" s="21" t="s">
        <v>24</v>
      </c>
    </row>
    <row r="2" spans="1:49" ht="21">
      <c r="A2" s="165" t="s">
        <v>0</v>
      </c>
      <c r="B2" s="165"/>
      <c r="C2" s="165"/>
      <c r="D2" s="165"/>
      <c r="E2" s="165"/>
      <c r="F2" s="165"/>
      <c r="G2" s="165"/>
      <c r="H2" s="165"/>
      <c r="I2" s="165"/>
      <c r="J2" s="165"/>
      <c r="K2" s="165"/>
      <c r="L2" s="165"/>
      <c r="M2" s="165"/>
      <c r="N2" s="165"/>
      <c r="O2" s="165"/>
      <c r="P2" s="165"/>
      <c r="Q2" s="165"/>
      <c r="R2" s="165"/>
      <c r="S2" s="165"/>
      <c r="T2" s="165"/>
      <c r="U2" s="165"/>
      <c r="V2" s="165"/>
      <c r="W2" s="165"/>
      <c r="X2" s="165"/>
      <c r="Y2" s="165"/>
      <c r="Z2" s="165"/>
      <c r="AA2" s="165"/>
      <c r="AB2" s="165"/>
      <c r="AC2" s="165"/>
      <c r="AD2" s="165"/>
      <c r="AE2" s="165"/>
      <c r="AF2" s="165"/>
      <c r="AG2" s="165"/>
      <c r="AH2" s="165"/>
      <c r="AI2" s="165"/>
      <c r="AJ2" s="165"/>
      <c r="AK2" s="165"/>
      <c r="AL2" s="165"/>
      <c r="AM2" s="165"/>
      <c r="AN2" s="165"/>
      <c r="AO2" s="165"/>
      <c r="AP2" s="165"/>
      <c r="AQ2" s="165"/>
      <c r="AR2" s="165"/>
      <c r="AS2" s="165"/>
      <c r="AT2" s="165"/>
      <c r="AU2" s="165"/>
      <c r="AV2" s="165"/>
      <c r="AW2" s="165"/>
    </row>
    <row r="4" spans="1:49">
      <c r="A4" s="2" t="s">
        <v>1</v>
      </c>
      <c r="B4" s="166" t="s">
        <v>2</v>
      </c>
      <c r="C4" s="166"/>
      <c r="D4" s="166"/>
      <c r="E4" s="166"/>
      <c r="F4" s="166"/>
      <c r="G4" s="166"/>
      <c r="H4" s="166"/>
      <c r="I4" s="166"/>
      <c r="J4" s="166"/>
      <c r="K4" s="3" t="s">
        <v>14</v>
      </c>
      <c r="L4" s="166">
        <v>256</v>
      </c>
      <c r="M4" s="166"/>
      <c r="N4" s="166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  <c r="AA4" s="166"/>
      <c r="AB4" s="166"/>
      <c r="AC4" s="166"/>
      <c r="AD4" s="166"/>
      <c r="AE4" s="166"/>
      <c r="AF4" s="166"/>
      <c r="AG4" s="166"/>
      <c r="AH4" s="166"/>
      <c r="AI4" s="166"/>
      <c r="AJ4" s="166"/>
      <c r="AK4" s="166"/>
      <c r="AL4" s="166"/>
      <c r="AM4" s="166"/>
      <c r="AN4" s="166"/>
      <c r="AO4" s="166"/>
      <c r="AP4" s="166"/>
      <c r="AQ4" s="166"/>
      <c r="AR4" s="166"/>
      <c r="AS4" s="166"/>
      <c r="AT4" s="166"/>
    </row>
    <row r="5" spans="1:49">
      <c r="B5" s="166" t="s">
        <v>3</v>
      </c>
      <c r="C5" s="166"/>
      <c r="D5" s="166"/>
      <c r="E5" s="166"/>
      <c r="F5" s="166"/>
      <c r="G5" s="166"/>
      <c r="H5" s="166"/>
      <c r="I5" s="166"/>
      <c r="J5" s="166"/>
      <c r="K5" s="3" t="s">
        <v>14</v>
      </c>
      <c r="L5" s="167" t="s">
        <v>146</v>
      </c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167"/>
      <c r="AA5" s="167"/>
      <c r="AB5" s="167"/>
      <c r="AC5" s="167"/>
      <c r="AD5" s="167"/>
      <c r="AE5" s="167"/>
      <c r="AF5" s="167"/>
      <c r="AG5" s="167"/>
      <c r="AH5" s="167"/>
      <c r="AI5" s="167"/>
      <c r="AJ5" s="167"/>
      <c r="AK5" s="167"/>
      <c r="AL5" s="167"/>
      <c r="AM5" s="167"/>
      <c r="AN5" s="167"/>
      <c r="AO5" s="167"/>
      <c r="AP5" s="167"/>
      <c r="AQ5" s="167"/>
      <c r="AR5" s="167"/>
      <c r="AS5" s="167"/>
      <c r="AT5" s="167"/>
    </row>
    <row r="6" spans="1:49">
      <c r="B6" s="166" t="s">
        <v>4</v>
      </c>
      <c r="C6" s="166"/>
      <c r="D6" s="166"/>
      <c r="E6" s="166"/>
      <c r="F6" s="166"/>
      <c r="G6" s="166"/>
      <c r="H6" s="166"/>
      <c r="I6" s="166"/>
      <c r="J6" s="166"/>
      <c r="K6" s="3" t="s">
        <v>14</v>
      </c>
      <c r="L6" s="166" t="str">
        <f>'[1]Tembesi Lolos'!$N$153</f>
        <v>Wiraswasta</v>
      </c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</row>
    <row r="7" spans="1:49">
      <c r="B7" s="166" t="s">
        <v>5</v>
      </c>
      <c r="C7" s="166"/>
      <c r="D7" s="166"/>
      <c r="E7" s="166"/>
      <c r="F7" s="166"/>
      <c r="G7" s="166"/>
      <c r="H7" s="166"/>
      <c r="I7" s="166"/>
      <c r="J7" s="166"/>
      <c r="K7" s="3" t="s">
        <v>14</v>
      </c>
      <c r="L7" s="166" t="s">
        <v>147</v>
      </c>
      <c r="M7" s="166"/>
      <c r="N7" s="166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</row>
    <row r="8" spans="1:49">
      <c r="B8" s="166" t="s">
        <v>6</v>
      </c>
      <c r="C8" s="166"/>
      <c r="D8" s="166"/>
      <c r="E8" s="166"/>
      <c r="F8" s="166"/>
      <c r="G8" s="166"/>
      <c r="H8" s="166"/>
      <c r="I8" s="166"/>
      <c r="J8" s="166"/>
      <c r="K8" s="3" t="s">
        <v>14</v>
      </c>
      <c r="L8" s="166" t="s">
        <v>105</v>
      </c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</row>
    <row r="9" spans="1:49">
      <c r="B9" s="166" t="s">
        <v>7</v>
      </c>
      <c r="C9" s="166"/>
      <c r="D9" s="166"/>
      <c r="E9" s="166"/>
      <c r="F9" s="166"/>
      <c r="G9" s="166"/>
      <c r="H9" s="166"/>
      <c r="I9" s="166"/>
      <c r="J9" s="166"/>
      <c r="K9" s="3" t="s">
        <v>14</v>
      </c>
      <c r="L9" s="166" t="s">
        <v>23</v>
      </c>
      <c r="M9" s="166"/>
      <c r="N9" s="166"/>
      <c r="O9" s="166"/>
      <c r="P9" s="166"/>
      <c r="Q9" s="166"/>
      <c r="R9" s="166"/>
      <c r="S9" s="166"/>
      <c r="T9" s="166"/>
      <c r="U9" s="166"/>
      <c r="V9" s="166"/>
      <c r="W9" s="166"/>
      <c r="X9" s="166"/>
      <c r="Y9" s="166"/>
      <c r="Z9" s="166"/>
      <c r="AA9" s="166"/>
      <c r="AB9" s="166"/>
      <c r="AC9" s="166"/>
      <c r="AD9" s="166"/>
      <c r="AE9" s="166"/>
      <c r="AF9" s="166"/>
      <c r="AG9" s="166"/>
      <c r="AH9" s="166"/>
      <c r="AI9" s="166"/>
      <c r="AJ9" s="166"/>
      <c r="AK9" s="166"/>
      <c r="AL9" s="166"/>
      <c r="AM9" s="166"/>
      <c r="AN9" s="166"/>
      <c r="AO9" s="166"/>
      <c r="AP9" s="166"/>
      <c r="AQ9" s="166"/>
      <c r="AR9" s="166"/>
      <c r="AS9" s="166"/>
      <c r="AT9" s="166"/>
    </row>
    <row r="11" spans="1:49">
      <c r="A11" s="2" t="s">
        <v>8</v>
      </c>
      <c r="B11" s="169" t="s">
        <v>9</v>
      </c>
      <c r="C11" s="169"/>
      <c r="D11" s="169"/>
      <c r="E11" s="169"/>
      <c r="F11" s="169"/>
      <c r="G11" s="169"/>
      <c r="H11" s="169"/>
      <c r="I11" s="169"/>
      <c r="J11" s="169"/>
      <c r="K11" s="169"/>
      <c r="L11" s="169"/>
      <c r="M11" s="169"/>
      <c r="N11" s="169"/>
      <c r="O11" s="169"/>
      <c r="P11" s="169"/>
      <c r="Q11" s="169"/>
      <c r="R11" s="169"/>
      <c r="S11" s="169"/>
      <c r="T11" s="169"/>
      <c r="U11" s="169"/>
      <c r="V11" s="169"/>
      <c r="W11" s="169"/>
      <c r="X11" s="169"/>
      <c r="Y11" s="169"/>
      <c r="Z11" s="169"/>
      <c r="AA11" s="169"/>
      <c r="AB11" s="169"/>
      <c r="AC11" s="169"/>
      <c r="AD11" s="169"/>
      <c r="AE11" s="169"/>
      <c r="AF11" s="169"/>
      <c r="AG11" s="169"/>
      <c r="AH11" s="169"/>
      <c r="AI11" s="169"/>
      <c r="AJ11" s="169"/>
      <c r="AK11" s="169"/>
      <c r="AL11" s="169"/>
      <c r="AM11" s="169"/>
      <c r="AN11" s="169"/>
      <c r="AO11" s="169"/>
      <c r="AP11" s="169"/>
      <c r="AQ11" s="169"/>
      <c r="AR11" s="169"/>
      <c r="AS11" s="169"/>
      <c r="AT11" s="169"/>
      <c r="AU11" s="169"/>
      <c r="AV11" s="169"/>
      <c r="AW11" s="169"/>
    </row>
    <row r="13" spans="1:49">
      <c r="B13" s="15" t="s">
        <v>10</v>
      </c>
      <c r="C13" s="5"/>
      <c r="D13" s="5"/>
      <c r="E13" s="5"/>
      <c r="F13" s="5"/>
      <c r="G13" s="5"/>
      <c r="H13" s="5"/>
      <c r="I13" s="6"/>
      <c r="J13" s="6"/>
      <c r="K13" s="6"/>
      <c r="L13" s="6"/>
      <c r="M13" s="6"/>
      <c r="N13" s="6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7"/>
    </row>
    <row r="14" spans="1:49" ht="17.25">
      <c r="B14" s="16" t="s">
        <v>11</v>
      </c>
      <c r="C14" s="160" t="s">
        <v>13</v>
      </c>
      <c r="D14" s="160"/>
      <c r="E14" s="160"/>
      <c r="F14" s="160"/>
      <c r="G14" s="160"/>
      <c r="H14" s="109" t="s">
        <v>14</v>
      </c>
      <c r="I14" s="168">
        <v>6</v>
      </c>
      <c r="J14" s="168"/>
      <c r="K14" s="110" t="s">
        <v>15</v>
      </c>
      <c r="L14" s="110" t="s">
        <v>16</v>
      </c>
      <c r="M14" s="168">
        <v>10</v>
      </c>
      <c r="N14" s="168"/>
      <c r="O14" s="11" t="s">
        <v>15</v>
      </c>
      <c r="P14" s="13" t="s">
        <v>17</v>
      </c>
      <c r="Q14" s="168">
        <f>SUM(M14*I14)</f>
        <v>60</v>
      </c>
      <c r="R14" s="168"/>
      <c r="S14" s="109" t="s">
        <v>18</v>
      </c>
      <c r="T14" s="109"/>
      <c r="U14" s="18" t="s">
        <v>11</v>
      </c>
      <c r="V14" s="10" t="s">
        <v>65</v>
      </c>
      <c r="W14" s="10"/>
      <c r="X14" s="10"/>
      <c r="Y14" s="10"/>
      <c r="Z14" s="10"/>
      <c r="AA14" s="10" t="s">
        <v>14</v>
      </c>
      <c r="AB14" s="10" t="s">
        <v>64</v>
      </c>
      <c r="AC14" s="10"/>
      <c r="AD14" s="10"/>
      <c r="AE14" s="10"/>
      <c r="AF14" s="10"/>
      <c r="AI14" s="19" t="s">
        <v>11</v>
      </c>
      <c r="AJ14" s="161" t="s">
        <v>67</v>
      </c>
      <c r="AK14" s="161"/>
      <c r="AL14" s="161"/>
      <c r="AM14" s="161"/>
      <c r="AN14" s="161"/>
      <c r="AO14" s="161"/>
      <c r="AP14" s="44" t="s">
        <v>14</v>
      </c>
      <c r="AQ14" s="44" t="s">
        <v>64</v>
      </c>
      <c r="AR14" s="44"/>
      <c r="AS14" s="44"/>
      <c r="AT14" s="44"/>
      <c r="AU14" s="44"/>
      <c r="AW14" s="12"/>
    </row>
    <row r="15" spans="1:49" ht="17.25">
      <c r="B15" s="16" t="s">
        <v>11</v>
      </c>
      <c r="C15" s="160" t="s">
        <v>12</v>
      </c>
      <c r="D15" s="160"/>
      <c r="E15" s="160"/>
      <c r="F15" s="160"/>
      <c r="G15" s="160"/>
      <c r="H15" s="109" t="s">
        <v>14</v>
      </c>
      <c r="I15" s="168">
        <v>6</v>
      </c>
      <c r="J15" s="168"/>
      <c r="K15" s="110" t="s">
        <v>15</v>
      </c>
      <c r="L15" s="110" t="s">
        <v>16</v>
      </c>
      <c r="M15" s="168">
        <v>8</v>
      </c>
      <c r="N15" s="168"/>
      <c r="O15" s="11" t="s">
        <v>15</v>
      </c>
      <c r="P15" s="13" t="s">
        <v>17</v>
      </c>
      <c r="Q15" s="168">
        <f>SUM(M15*I15)</f>
        <v>48</v>
      </c>
      <c r="R15" s="168"/>
      <c r="S15" s="109" t="s">
        <v>18</v>
      </c>
      <c r="T15" s="109"/>
      <c r="U15" s="18" t="s">
        <v>11</v>
      </c>
      <c r="V15" s="10" t="s">
        <v>63</v>
      </c>
      <c r="W15" s="10"/>
      <c r="X15" s="10"/>
      <c r="Y15" s="10"/>
      <c r="Z15" s="10"/>
      <c r="AA15" s="10" t="s">
        <v>14</v>
      </c>
      <c r="AB15" s="10" t="s">
        <v>64</v>
      </c>
      <c r="AC15" s="10"/>
      <c r="AD15" s="10"/>
      <c r="AE15" s="10"/>
      <c r="AF15" s="10"/>
      <c r="AH15" s="10"/>
      <c r="AI15" s="18" t="s">
        <v>11</v>
      </c>
      <c r="AJ15" s="160" t="s">
        <v>68</v>
      </c>
      <c r="AK15" s="160"/>
      <c r="AL15" s="160"/>
      <c r="AM15" s="160"/>
      <c r="AN15" s="160"/>
      <c r="AO15" s="160"/>
      <c r="AP15" s="10" t="s">
        <v>14</v>
      </c>
      <c r="AQ15" s="10" t="s">
        <v>64</v>
      </c>
      <c r="AR15" s="10"/>
      <c r="AS15" s="10"/>
      <c r="AT15" s="10"/>
      <c r="AU15" s="10"/>
      <c r="AW15" s="12"/>
    </row>
    <row r="16" spans="1:49">
      <c r="B16" s="17"/>
      <c r="C16" s="44"/>
      <c r="D16" s="44"/>
      <c r="E16" s="44"/>
      <c r="F16" s="44"/>
      <c r="G16" s="44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111"/>
      <c r="U16" s="18" t="s">
        <v>11</v>
      </c>
      <c r="V16" s="109" t="s">
        <v>66</v>
      </c>
      <c r="W16" s="109"/>
      <c r="X16" s="109"/>
      <c r="Y16" s="109"/>
      <c r="Z16" s="109"/>
      <c r="AA16" s="10" t="s">
        <v>14</v>
      </c>
      <c r="AB16" s="109" t="s">
        <v>64</v>
      </c>
      <c r="AC16" s="109"/>
      <c r="AD16" s="109"/>
      <c r="AE16" s="109"/>
      <c r="AF16" s="109"/>
      <c r="AH16" s="24"/>
      <c r="AI16" s="18" t="s">
        <v>11</v>
      </c>
      <c r="AJ16" s="160" t="s">
        <v>69</v>
      </c>
      <c r="AK16" s="160"/>
      <c r="AL16" s="160"/>
      <c r="AM16" s="160"/>
      <c r="AN16" s="160"/>
      <c r="AO16" s="160"/>
      <c r="AP16" s="10" t="s">
        <v>14</v>
      </c>
      <c r="AQ16" s="10" t="s">
        <v>111</v>
      </c>
      <c r="AR16" s="10"/>
      <c r="AS16" s="10"/>
      <c r="AT16" s="10"/>
      <c r="AU16" s="10"/>
      <c r="AV16" s="10"/>
      <c r="AW16" s="12"/>
    </row>
    <row r="17" spans="2:49">
      <c r="B17" s="8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2"/>
    </row>
    <row r="18" spans="2:49">
      <c r="B18" s="170" t="s">
        <v>19</v>
      </c>
      <c r="C18" s="170"/>
      <c r="D18" s="170"/>
      <c r="E18" s="170"/>
      <c r="F18" s="170"/>
      <c r="G18" s="170"/>
      <c r="H18" s="170"/>
      <c r="I18" s="170"/>
      <c r="J18" s="170"/>
      <c r="K18" s="170"/>
      <c r="L18" s="170"/>
      <c r="M18" s="170"/>
      <c r="N18" s="170"/>
      <c r="O18" s="170"/>
      <c r="P18" s="170"/>
      <c r="Q18" s="170"/>
      <c r="R18" s="170" t="s">
        <v>20</v>
      </c>
      <c r="S18" s="170"/>
      <c r="T18" s="170"/>
      <c r="U18" s="170"/>
      <c r="V18" s="170"/>
      <c r="W18" s="170"/>
      <c r="X18" s="170"/>
      <c r="Y18" s="170"/>
      <c r="Z18" s="170"/>
      <c r="AA18" s="170"/>
      <c r="AB18" s="170"/>
      <c r="AC18" s="170"/>
      <c r="AD18" s="170"/>
      <c r="AE18" s="170"/>
      <c r="AF18" s="170"/>
      <c r="AG18" s="170"/>
      <c r="AH18" s="170" t="s">
        <v>21</v>
      </c>
      <c r="AI18" s="170"/>
      <c r="AJ18" s="170"/>
      <c r="AK18" s="170"/>
      <c r="AL18" s="170"/>
      <c r="AM18" s="170"/>
      <c r="AN18" s="170"/>
      <c r="AO18" s="170"/>
      <c r="AP18" s="170"/>
      <c r="AQ18" s="170"/>
      <c r="AR18" s="170"/>
      <c r="AS18" s="170"/>
      <c r="AT18" s="170"/>
      <c r="AU18" s="170"/>
      <c r="AV18" s="170"/>
      <c r="AW18" s="170"/>
    </row>
    <row r="19" spans="2:49">
      <c r="B19" s="162"/>
      <c r="C19" s="162"/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  <c r="AA19" s="162"/>
      <c r="AB19" s="162"/>
      <c r="AC19" s="162"/>
      <c r="AD19" s="162"/>
      <c r="AE19" s="162"/>
      <c r="AF19" s="162"/>
      <c r="AG19" s="162"/>
      <c r="AH19" s="162"/>
      <c r="AI19" s="162"/>
      <c r="AJ19" s="162"/>
      <c r="AK19" s="162"/>
      <c r="AL19" s="162"/>
      <c r="AM19" s="162"/>
      <c r="AN19" s="162"/>
      <c r="AO19" s="162"/>
      <c r="AP19" s="162"/>
      <c r="AQ19" s="162"/>
      <c r="AR19" s="162"/>
      <c r="AS19" s="162"/>
      <c r="AT19" s="162"/>
      <c r="AU19" s="162"/>
      <c r="AV19" s="162"/>
      <c r="AW19" s="162"/>
    </row>
    <row r="20" spans="2:49">
      <c r="B20" s="163"/>
      <c r="C20" s="163"/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  <c r="AC20" s="163"/>
      <c r="AD20" s="163"/>
      <c r="AE20" s="163"/>
      <c r="AF20" s="163"/>
      <c r="AG20" s="163"/>
      <c r="AH20" s="163"/>
      <c r="AI20" s="163"/>
      <c r="AJ20" s="163"/>
      <c r="AK20" s="163"/>
      <c r="AL20" s="163"/>
      <c r="AM20" s="163"/>
      <c r="AN20" s="163"/>
      <c r="AO20" s="163"/>
      <c r="AP20" s="163"/>
      <c r="AQ20" s="163"/>
      <c r="AR20" s="163"/>
      <c r="AS20" s="163"/>
      <c r="AT20" s="163"/>
      <c r="AU20" s="163"/>
      <c r="AV20" s="163"/>
      <c r="AW20" s="163"/>
    </row>
    <row r="21" spans="2:49">
      <c r="B21" s="163"/>
      <c r="C21" s="163"/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  <c r="AC21" s="163"/>
      <c r="AD21" s="163"/>
      <c r="AE21" s="163"/>
      <c r="AF21" s="163"/>
      <c r="AG21" s="163"/>
      <c r="AH21" s="163"/>
      <c r="AI21" s="163"/>
      <c r="AJ21" s="163"/>
      <c r="AK21" s="163"/>
      <c r="AL21" s="163"/>
      <c r="AM21" s="163"/>
      <c r="AN21" s="163"/>
      <c r="AO21" s="163"/>
      <c r="AP21" s="163"/>
      <c r="AQ21" s="163"/>
      <c r="AR21" s="163"/>
      <c r="AS21" s="163"/>
      <c r="AT21" s="163"/>
      <c r="AU21" s="163"/>
      <c r="AV21" s="163"/>
      <c r="AW21" s="163"/>
    </row>
    <row r="22" spans="2:49">
      <c r="B22" s="163"/>
      <c r="C22" s="163"/>
      <c r="D22" s="163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  <c r="AC22" s="163"/>
      <c r="AD22" s="163"/>
      <c r="AE22" s="163"/>
      <c r="AF22" s="163"/>
      <c r="AG22" s="163"/>
      <c r="AH22" s="163"/>
      <c r="AI22" s="163"/>
      <c r="AJ22" s="163"/>
      <c r="AK22" s="163"/>
      <c r="AL22" s="163"/>
      <c r="AM22" s="163"/>
      <c r="AN22" s="163"/>
      <c r="AO22" s="163"/>
      <c r="AP22" s="163"/>
      <c r="AQ22" s="163"/>
      <c r="AR22" s="163"/>
      <c r="AS22" s="163"/>
      <c r="AT22" s="163"/>
      <c r="AU22" s="163"/>
      <c r="AV22" s="163"/>
      <c r="AW22" s="163"/>
    </row>
    <row r="23" spans="2:49">
      <c r="B23" s="163"/>
      <c r="C23" s="163"/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  <c r="AC23" s="163"/>
      <c r="AD23" s="163"/>
      <c r="AE23" s="163"/>
      <c r="AF23" s="163"/>
      <c r="AG23" s="163"/>
      <c r="AH23" s="163"/>
      <c r="AI23" s="163"/>
      <c r="AJ23" s="163"/>
      <c r="AK23" s="163"/>
      <c r="AL23" s="163"/>
      <c r="AM23" s="163"/>
      <c r="AN23" s="163"/>
      <c r="AO23" s="163"/>
      <c r="AP23" s="163"/>
      <c r="AQ23" s="163"/>
      <c r="AR23" s="163"/>
      <c r="AS23" s="163"/>
      <c r="AT23" s="163"/>
      <c r="AU23" s="163"/>
      <c r="AV23" s="163"/>
      <c r="AW23" s="163"/>
    </row>
    <row r="24" spans="2:49">
      <c r="B24" s="163"/>
      <c r="C24" s="163"/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  <c r="AC24" s="163"/>
      <c r="AD24" s="163"/>
      <c r="AE24" s="163"/>
      <c r="AF24" s="163"/>
      <c r="AG24" s="163"/>
      <c r="AH24" s="163"/>
      <c r="AI24" s="163"/>
      <c r="AJ24" s="163"/>
      <c r="AK24" s="163"/>
      <c r="AL24" s="163"/>
      <c r="AM24" s="163"/>
      <c r="AN24" s="163"/>
      <c r="AO24" s="163"/>
      <c r="AP24" s="163"/>
      <c r="AQ24" s="163"/>
      <c r="AR24" s="163"/>
      <c r="AS24" s="163"/>
      <c r="AT24" s="163"/>
      <c r="AU24" s="163"/>
      <c r="AV24" s="163"/>
      <c r="AW24" s="163"/>
    </row>
    <row r="25" spans="2:49">
      <c r="B25" s="163"/>
      <c r="C25" s="163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K25" s="163"/>
      <c r="AL25" s="163"/>
      <c r="AM25" s="163"/>
      <c r="AN25" s="163"/>
      <c r="AO25" s="163"/>
      <c r="AP25" s="163"/>
      <c r="AQ25" s="163"/>
      <c r="AR25" s="163"/>
      <c r="AS25" s="163"/>
      <c r="AT25" s="163"/>
      <c r="AU25" s="163"/>
      <c r="AV25" s="163"/>
      <c r="AW25" s="163"/>
    </row>
    <row r="26" spans="2:49">
      <c r="B26" s="163"/>
      <c r="C26" s="163"/>
      <c r="D26" s="163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  <c r="AB26" s="163"/>
      <c r="AC26" s="163"/>
      <c r="AD26" s="163"/>
      <c r="AE26" s="163"/>
      <c r="AF26" s="163"/>
      <c r="AG26" s="163"/>
      <c r="AH26" s="163"/>
      <c r="AI26" s="163"/>
      <c r="AJ26" s="163"/>
      <c r="AK26" s="163"/>
      <c r="AL26" s="163"/>
      <c r="AM26" s="163"/>
      <c r="AN26" s="163"/>
      <c r="AO26" s="163"/>
      <c r="AP26" s="163"/>
      <c r="AQ26" s="163"/>
      <c r="AR26" s="163"/>
      <c r="AS26" s="163"/>
      <c r="AT26" s="163"/>
      <c r="AU26" s="163"/>
      <c r="AV26" s="163"/>
      <c r="AW26" s="163"/>
    </row>
    <row r="27" spans="2:49">
      <c r="B27" s="163"/>
      <c r="C27" s="163"/>
      <c r="D27" s="163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/>
      <c r="AC27" s="163"/>
      <c r="AD27" s="163"/>
      <c r="AE27" s="163"/>
      <c r="AF27" s="163"/>
      <c r="AG27" s="163"/>
      <c r="AH27" s="163"/>
      <c r="AI27" s="163"/>
      <c r="AJ27" s="163"/>
      <c r="AK27" s="163"/>
      <c r="AL27" s="163"/>
      <c r="AM27" s="163"/>
      <c r="AN27" s="163"/>
      <c r="AO27" s="163"/>
      <c r="AP27" s="163"/>
      <c r="AQ27" s="163"/>
      <c r="AR27" s="163"/>
      <c r="AS27" s="163"/>
      <c r="AT27" s="163"/>
      <c r="AU27" s="163"/>
      <c r="AV27" s="163"/>
      <c r="AW27" s="163"/>
    </row>
    <row r="28" spans="2:49">
      <c r="B28" s="163"/>
      <c r="C28" s="163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  <c r="AB28" s="163"/>
      <c r="AC28" s="163"/>
      <c r="AD28" s="163"/>
      <c r="AE28" s="163"/>
      <c r="AF28" s="163"/>
      <c r="AG28" s="163"/>
      <c r="AH28" s="163"/>
      <c r="AI28" s="163"/>
      <c r="AJ28" s="163"/>
      <c r="AK28" s="163"/>
      <c r="AL28" s="163"/>
      <c r="AM28" s="163"/>
      <c r="AN28" s="163"/>
      <c r="AO28" s="163"/>
      <c r="AP28" s="163"/>
      <c r="AQ28" s="163"/>
      <c r="AR28" s="163"/>
      <c r="AS28" s="163"/>
      <c r="AT28" s="163"/>
      <c r="AU28" s="163"/>
      <c r="AV28" s="163"/>
      <c r="AW28" s="163"/>
    </row>
    <row r="29" spans="2:49">
      <c r="B29" s="163"/>
      <c r="C29" s="163"/>
      <c r="D29" s="163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63"/>
      <c r="AL29" s="163"/>
      <c r="AM29" s="163"/>
      <c r="AN29" s="163"/>
      <c r="AO29" s="163"/>
      <c r="AP29" s="163"/>
      <c r="AQ29" s="163"/>
      <c r="AR29" s="163"/>
      <c r="AS29" s="163"/>
      <c r="AT29" s="163"/>
      <c r="AU29" s="163"/>
      <c r="AV29" s="163"/>
      <c r="AW29" s="163"/>
    </row>
    <row r="30" spans="2:49">
      <c r="B30" s="164"/>
      <c r="C30" s="164"/>
      <c r="D30" s="164"/>
      <c r="E30" s="164"/>
      <c r="F30" s="164"/>
      <c r="G30" s="164"/>
      <c r="H30" s="164"/>
      <c r="I30" s="164"/>
      <c r="J30" s="164"/>
      <c r="K30" s="164"/>
      <c r="L30" s="164"/>
      <c r="M30" s="164"/>
      <c r="N30" s="164"/>
      <c r="O30" s="164"/>
      <c r="P30" s="164"/>
      <c r="Q30" s="164"/>
      <c r="R30" s="164"/>
      <c r="S30" s="164"/>
      <c r="T30" s="164"/>
      <c r="U30" s="164"/>
      <c r="V30" s="164"/>
      <c r="W30" s="164"/>
      <c r="X30" s="164"/>
      <c r="Y30" s="164"/>
      <c r="Z30" s="164"/>
      <c r="AA30" s="164"/>
      <c r="AB30" s="164"/>
      <c r="AC30" s="164"/>
      <c r="AD30" s="164"/>
      <c r="AE30" s="164"/>
      <c r="AF30" s="164"/>
      <c r="AG30" s="164"/>
      <c r="AH30" s="164"/>
      <c r="AI30" s="164"/>
      <c r="AJ30" s="164"/>
      <c r="AK30" s="164"/>
      <c r="AL30" s="164"/>
      <c r="AM30" s="164"/>
      <c r="AN30" s="164"/>
      <c r="AO30" s="164"/>
      <c r="AP30" s="164"/>
      <c r="AQ30" s="164"/>
      <c r="AR30" s="164"/>
      <c r="AS30" s="164"/>
      <c r="AT30" s="164"/>
      <c r="AU30" s="164"/>
      <c r="AV30" s="164"/>
      <c r="AW30" s="164"/>
    </row>
    <row r="32" spans="2:49" s="102" customFormat="1">
      <c r="I32" s="101"/>
      <c r="J32" s="101"/>
      <c r="K32" s="101"/>
      <c r="L32" s="101"/>
      <c r="M32" s="101"/>
      <c r="N32" s="101"/>
      <c r="AR32" s="101" t="s">
        <v>239</v>
      </c>
    </row>
    <row r="33" spans="1:49" s="102" customFormat="1">
      <c r="F33" s="101" t="s">
        <v>54</v>
      </c>
      <c r="I33" s="101"/>
      <c r="J33" s="101"/>
      <c r="K33" s="101"/>
      <c r="L33" s="101"/>
      <c r="M33" s="101"/>
      <c r="N33" s="101"/>
      <c r="T33" s="101" t="s">
        <v>237</v>
      </c>
      <c r="AF33" s="101" t="s">
        <v>51</v>
      </c>
      <c r="AR33" s="101" t="s">
        <v>48</v>
      </c>
    </row>
    <row r="34" spans="1:49" s="102" customFormat="1">
      <c r="F34" s="101" t="s">
        <v>55</v>
      </c>
      <c r="I34" s="101"/>
      <c r="J34" s="101"/>
      <c r="K34" s="101"/>
      <c r="L34" s="101"/>
      <c r="M34" s="101"/>
      <c r="N34" s="101"/>
      <c r="T34" s="101" t="s">
        <v>238</v>
      </c>
      <c r="AF34" s="101" t="s">
        <v>52</v>
      </c>
      <c r="AR34" s="101" t="s">
        <v>49</v>
      </c>
    </row>
    <row r="35" spans="1:49" s="102" customFormat="1">
      <c r="F35" s="101"/>
      <c r="I35" s="101"/>
      <c r="J35" s="101"/>
      <c r="K35" s="101"/>
      <c r="L35" s="101"/>
      <c r="M35" s="101"/>
      <c r="N35" s="101"/>
      <c r="AF35" s="101" t="s">
        <v>53</v>
      </c>
      <c r="AR35" s="101" t="s">
        <v>50</v>
      </c>
    </row>
    <row r="36" spans="1:49" s="102" customFormat="1">
      <c r="F36" s="101"/>
      <c r="I36" s="101"/>
      <c r="J36" s="101"/>
      <c r="K36" s="101"/>
      <c r="L36" s="101"/>
      <c r="M36" s="101"/>
      <c r="N36" s="101"/>
      <c r="AF36" s="101"/>
      <c r="AR36" s="101"/>
    </row>
    <row r="37" spans="1:49" s="102" customFormat="1">
      <c r="F37" s="101"/>
      <c r="I37" s="101"/>
      <c r="J37" s="101"/>
      <c r="K37" s="101"/>
      <c r="L37" s="101"/>
      <c r="M37" s="101"/>
      <c r="N37" s="101"/>
      <c r="AF37" s="101"/>
      <c r="AR37" s="101"/>
    </row>
    <row r="38" spans="1:49" s="102" customFormat="1">
      <c r="F38" s="101"/>
      <c r="I38" s="101"/>
      <c r="J38" s="101"/>
      <c r="K38" s="101"/>
      <c r="L38" s="101"/>
      <c r="M38" s="101"/>
      <c r="N38" s="101"/>
      <c r="AF38" s="101"/>
      <c r="AR38" s="101"/>
    </row>
    <row r="39" spans="1:49" s="140" customFormat="1" ht="16.5" thickBot="1">
      <c r="F39" s="141" t="s">
        <v>232</v>
      </c>
      <c r="I39" s="142"/>
      <c r="J39" s="142"/>
      <c r="K39" s="142"/>
      <c r="L39" s="142"/>
      <c r="M39" s="142"/>
      <c r="N39" s="142"/>
      <c r="Q39" s="145"/>
      <c r="R39" s="145"/>
      <c r="S39" s="145"/>
      <c r="T39" s="146"/>
      <c r="U39" s="145"/>
      <c r="V39" s="145"/>
      <c r="W39" s="145"/>
      <c r="X39" s="145"/>
      <c r="AF39" s="141" t="s">
        <v>97</v>
      </c>
      <c r="AR39" s="141" t="s">
        <v>209</v>
      </c>
    </row>
    <row r="40" spans="1:49" s="102" customFormat="1">
      <c r="D40" s="143"/>
      <c r="F40" s="143" t="s">
        <v>228</v>
      </c>
      <c r="G40" s="143"/>
      <c r="H40" s="143"/>
      <c r="I40" s="143"/>
      <c r="J40" s="143"/>
      <c r="K40" s="144"/>
      <c r="L40" s="144"/>
      <c r="M40" s="144"/>
      <c r="N40" s="144"/>
      <c r="T40" s="147"/>
      <c r="AO40" s="101"/>
    </row>
    <row r="43" spans="1:49">
      <c r="A43" s="2" t="s">
        <v>25</v>
      </c>
      <c r="B43" s="1" t="s">
        <v>26</v>
      </c>
    </row>
    <row r="45" spans="1:49">
      <c r="B45" s="15" t="s">
        <v>27</v>
      </c>
      <c r="C45" s="5"/>
      <c r="D45" s="5"/>
      <c r="E45" s="5"/>
      <c r="F45" s="5"/>
      <c r="G45" s="5"/>
      <c r="H45" s="5"/>
      <c r="I45" s="6"/>
      <c r="J45" s="6"/>
      <c r="K45" s="6"/>
      <c r="L45" s="6"/>
      <c r="M45" s="6"/>
      <c r="N45" s="6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7"/>
    </row>
    <row r="46" spans="1:49">
      <c r="B46" s="22" t="s">
        <v>28</v>
      </c>
      <c r="C46" s="10"/>
      <c r="D46" s="10"/>
      <c r="E46" s="10"/>
      <c r="F46" s="10"/>
      <c r="G46" s="10"/>
      <c r="H46" s="10"/>
      <c r="I46" s="11"/>
      <c r="J46" s="11"/>
      <c r="K46" s="11"/>
      <c r="L46" s="11"/>
      <c r="M46" s="11"/>
      <c r="V46" s="11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9" t="s">
        <v>30</v>
      </c>
      <c r="AR46" s="10"/>
      <c r="AS46" s="10"/>
      <c r="AT46" s="10"/>
      <c r="AU46" s="10"/>
      <c r="AV46" s="10"/>
      <c r="AW46" s="12"/>
    </row>
    <row r="47" spans="1:49" ht="17.25">
      <c r="B47" s="23" t="s">
        <v>1</v>
      </c>
      <c r="C47" s="10" t="s">
        <v>70</v>
      </c>
      <c r="D47" s="10"/>
      <c r="E47" s="10"/>
      <c r="F47" s="10"/>
      <c r="G47" s="10"/>
      <c r="H47" s="109"/>
      <c r="I47" s="20"/>
      <c r="J47" s="11"/>
      <c r="K47" s="11"/>
      <c r="L47" s="11"/>
      <c r="M47" s="11"/>
      <c r="V47" s="168">
        <v>6</v>
      </c>
      <c r="W47" s="168"/>
      <c r="X47" s="11" t="s">
        <v>15</v>
      </c>
      <c r="Y47" s="11" t="s">
        <v>16</v>
      </c>
      <c r="Z47" s="168">
        <v>2.85</v>
      </c>
      <c r="AA47" s="168"/>
      <c r="AB47" s="11" t="s">
        <v>15</v>
      </c>
      <c r="AC47" s="13" t="s">
        <v>17</v>
      </c>
      <c r="AD47" s="168">
        <f>SUM(Z47*V47)</f>
        <v>17.100000000000001</v>
      </c>
      <c r="AE47" s="168"/>
      <c r="AF47" s="109" t="s">
        <v>18</v>
      </c>
      <c r="AG47" s="10"/>
      <c r="AH47" s="25" t="s">
        <v>29</v>
      </c>
      <c r="AI47" s="10"/>
      <c r="AJ47" s="180">
        <v>57000</v>
      </c>
      <c r="AK47" s="180"/>
      <c r="AL47" s="180"/>
      <c r="AM47" s="26"/>
      <c r="AN47" s="10"/>
      <c r="AO47" s="10"/>
      <c r="AP47" s="10"/>
      <c r="AQ47" s="27" t="s">
        <v>31</v>
      </c>
      <c r="AR47" s="180">
        <f>SUM(AJ47*AD47)</f>
        <v>974700.00000000012</v>
      </c>
      <c r="AS47" s="180"/>
      <c r="AT47" s="180"/>
      <c r="AU47" s="180"/>
      <c r="AV47" s="10"/>
      <c r="AW47" s="12"/>
    </row>
    <row r="48" spans="1:49">
      <c r="B48" s="23" t="s">
        <v>8</v>
      </c>
      <c r="C48" s="10" t="s">
        <v>71</v>
      </c>
      <c r="D48" s="10"/>
      <c r="E48" s="10"/>
      <c r="F48" s="10"/>
      <c r="G48" s="10"/>
      <c r="H48" s="109"/>
      <c r="I48" s="20"/>
      <c r="J48" s="11"/>
      <c r="K48" s="11"/>
      <c r="L48" s="11"/>
      <c r="M48" s="11"/>
      <c r="V48" s="168">
        <v>1</v>
      </c>
      <c r="W48" s="168"/>
      <c r="X48" s="160" t="s">
        <v>37</v>
      </c>
      <c r="Y48" s="160"/>
      <c r="Z48" s="160"/>
      <c r="AA48" s="160"/>
      <c r="AC48" s="13"/>
      <c r="AD48" s="168"/>
      <c r="AE48" s="168"/>
      <c r="AF48" s="109"/>
      <c r="AG48" s="10"/>
      <c r="AH48" s="25" t="s">
        <v>29</v>
      </c>
      <c r="AI48" s="10"/>
      <c r="AJ48" s="180">
        <v>350000</v>
      </c>
      <c r="AK48" s="180"/>
      <c r="AL48" s="180"/>
      <c r="AM48" s="26"/>
      <c r="AN48" s="10"/>
      <c r="AO48" s="10"/>
      <c r="AP48" s="10"/>
      <c r="AQ48" s="27" t="s">
        <v>31</v>
      </c>
      <c r="AR48" s="180">
        <f>SUM(AJ48*V48)</f>
        <v>350000</v>
      </c>
      <c r="AS48" s="180"/>
      <c r="AT48" s="180"/>
      <c r="AU48" s="180"/>
      <c r="AV48" s="10"/>
      <c r="AW48" s="12"/>
    </row>
    <row r="49" spans="2:49">
      <c r="B49" s="23" t="s">
        <v>25</v>
      </c>
      <c r="C49" s="109" t="s">
        <v>72</v>
      </c>
      <c r="D49" s="111"/>
      <c r="E49" s="111"/>
      <c r="F49" s="111"/>
      <c r="G49" s="111"/>
      <c r="H49" s="111"/>
      <c r="I49" s="111"/>
      <c r="J49" s="111"/>
      <c r="K49" s="111"/>
      <c r="L49" s="111"/>
      <c r="M49" s="111"/>
      <c r="V49" s="168">
        <v>2</v>
      </c>
      <c r="W49" s="168"/>
      <c r="X49" s="160" t="s">
        <v>37</v>
      </c>
      <c r="Y49" s="160"/>
      <c r="Z49" s="160"/>
      <c r="AA49" s="160"/>
      <c r="AC49" s="13"/>
      <c r="AD49" s="168"/>
      <c r="AE49" s="168"/>
      <c r="AF49" s="109"/>
      <c r="AG49" s="24"/>
      <c r="AH49" s="25" t="s">
        <v>29</v>
      </c>
      <c r="AI49" s="24"/>
      <c r="AJ49" s="180">
        <v>350000</v>
      </c>
      <c r="AK49" s="180"/>
      <c r="AL49" s="180"/>
      <c r="AM49" s="26"/>
      <c r="AN49" s="24"/>
      <c r="AO49" s="24"/>
      <c r="AP49" s="24"/>
      <c r="AQ49" s="27" t="s">
        <v>31</v>
      </c>
      <c r="AR49" s="180">
        <f>SUM(AJ49*V49)</f>
        <v>700000</v>
      </c>
      <c r="AS49" s="180"/>
      <c r="AT49" s="180"/>
      <c r="AU49" s="180"/>
      <c r="AV49" s="10"/>
      <c r="AW49" s="12"/>
    </row>
    <row r="50" spans="2:49">
      <c r="B50" s="8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2"/>
    </row>
    <row r="51" spans="2:49" ht="15.75">
      <c r="B51" s="181" t="s">
        <v>32</v>
      </c>
      <c r="C51" s="182"/>
      <c r="D51" s="182"/>
      <c r="E51" s="182"/>
      <c r="F51" s="182"/>
      <c r="G51" s="182"/>
      <c r="H51" s="182"/>
      <c r="I51" s="182"/>
      <c r="J51" s="182"/>
      <c r="K51" s="182"/>
      <c r="L51" s="182"/>
      <c r="M51" s="182"/>
      <c r="N51" s="182"/>
      <c r="O51" s="182"/>
      <c r="P51" s="182"/>
      <c r="Q51" s="182"/>
      <c r="R51" s="182"/>
      <c r="S51" s="182"/>
      <c r="T51" s="182"/>
      <c r="U51" s="182"/>
      <c r="V51" s="182"/>
      <c r="W51" s="182"/>
      <c r="X51" s="182"/>
      <c r="Y51" s="182"/>
      <c r="Z51" s="182"/>
      <c r="AA51" s="182"/>
      <c r="AB51" s="182"/>
      <c r="AC51" s="182"/>
      <c r="AD51" s="182"/>
      <c r="AE51" s="182"/>
      <c r="AF51" s="182"/>
      <c r="AG51" s="182"/>
      <c r="AH51" s="182"/>
      <c r="AI51" s="182"/>
      <c r="AJ51" s="182"/>
      <c r="AK51" s="182"/>
      <c r="AL51" s="182"/>
      <c r="AM51" s="182"/>
      <c r="AN51" s="182"/>
      <c r="AO51" s="182"/>
      <c r="AP51" s="45"/>
      <c r="AQ51" s="45" t="s">
        <v>31</v>
      </c>
      <c r="AR51" s="46"/>
      <c r="AS51" s="183">
        <f>SUM(AR47:AU49)</f>
        <v>2024700</v>
      </c>
      <c r="AT51" s="183"/>
      <c r="AU51" s="183"/>
      <c r="AV51" s="183"/>
      <c r="AW51" s="184"/>
    </row>
    <row r="52" spans="2:49">
      <c r="B52" s="185" t="s">
        <v>33</v>
      </c>
      <c r="C52" s="186"/>
      <c r="D52" s="187" t="s">
        <v>19</v>
      </c>
      <c r="E52" s="188"/>
      <c r="F52" s="188"/>
      <c r="G52" s="188"/>
      <c r="H52" s="188"/>
      <c r="I52" s="188"/>
      <c r="J52" s="188"/>
      <c r="K52" s="188"/>
      <c r="L52" s="188"/>
      <c r="M52" s="188"/>
      <c r="N52" s="188"/>
      <c r="O52" s="188"/>
      <c r="P52" s="188"/>
      <c r="Q52" s="189"/>
      <c r="R52" s="170" t="s">
        <v>20</v>
      </c>
      <c r="S52" s="170"/>
      <c r="T52" s="170"/>
      <c r="U52" s="170"/>
      <c r="V52" s="170"/>
      <c r="W52" s="170"/>
      <c r="X52" s="170"/>
      <c r="Y52" s="170"/>
      <c r="Z52" s="170"/>
      <c r="AA52" s="170"/>
      <c r="AB52" s="170"/>
      <c r="AC52" s="170"/>
      <c r="AD52" s="170"/>
      <c r="AE52" s="170"/>
      <c r="AF52" s="170"/>
      <c r="AG52" s="170"/>
      <c r="AH52" s="170" t="s">
        <v>21</v>
      </c>
      <c r="AI52" s="170"/>
      <c r="AJ52" s="170"/>
      <c r="AK52" s="170"/>
      <c r="AL52" s="170"/>
      <c r="AM52" s="170"/>
      <c r="AN52" s="170"/>
      <c r="AO52" s="170"/>
      <c r="AP52" s="170"/>
      <c r="AQ52" s="170"/>
      <c r="AR52" s="170"/>
      <c r="AS52" s="170"/>
      <c r="AT52" s="170"/>
      <c r="AU52" s="170"/>
      <c r="AV52" s="170"/>
      <c r="AW52" s="170"/>
    </row>
    <row r="53" spans="2:49">
      <c r="B53" s="15" t="s">
        <v>43</v>
      </c>
      <c r="C53" s="30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7"/>
      <c r="R53" s="4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7"/>
      <c r="AH53" s="4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7"/>
    </row>
    <row r="54" spans="2:49">
      <c r="B54" s="8"/>
      <c r="C54" s="9" t="s">
        <v>34</v>
      </c>
      <c r="D54" s="195" t="s">
        <v>58</v>
      </c>
      <c r="E54" s="195"/>
      <c r="F54" s="195"/>
      <c r="G54" s="195"/>
      <c r="H54" s="195"/>
      <c r="I54" s="195"/>
      <c r="J54" s="195"/>
      <c r="K54" s="195"/>
      <c r="L54" s="195"/>
      <c r="M54" s="195"/>
      <c r="N54" s="195"/>
      <c r="O54" s="195"/>
      <c r="P54" s="195"/>
      <c r="Q54" s="196"/>
      <c r="R54" s="8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2"/>
      <c r="AH54" s="8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2"/>
    </row>
    <row r="55" spans="2:49">
      <c r="B55" s="8"/>
      <c r="C55" s="10"/>
      <c r="D55" s="160" t="s">
        <v>35</v>
      </c>
      <c r="E55" s="160"/>
      <c r="F55" s="11" t="s">
        <v>14</v>
      </c>
      <c r="G55" s="160" t="s">
        <v>36</v>
      </c>
      <c r="H55" s="160"/>
      <c r="I55" s="160"/>
      <c r="J55" s="160"/>
      <c r="K55" s="160"/>
      <c r="L55" s="160"/>
      <c r="M55" s="160"/>
      <c r="N55" s="160"/>
      <c r="O55" s="160"/>
      <c r="P55" s="160"/>
      <c r="Q55" s="198"/>
      <c r="R55" s="8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2"/>
      <c r="AH55" s="8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2"/>
    </row>
    <row r="56" spans="2:49">
      <c r="B56" s="8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2"/>
      <c r="R56" s="8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2"/>
      <c r="AH56" s="8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2"/>
    </row>
    <row r="57" spans="2:49">
      <c r="B57" s="8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2"/>
      <c r="R57" s="8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2"/>
      <c r="AH57" s="8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2"/>
    </row>
    <row r="58" spans="2:49">
      <c r="B58" s="8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2"/>
      <c r="R58" s="8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2"/>
      <c r="AH58" s="8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2"/>
    </row>
    <row r="59" spans="2:49">
      <c r="B59" s="8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2"/>
      <c r="R59" s="8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2"/>
      <c r="AH59" s="8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2"/>
    </row>
    <row r="60" spans="2:49">
      <c r="B60" s="8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2"/>
      <c r="R60" s="8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2"/>
      <c r="AH60" s="8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2"/>
    </row>
    <row r="61" spans="2:49">
      <c r="B61" s="8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2"/>
      <c r="R61" s="8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2"/>
      <c r="AH61" s="8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2"/>
    </row>
    <row r="62" spans="2:49">
      <c r="B62" s="8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2"/>
      <c r="R62" s="8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2"/>
      <c r="AH62" s="8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2"/>
    </row>
    <row r="63" spans="2:49">
      <c r="B63" s="8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2"/>
      <c r="R63" s="8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2"/>
      <c r="AH63" s="8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2"/>
    </row>
    <row r="64" spans="2:49">
      <c r="B64" s="8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2"/>
      <c r="R64" s="8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2"/>
      <c r="AH64" s="8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2"/>
    </row>
    <row r="65" spans="2:49">
      <c r="B65" s="8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2"/>
      <c r="R65" s="8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2"/>
      <c r="AH65" s="8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2"/>
    </row>
    <row r="66" spans="2:49">
      <c r="B66" s="8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2"/>
      <c r="R66" s="8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2"/>
      <c r="AH66" s="8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2"/>
    </row>
    <row r="67" spans="2:49">
      <c r="B67" s="8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2"/>
      <c r="R67" s="8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2"/>
      <c r="AH67" s="8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2"/>
    </row>
    <row r="68" spans="2:49">
      <c r="B68" s="14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9"/>
      <c r="R68" s="14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9"/>
      <c r="AH68" s="14"/>
      <c r="AI68" s="28"/>
      <c r="AJ68" s="28"/>
      <c r="AK68" s="28"/>
      <c r="AL68" s="28"/>
      <c r="AM68" s="28"/>
      <c r="AN68" s="28"/>
      <c r="AO68" s="28"/>
      <c r="AP68" s="28"/>
      <c r="AQ68" s="28"/>
      <c r="AR68" s="28"/>
      <c r="AS68" s="28"/>
      <c r="AT68" s="28"/>
      <c r="AU68" s="28"/>
      <c r="AV68" s="28"/>
      <c r="AW68" s="29"/>
    </row>
    <row r="81" spans="2:49">
      <c r="B81" s="15" t="s">
        <v>27</v>
      </c>
      <c r="C81" s="5"/>
      <c r="D81" s="5"/>
      <c r="E81" s="5"/>
      <c r="F81" s="5"/>
      <c r="G81" s="5"/>
      <c r="H81" s="5"/>
      <c r="I81" s="6"/>
      <c r="J81" s="6"/>
      <c r="K81" s="6"/>
      <c r="L81" s="6"/>
      <c r="M81" s="6"/>
      <c r="N81" s="6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7"/>
    </row>
    <row r="82" spans="2:49">
      <c r="B82" s="22" t="s">
        <v>28</v>
      </c>
      <c r="C82" s="10"/>
      <c r="D82" s="10"/>
      <c r="E82" s="10"/>
      <c r="F82" s="10"/>
      <c r="G82" s="10"/>
      <c r="H82" s="10"/>
      <c r="I82" s="11"/>
      <c r="J82" s="11"/>
      <c r="K82" s="11"/>
      <c r="L82" s="11"/>
      <c r="M82" s="11"/>
      <c r="V82" s="11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9" t="s">
        <v>30</v>
      </c>
      <c r="AR82" s="10"/>
      <c r="AS82" s="10"/>
      <c r="AT82" s="10"/>
      <c r="AU82" s="10"/>
      <c r="AV82" s="10"/>
      <c r="AW82" s="12"/>
    </row>
    <row r="83" spans="2:49" ht="17.25">
      <c r="B83" s="23" t="s">
        <v>1</v>
      </c>
      <c r="C83" s="10" t="s">
        <v>70</v>
      </c>
      <c r="D83" s="10"/>
      <c r="E83" s="10"/>
      <c r="F83" s="10"/>
      <c r="G83" s="10"/>
      <c r="H83" s="109"/>
      <c r="I83" s="20"/>
      <c r="J83" s="11"/>
      <c r="K83" s="11"/>
      <c r="L83" s="11"/>
      <c r="M83" s="11"/>
      <c r="V83" s="168">
        <v>8</v>
      </c>
      <c r="W83" s="168"/>
      <c r="X83" s="11" t="s">
        <v>15</v>
      </c>
      <c r="Y83" s="11" t="s">
        <v>16</v>
      </c>
      <c r="Z83" s="168">
        <v>2.85</v>
      </c>
      <c r="AA83" s="168"/>
      <c r="AB83" s="11" t="s">
        <v>15</v>
      </c>
      <c r="AC83" s="13" t="s">
        <v>17</v>
      </c>
      <c r="AD83" s="168">
        <f>SUM(Z83*V83)</f>
        <v>22.8</v>
      </c>
      <c r="AE83" s="168"/>
      <c r="AF83" s="109" t="s">
        <v>18</v>
      </c>
      <c r="AG83" s="10"/>
      <c r="AH83" s="25" t="s">
        <v>29</v>
      </c>
      <c r="AI83" s="10"/>
      <c r="AJ83" s="180">
        <v>57000</v>
      </c>
      <c r="AK83" s="180"/>
      <c r="AL83" s="180"/>
      <c r="AM83" s="26"/>
      <c r="AN83" s="10"/>
      <c r="AO83" s="10"/>
      <c r="AP83" s="10"/>
      <c r="AQ83" s="27" t="s">
        <v>31</v>
      </c>
      <c r="AR83" s="180">
        <f>SUM(AJ83*AD83)</f>
        <v>1299600</v>
      </c>
      <c r="AS83" s="180"/>
      <c r="AT83" s="180"/>
      <c r="AU83" s="180"/>
      <c r="AV83" s="10"/>
      <c r="AW83" s="12"/>
    </row>
    <row r="84" spans="2:49">
      <c r="B84" s="23" t="s">
        <v>8</v>
      </c>
      <c r="C84" s="109" t="s">
        <v>72</v>
      </c>
      <c r="D84" s="111"/>
      <c r="E84" s="111"/>
      <c r="F84" s="111"/>
      <c r="G84" s="111"/>
      <c r="H84" s="111"/>
      <c r="I84" s="111"/>
      <c r="J84" s="111"/>
      <c r="K84" s="111"/>
      <c r="L84" s="111"/>
      <c r="M84" s="111"/>
      <c r="V84" s="168"/>
      <c r="W84" s="168"/>
      <c r="X84" s="160" t="s">
        <v>37</v>
      </c>
      <c r="Y84" s="160"/>
      <c r="Z84" s="160"/>
      <c r="AA84" s="160"/>
      <c r="AC84" s="13"/>
      <c r="AD84" s="168"/>
      <c r="AE84" s="168"/>
      <c r="AF84" s="109"/>
      <c r="AG84" s="24"/>
      <c r="AH84" s="25" t="s">
        <v>29</v>
      </c>
      <c r="AI84" s="24"/>
      <c r="AJ84" s="180">
        <v>350000</v>
      </c>
      <c r="AK84" s="180"/>
      <c r="AL84" s="180"/>
      <c r="AM84" s="24"/>
      <c r="AN84" s="24"/>
      <c r="AO84" s="24"/>
      <c r="AP84" s="24"/>
      <c r="AQ84" s="27" t="s">
        <v>31</v>
      </c>
      <c r="AR84" s="180">
        <f>SUM(AJ84*V84)</f>
        <v>0</v>
      </c>
      <c r="AS84" s="180"/>
      <c r="AT84" s="180"/>
      <c r="AU84" s="180"/>
      <c r="AV84" s="10"/>
      <c r="AW84" s="12"/>
    </row>
    <row r="85" spans="2:49">
      <c r="B85" s="8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2"/>
    </row>
    <row r="86" spans="2:49" ht="15.75">
      <c r="B86" s="181" t="s">
        <v>32</v>
      </c>
      <c r="C86" s="182"/>
      <c r="D86" s="182"/>
      <c r="E86" s="182"/>
      <c r="F86" s="182"/>
      <c r="G86" s="182"/>
      <c r="H86" s="182"/>
      <c r="I86" s="182"/>
      <c r="J86" s="182"/>
      <c r="K86" s="182"/>
      <c r="L86" s="182"/>
      <c r="M86" s="182"/>
      <c r="N86" s="182"/>
      <c r="O86" s="182"/>
      <c r="P86" s="182"/>
      <c r="Q86" s="182"/>
      <c r="R86" s="182"/>
      <c r="S86" s="182"/>
      <c r="T86" s="182"/>
      <c r="U86" s="182"/>
      <c r="V86" s="182"/>
      <c r="W86" s="182"/>
      <c r="X86" s="182"/>
      <c r="Y86" s="182"/>
      <c r="Z86" s="182"/>
      <c r="AA86" s="182"/>
      <c r="AB86" s="182"/>
      <c r="AC86" s="182"/>
      <c r="AD86" s="182"/>
      <c r="AE86" s="182"/>
      <c r="AF86" s="182"/>
      <c r="AG86" s="182"/>
      <c r="AH86" s="182"/>
      <c r="AI86" s="182"/>
      <c r="AJ86" s="182"/>
      <c r="AK86" s="182"/>
      <c r="AL86" s="182"/>
      <c r="AM86" s="182"/>
      <c r="AN86" s="182"/>
      <c r="AO86" s="182"/>
      <c r="AP86" s="45"/>
      <c r="AQ86" s="45" t="s">
        <v>31</v>
      </c>
      <c r="AR86" s="46"/>
      <c r="AS86" s="183">
        <f>SUM(AR83:AU84)</f>
        <v>1299600</v>
      </c>
      <c r="AT86" s="183"/>
      <c r="AU86" s="183"/>
      <c r="AV86" s="183"/>
      <c r="AW86" s="184"/>
    </row>
    <row r="87" spans="2:49">
      <c r="B87" s="185" t="s">
        <v>33</v>
      </c>
      <c r="C87" s="186"/>
      <c r="D87" s="187" t="s">
        <v>19</v>
      </c>
      <c r="E87" s="188"/>
      <c r="F87" s="188"/>
      <c r="G87" s="188"/>
      <c r="H87" s="188"/>
      <c r="I87" s="188"/>
      <c r="J87" s="188"/>
      <c r="K87" s="188"/>
      <c r="L87" s="188"/>
      <c r="M87" s="188"/>
      <c r="N87" s="188"/>
      <c r="O87" s="188"/>
      <c r="P87" s="188"/>
      <c r="Q87" s="189"/>
      <c r="R87" s="170" t="s">
        <v>20</v>
      </c>
      <c r="S87" s="170"/>
      <c r="T87" s="170"/>
      <c r="U87" s="170"/>
      <c r="V87" s="170"/>
      <c r="W87" s="170"/>
      <c r="X87" s="170"/>
      <c r="Y87" s="170"/>
      <c r="Z87" s="170"/>
      <c r="AA87" s="170"/>
      <c r="AB87" s="170"/>
      <c r="AC87" s="170"/>
      <c r="AD87" s="170"/>
      <c r="AE87" s="170"/>
      <c r="AF87" s="170"/>
      <c r="AG87" s="170"/>
      <c r="AH87" s="170" t="s">
        <v>21</v>
      </c>
      <c r="AI87" s="170"/>
      <c r="AJ87" s="170"/>
      <c r="AK87" s="170"/>
      <c r="AL87" s="170"/>
      <c r="AM87" s="170"/>
      <c r="AN87" s="170"/>
      <c r="AO87" s="170"/>
      <c r="AP87" s="170"/>
      <c r="AQ87" s="170"/>
      <c r="AR87" s="170"/>
      <c r="AS87" s="170"/>
      <c r="AT87" s="170"/>
      <c r="AU87" s="170"/>
      <c r="AV87" s="170"/>
      <c r="AW87" s="170"/>
    </row>
    <row r="88" spans="2:49">
      <c r="B88" s="15" t="s">
        <v>43</v>
      </c>
      <c r="C88" s="30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7"/>
      <c r="R88" s="4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7"/>
      <c r="AH88" s="4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7"/>
    </row>
    <row r="89" spans="2:49">
      <c r="B89" s="8"/>
      <c r="C89" s="9" t="s">
        <v>38</v>
      </c>
      <c r="D89" s="195" t="s">
        <v>59</v>
      </c>
      <c r="E89" s="195"/>
      <c r="F89" s="195"/>
      <c r="G89" s="195"/>
      <c r="H89" s="195"/>
      <c r="I89" s="195"/>
      <c r="J89" s="195"/>
      <c r="K89" s="195"/>
      <c r="L89" s="195"/>
      <c r="M89" s="195"/>
      <c r="N89" s="195"/>
      <c r="O89" s="195"/>
      <c r="P89" s="195"/>
      <c r="Q89" s="196"/>
      <c r="R89" s="8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2"/>
      <c r="AH89" s="8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2"/>
    </row>
    <row r="90" spans="2:49">
      <c r="B90" s="8"/>
      <c r="C90" s="10"/>
      <c r="D90" s="160" t="s">
        <v>35</v>
      </c>
      <c r="E90" s="160"/>
      <c r="F90" s="11" t="s">
        <v>14</v>
      </c>
      <c r="G90" s="160" t="s">
        <v>36</v>
      </c>
      <c r="H90" s="160"/>
      <c r="I90" s="160"/>
      <c r="J90" s="160"/>
      <c r="K90" s="160"/>
      <c r="L90" s="160"/>
      <c r="M90" s="160"/>
      <c r="N90" s="160"/>
      <c r="O90" s="160"/>
      <c r="P90" s="160"/>
      <c r="Q90" s="198"/>
      <c r="R90" s="8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2"/>
      <c r="AH90" s="8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2"/>
    </row>
    <row r="91" spans="2:49">
      <c r="B91" s="8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2"/>
      <c r="R91" s="8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2"/>
      <c r="AH91" s="8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2"/>
    </row>
    <row r="92" spans="2:49">
      <c r="B92" s="8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2"/>
      <c r="R92" s="8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2"/>
      <c r="AH92" s="8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2"/>
    </row>
    <row r="93" spans="2:49">
      <c r="B93" s="8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2"/>
      <c r="R93" s="8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2"/>
      <c r="AH93" s="8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2"/>
    </row>
    <row r="94" spans="2:49">
      <c r="B94" s="8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2"/>
      <c r="R94" s="8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2"/>
      <c r="AH94" s="8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2"/>
    </row>
    <row r="95" spans="2:49">
      <c r="B95" s="8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2"/>
      <c r="R95" s="8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2"/>
      <c r="AH95" s="8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2"/>
    </row>
    <row r="96" spans="2:49">
      <c r="B96" s="8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2"/>
      <c r="R96" s="8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2"/>
      <c r="AH96" s="8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2"/>
    </row>
    <row r="97" spans="2:49">
      <c r="B97" s="8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2"/>
      <c r="R97" s="8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2"/>
      <c r="AH97" s="8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2"/>
    </row>
    <row r="98" spans="2:49">
      <c r="B98" s="8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2"/>
      <c r="R98" s="8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2"/>
      <c r="AH98" s="8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2"/>
    </row>
    <row r="99" spans="2:49">
      <c r="B99" s="8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2"/>
      <c r="R99" s="8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2"/>
      <c r="AH99" s="8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2"/>
    </row>
    <row r="100" spans="2:49">
      <c r="B100" s="8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2"/>
      <c r="R100" s="8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2"/>
      <c r="AH100" s="8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2"/>
    </row>
    <row r="101" spans="2:49">
      <c r="B101" s="8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2"/>
      <c r="R101" s="8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2"/>
      <c r="AH101" s="8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2"/>
    </row>
    <row r="102" spans="2:49">
      <c r="B102" s="8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2"/>
      <c r="R102" s="8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2"/>
      <c r="AH102" s="8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2"/>
    </row>
    <row r="103" spans="2:49">
      <c r="B103" s="14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9"/>
      <c r="R103" s="14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9"/>
      <c r="AH103" s="14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9"/>
    </row>
    <row r="119" spans="2:49">
      <c r="B119" s="15" t="s">
        <v>27</v>
      </c>
      <c r="C119" s="5"/>
      <c r="D119" s="5"/>
      <c r="E119" s="5"/>
      <c r="F119" s="5"/>
      <c r="G119" s="5"/>
      <c r="H119" s="5"/>
      <c r="I119" s="6"/>
      <c r="J119" s="6"/>
      <c r="K119" s="6"/>
      <c r="L119" s="6"/>
      <c r="M119" s="6"/>
      <c r="N119" s="6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7"/>
    </row>
    <row r="120" spans="2:49">
      <c r="B120" s="22" t="s">
        <v>28</v>
      </c>
      <c r="C120" s="10"/>
      <c r="D120" s="10"/>
      <c r="E120" s="10"/>
      <c r="F120" s="10"/>
      <c r="G120" s="10"/>
      <c r="H120" s="10"/>
      <c r="I120" s="11"/>
      <c r="J120" s="11"/>
      <c r="K120" s="11"/>
      <c r="L120" s="11"/>
      <c r="M120" s="11"/>
      <c r="V120" s="11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9" t="s">
        <v>30</v>
      </c>
      <c r="AR120" s="10"/>
      <c r="AS120" s="10"/>
      <c r="AT120" s="10"/>
      <c r="AU120" s="10"/>
      <c r="AV120" s="10"/>
      <c r="AW120" s="12"/>
    </row>
    <row r="121" spans="2:49" ht="17.25">
      <c r="B121" s="23" t="s">
        <v>1</v>
      </c>
      <c r="C121" s="10" t="s">
        <v>70</v>
      </c>
      <c r="D121" s="10"/>
      <c r="E121" s="10"/>
      <c r="F121" s="10"/>
      <c r="G121" s="10"/>
      <c r="H121" s="109"/>
      <c r="I121" s="20"/>
      <c r="J121" s="11"/>
      <c r="K121" s="11"/>
      <c r="L121" s="11"/>
      <c r="M121" s="11"/>
      <c r="V121" s="168">
        <v>8</v>
      </c>
      <c r="W121" s="168"/>
      <c r="X121" s="11" t="s">
        <v>15</v>
      </c>
      <c r="Y121" s="11" t="s">
        <v>16</v>
      </c>
      <c r="Z121" s="168">
        <v>2.85</v>
      </c>
      <c r="AA121" s="168"/>
      <c r="AB121" s="11" t="s">
        <v>15</v>
      </c>
      <c r="AC121" s="13" t="s">
        <v>17</v>
      </c>
      <c r="AD121" s="168">
        <f>SUM(Z121*V121)</f>
        <v>22.8</v>
      </c>
      <c r="AE121" s="168"/>
      <c r="AF121" s="109" t="s">
        <v>18</v>
      </c>
      <c r="AG121" s="10"/>
      <c r="AH121" s="25" t="s">
        <v>29</v>
      </c>
      <c r="AI121" s="10"/>
      <c r="AJ121" s="180">
        <v>57000</v>
      </c>
      <c r="AK121" s="180"/>
      <c r="AL121" s="180"/>
      <c r="AM121" s="26"/>
      <c r="AN121" s="10"/>
      <c r="AO121" s="10"/>
      <c r="AP121" s="10"/>
      <c r="AQ121" s="27" t="s">
        <v>31</v>
      </c>
      <c r="AR121" s="180">
        <f>SUM(AJ121*AD121)</f>
        <v>1299600</v>
      </c>
      <c r="AS121" s="180"/>
      <c r="AT121" s="180"/>
      <c r="AU121" s="180"/>
      <c r="AV121" s="10"/>
      <c r="AW121" s="12"/>
    </row>
    <row r="122" spans="2:49">
      <c r="B122" s="23" t="s">
        <v>8</v>
      </c>
      <c r="C122" s="109" t="s">
        <v>72</v>
      </c>
      <c r="D122" s="111"/>
      <c r="E122" s="111"/>
      <c r="F122" s="111"/>
      <c r="G122" s="111"/>
      <c r="H122" s="111"/>
      <c r="I122" s="111"/>
      <c r="J122" s="111"/>
      <c r="K122" s="111"/>
      <c r="L122" s="111"/>
      <c r="M122" s="111"/>
      <c r="V122" s="168"/>
      <c r="W122" s="168"/>
      <c r="X122" s="160" t="s">
        <v>37</v>
      </c>
      <c r="Y122" s="160"/>
      <c r="Z122" s="160"/>
      <c r="AA122" s="160"/>
      <c r="AC122" s="13"/>
      <c r="AD122" s="168"/>
      <c r="AE122" s="168"/>
      <c r="AF122" s="109"/>
      <c r="AG122" s="24"/>
      <c r="AH122" s="25" t="s">
        <v>29</v>
      </c>
      <c r="AI122" s="24"/>
      <c r="AJ122" s="180">
        <v>350000</v>
      </c>
      <c r="AK122" s="180"/>
      <c r="AL122" s="180"/>
      <c r="AM122" s="24"/>
      <c r="AN122" s="24"/>
      <c r="AO122" s="24"/>
      <c r="AP122" s="24"/>
      <c r="AQ122" s="27" t="s">
        <v>31</v>
      </c>
      <c r="AR122" s="180">
        <f>SUM(AJ122*V122)</f>
        <v>0</v>
      </c>
      <c r="AS122" s="180"/>
      <c r="AT122" s="180"/>
      <c r="AU122" s="180"/>
      <c r="AV122" s="10"/>
      <c r="AW122" s="12"/>
    </row>
    <row r="123" spans="2:49">
      <c r="B123" s="8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2"/>
    </row>
    <row r="124" spans="2:49" ht="15.75">
      <c r="B124" s="181" t="s">
        <v>32</v>
      </c>
      <c r="C124" s="182"/>
      <c r="D124" s="182"/>
      <c r="E124" s="182"/>
      <c r="F124" s="182"/>
      <c r="G124" s="182"/>
      <c r="H124" s="182"/>
      <c r="I124" s="182"/>
      <c r="J124" s="182"/>
      <c r="K124" s="182"/>
      <c r="L124" s="182"/>
      <c r="M124" s="182"/>
      <c r="N124" s="182"/>
      <c r="O124" s="182"/>
      <c r="P124" s="182"/>
      <c r="Q124" s="182"/>
      <c r="R124" s="182"/>
      <c r="S124" s="182"/>
      <c r="T124" s="182"/>
      <c r="U124" s="182"/>
      <c r="V124" s="182"/>
      <c r="W124" s="182"/>
      <c r="X124" s="182"/>
      <c r="Y124" s="182"/>
      <c r="Z124" s="182"/>
      <c r="AA124" s="182"/>
      <c r="AB124" s="182"/>
      <c r="AC124" s="182"/>
      <c r="AD124" s="182"/>
      <c r="AE124" s="182"/>
      <c r="AF124" s="182"/>
      <c r="AG124" s="182"/>
      <c r="AH124" s="182"/>
      <c r="AI124" s="182"/>
      <c r="AJ124" s="182"/>
      <c r="AK124" s="182"/>
      <c r="AL124" s="182"/>
      <c r="AM124" s="182"/>
      <c r="AN124" s="182"/>
      <c r="AO124" s="182"/>
      <c r="AP124" s="45"/>
      <c r="AQ124" s="45" t="s">
        <v>31</v>
      </c>
      <c r="AR124" s="46"/>
      <c r="AS124" s="183">
        <f>SUM(AR121:AU122)</f>
        <v>1299600</v>
      </c>
      <c r="AT124" s="183"/>
      <c r="AU124" s="183"/>
      <c r="AV124" s="183"/>
      <c r="AW124" s="184"/>
    </row>
    <row r="125" spans="2:49">
      <c r="B125" s="185" t="s">
        <v>33</v>
      </c>
      <c r="C125" s="186"/>
      <c r="D125" s="187" t="s">
        <v>19</v>
      </c>
      <c r="E125" s="188"/>
      <c r="F125" s="188"/>
      <c r="G125" s="188"/>
      <c r="H125" s="188"/>
      <c r="I125" s="188"/>
      <c r="J125" s="188"/>
      <c r="K125" s="188"/>
      <c r="L125" s="188"/>
      <c r="M125" s="188"/>
      <c r="N125" s="188"/>
      <c r="O125" s="188"/>
      <c r="P125" s="188"/>
      <c r="Q125" s="189"/>
      <c r="R125" s="170" t="s">
        <v>20</v>
      </c>
      <c r="S125" s="170"/>
      <c r="T125" s="170"/>
      <c r="U125" s="170"/>
      <c r="V125" s="170"/>
      <c r="W125" s="170"/>
      <c r="X125" s="170"/>
      <c r="Y125" s="170"/>
      <c r="Z125" s="170"/>
      <c r="AA125" s="170"/>
      <c r="AB125" s="170"/>
      <c r="AC125" s="170"/>
      <c r="AD125" s="170"/>
      <c r="AE125" s="170"/>
      <c r="AF125" s="170"/>
      <c r="AG125" s="170"/>
      <c r="AH125" s="170" t="s">
        <v>21</v>
      </c>
      <c r="AI125" s="170"/>
      <c r="AJ125" s="170"/>
      <c r="AK125" s="170"/>
      <c r="AL125" s="170"/>
      <c r="AM125" s="170"/>
      <c r="AN125" s="170"/>
      <c r="AO125" s="170"/>
      <c r="AP125" s="170"/>
      <c r="AQ125" s="170"/>
      <c r="AR125" s="170"/>
      <c r="AS125" s="170"/>
      <c r="AT125" s="170"/>
      <c r="AU125" s="170"/>
      <c r="AV125" s="170"/>
      <c r="AW125" s="170"/>
    </row>
    <row r="126" spans="2:49">
      <c r="B126" s="15" t="s">
        <v>43</v>
      </c>
      <c r="C126" s="30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7"/>
      <c r="R126" s="4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7"/>
      <c r="AH126" s="4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7"/>
    </row>
    <row r="127" spans="2:49">
      <c r="B127" s="8"/>
      <c r="C127" s="9" t="s">
        <v>39</v>
      </c>
      <c r="D127" s="195" t="s">
        <v>60</v>
      </c>
      <c r="E127" s="195"/>
      <c r="F127" s="195"/>
      <c r="G127" s="195"/>
      <c r="H127" s="195"/>
      <c r="I127" s="195"/>
      <c r="J127" s="195"/>
      <c r="K127" s="195"/>
      <c r="L127" s="195"/>
      <c r="M127" s="195"/>
      <c r="N127" s="195"/>
      <c r="O127" s="195"/>
      <c r="P127" s="195"/>
      <c r="Q127" s="196"/>
      <c r="R127" s="8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2"/>
      <c r="AH127" s="8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2"/>
    </row>
    <row r="128" spans="2:49">
      <c r="B128" s="8"/>
      <c r="C128" s="10"/>
      <c r="D128" s="160" t="s">
        <v>35</v>
      </c>
      <c r="E128" s="160"/>
      <c r="F128" s="11" t="s">
        <v>14</v>
      </c>
      <c r="G128" s="160" t="s">
        <v>36</v>
      </c>
      <c r="H128" s="160"/>
      <c r="I128" s="160"/>
      <c r="J128" s="160"/>
      <c r="K128" s="160"/>
      <c r="L128" s="160"/>
      <c r="M128" s="160"/>
      <c r="N128" s="160"/>
      <c r="O128" s="160"/>
      <c r="P128" s="160"/>
      <c r="Q128" s="198"/>
      <c r="R128" s="8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2"/>
      <c r="AH128" s="8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2"/>
    </row>
    <row r="129" spans="2:49">
      <c r="B129" s="8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2"/>
      <c r="R129" s="8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2"/>
      <c r="AH129" s="8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2"/>
    </row>
    <row r="130" spans="2:49">
      <c r="B130" s="8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2"/>
      <c r="R130" s="8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2"/>
      <c r="AH130" s="8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2"/>
    </row>
    <row r="131" spans="2:49">
      <c r="B131" s="8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2"/>
      <c r="R131" s="8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2"/>
      <c r="AH131" s="8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2"/>
    </row>
    <row r="132" spans="2:49">
      <c r="B132" s="8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2"/>
      <c r="R132" s="8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2"/>
      <c r="AH132" s="8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2"/>
    </row>
    <row r="133" spans="2:49">
      <c r="B133" s="8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2"/>
      <c r="R133" s="8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2"/>
      <c r="AH133" s="8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2"/>
    </row>
    <row r="134" spans="2:49">
      <c r="B134" s="8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2"/>
      <c r="R134" s="8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2"/>
      <c r="AH134" s="8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2"/>
    </row>
    <row r="135" spans="2:49">
      <c r="B135" s="8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2"/>
      <c r="R135" s="8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2"/>
      <c r="AH135" s="8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2"/>
    </row>
    <row r="136" spans="2:49">
      <c r="B136" s="8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2"/>
      <c r="R136" s="8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2"/>
      <c r="AH136" s="8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2"/>
    </row>
    <row r="137" spans="2:49">
      <c r="B137" s="8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2"/>
      <c r="R137" s="8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2"/>
      <c r="AH137" s="8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2"/>
    </row>
    <row r="138" spans="2:49">
      <c r="B138" s="8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2"/>
      <c r="R138" s="8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2"/>
      <c r="AH138" s="8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2"/>
    </row>
    <row r="139" spans="2:49">
      <c r="B139" s="8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2"/>
      <c r="R139" s="8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2"/>
      <c r="AH139" s="8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2"/>
    </row>
    <row r="140" spans="2:49">
      <c r="B140" s="8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2"/>
      <c r="R140" s="8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2"/>
      <c r="AH140" s="8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2"/>
    </row>
    <row r="141" spans="2:49">
      <c r="B141" s="14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9"/>
      <c r="R141" s="14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9"/>
      <c r="AH141" s="14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9"/>
    </row>
    <row r="157" spans="2:49">
      <c r="B157" s="15" t="s">
        <v>27</v>
      </c>
      <c r="C157" s="5"/>
      <c r="D157" s="5"/>
      <c r="E157" s="5"/>
      <c r="F157" s="5"/>
      <c r="G157" s="5"/>
      <c r="H157" s="5"/>
      <c r="I157" s="6"/>
      <c r="J157" s="6"/>
      <c r="K157" s="6"/>
      <c r="L157" s="6"/>
      <c r="M157" s="6"/>
      <c r="N157" s="6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7"/>
    </row>
    <row r="158" spans="2:49">
      <c r="B158" s="22" t="s">
        <v>28</v>
      </c>
      <c r="C158" s="10"/>
      <c r="D158" s="10"/>
      <c r="E158" s="10"/>
      <c r="F158" s="10"/>
      <c r="G158" s="10"/>
      <c r="H158" s="10"/>
      <c r="I158" s="11"/>
      <c r="J158" s="11"/>
      <c r="K158" s="11"/>
      <c r="L158" s="11"/>
      <c r="M158" s="11"/>
      <c r="V158" s="11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9" t="s">
        <v>30</v>
      </c>
      <c r="AR158" s="10"/>
      <c r="AS158" s="10"/>
      <c r="AT158" s="10"/>
      <c r="AU158" s="10"/>
      <c r="AV158" s="10"/>
      <c r="AW158" s="12"/>
    </row>
    <row r="159" spans="2:49" ht="17.25">
      <c r="B159" s="23" t="s">
        <v>1</v>
      </c>
      <c r="C159" s="10" t="s">
        <v>70</v>
      </c>
      <c r="D159" s="10"/>
      <c r="E159" s="10"/>
      <c r="F159" s="10"/>
      <c r="G159" s="10"/>
      <c r="H159" s="109"/>
      <c r="I159" s="20"/>
      <c r="J159" s="11"/>
      <c r="K159" s="11"/>
      <c r="L159" s="11"/>
      <c r="M159" s="11"/>
      <c r="V159" s="168">
        <v>6</v>
      </c>
      <c r="W159" s="168"/>
      <c r="X159" s="11" t="s">
        <v>15</v>
      </c>
      <c r="Y159" s="11" t="s">
        <v>16</v>
      </c>
      <c r="Z159" s="168">
        <v>2.85</v>
      </c>
      <c r="AA159" s="168"/>
      <c r="AB159" s="11" t="s">
        <v>15</v>
      </c>
      <c r="AC159" s="13" t="s">
        <v>17</v>
      </c>
      <c r="AD159" s="168">
        <f>SUM(Z159*V159)</f>
        <v>17.100000000000001</v>
      </c>
      <c r="AE159" s="168"/>
      <c r="AF159" s="109" t="s">
        <v>18</v>
      </c>
      <c r="AG159" s="10"/>
      <c r="AH159" s="25" t="s">
        <v>29</v>
      </c>
      <c r="AI159" s="10"/>
      <c r="AJ159" s="180">
        <v>57000</v>
      </c>
      <c r="AK159" s="180"/>
      <c r="AL159" s="180"/>
      <c r="AM159" s="26"/>
      <c r="AN159" s="10"/>
      <c r="AO159" s="10"/>
      <c r="AP159" s="10"/>
      <c r="AQ159" s="27" t="s">
        <v>31</v>
      </c>
      <c r="AR159" s="180">
        <f>SUM(AJ159*AD159)</f>
        <v>974700.00000000012</v>
      </c>
      <c r="AS159" s="180"/>
      <c r="AT159" s="180"/>
      <c r="AU159" s="180"/>
      <c r="AV159" s="10"/>
      <c r="AW159" s="12"/>
    </row>
    <row r="160" spans="2:49">
      <c r="B160" s="23" t="s">
        <v>8</v>
      </c>
      <c r="C160" s="10" t="s">
        <v>71</v>
      </c>
      <c r="D160" s="10"/>
      <c r="E160" s="10"/>
      <c r="F160" s="10"/>
      <c r="G160" s="10"/>
      <c r="H160" s="109"/>
      <c r="I160" s="20"/>
      <c r="J160" s="11"/>
      <c r="K160" s="11"/>
      <c r="L160" s="11"/>
      <c r="M160" s="11"/>
      <c r="V160" s="168">
        <v>1</v>
      </c>
      <c r="W160" s="168"/>
      <c r="X160" s="160" t="s">
        <v>37</v>
      </c>
      <c r="Y160" s="160"/>
      <c r="Z160" s="160"/>
      <c r="AA160" s="160"/>
      <c r="AC160" s="13"/>
      <c r="AD160" s="168"/>
      <c r="AE160" s="168"/>
      <c r="AF160" s="109"/>
      <c r="AG160" s="24"/>
      <c r="AH160" s="25" t="s">
        <v>29</v>
      </c>
      <c r="AI160" s="24"/>
      <c r="AJ160" s="180">
        <v>350000</v>
      </c>
      <c r="AK160" s="180"/>
      <c r="AL160" s="180"/>
      <c r="AM160" s="24"/>
      <c r="AN160" s="24"/>
      <c r="AO160" s="24"/>
      <c r="AP160" s="24"/>
      <c r="AQ160" s="27" t="s">
        <v>31</v>
      </c>
      <c r="AR160" s="180">
        <f t="shared" ref="AR160:AR162" si="0">SUM(AJ160*V160)</f>
        <v>350000</v>
      </c>
      <c r="AS160" s="180"/>
      <c r="AT160" s="180"/>
      <c r="AU160" s="180"/>
      <c r="AV160" s="10"/>
      <c r="AW160" s="12"/>
    </row>
    <row r="161" spans="2:49">
      <c r="B161" s="23" t="s">
        <v>25</v>
      </c>
      <c r="C161" s="109" t="s">
        <v>73</v>
      </c>
      <c r="D161" s="111"/>
      <c r="E161" s="111"/>
      <c r="F161" s="111"/>
      <c r="G161" s="111"/>
      <c r="H161" s="111"/>
      <c r="I161" s="111"/>
      <c r="J161" s="111"/>
      <c r="K161" s="111"/>
      <c r="L161" s="111"/>
      <c r="M161" s="111"/>
      <c r="V161" s="168">
        <v>0</v>
      </c>
      <c r="W161" s="168"/>
      <c r="X161" s="160" t="s">
        <v>37</v>
      </c>
      <c r="Y161" s="160"/>
      <c r="Z161" s="160"/>
      <c r="AA161" s="160"/>
      <c r="AC161" s="13"/>
      <c r="AD161" s="168"/>
      <c r="AE161" s="168"/>
      <c r="AF161" s="109"/>
      <c r="AG161" s="24"/>
      <c r="AH161" s="25" t="s">
        <v>29</v>
      </c>
      <c r="AI161" s="24"/>
      <c r="AJ161" s="180">
        <v>350000</v>
      </c>
      <c r="AK161" s="180"/>
      <c r="AL161" s="180"/>
      <c r="AM161" s="24"/>
      <c r="AN161" s="24"/>
      <c r="AO161" s="24"/>
      <c r="AP161" s="24"/>
      <c r="AQ161" s="27" t="s">
        <v>31</v>
      </c>
      <c r="AR161" s="180">
        <f t="shared" si="0"/>
        <v>0</v>
      </c>
      <c r="AS161" s="180"/>
      <c r="AT161" s="180"/>
      <c r="AU161" s="180"/>
      <c r="AV161" s="10"/>
      <c r="AW161" s="12"/>
    </row>
    <row r="162" spans="2:49">
      <c r="B162" s="23" t="s">
        <v>41</v>
      </c>
      <c r="C162" s="109" t="s">
        <v>72</v>
      </c>
      <c r="D162" s="111"/>
      <c r="E162" s="111"/>
      <c r="F162" s="111"/>
      <c r="G162" s="111"/>
      <c r="H162" s="111"/>
      <c r="I162" s="111"/>
      <c r="J162" s="111"/>
      <c r="K162" s="111"/>
      <c r="L162" s="111"/>
      <c r="M162" s="111"/>
      <c r="V162" s="168">
        <v>1</v>
      </c>
      <c r="W162" s="168"/>
      <c r="X162" s="160" t="s">
        <v>37</v>
      </c>
      <c r="Y162" s="160"/>
      <c r="Z162" s="160"/>
      <c r="AA162" s="160"/>
      <c r="AC162" s="13"/>
      <c r="AD162" s="168"/>
      <c r="AE162" s="168"/>
      <c r="AF162" s="109"/>
      <c r="AG162" s="24"/>
      <c r="AH162" s="25" t="s">
        <v>29</v>
      </c>
      <c r="AI162" s="24"/>
      <c r="AJ162" s="180">
        <v>350000</v>
      </c>
      <c r="AK162" s="180"/>
      <c r="AL162" s="180"/>
      <c r="AM162" s="24"/>
      <c r="AN162" s="24"/>
      <c r="AO162" s="24"/>
      <c r="AP162" s="24"/>
      <c r="AQ162" s="27" t="s">
        <v>31</v>
      </c>
      <c r="AR162" s="180">
        <f t="shared" si="0"/>
        <v>350000</v>
      </c>
      <c r="AS162" s="180"/>
      <c r="AT162" s="180"/>
      <c r="AU162" s="180"/>
      <c r="AV162" s="10"/>
      <c r="AW162" s="12"/>
    </row>
    <row r="163" spans="2:49">
      <c r="B163" s="8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2"/>
    </row>
    <row r="164" spans="2:49" ht="15.75">
      <c r="B164" s="181" t="s">
        <v>32</v>
      </c>
      <c r="C164" s="182"/>
      <c r="D164" s="182"/>
      <c r="E164" s="182"/>
      <c r="F164" s="182"/>
      <c r="G164" s="182"/>
      <c r="H164" s="182"/>
      <c r="I164" s="182"/>
      <c r="J164" s="182"/>
      <c r="K164" s="182"/>
      <c r="L164" s="182"/>
      <c r="M164" s="182"/>
      <c r="N164" s="182"/>
      <c r="O164" s="182"/>
      <c r="P164" s="182"/>
      <c r="Q164" s="182"/>
      <c r="R164" s="182"/>
      <c r="S164" s="182"/>
      <c r="T164" s="182"/>
      <c r="U164" s="182"/>
      <c r="V164" s="182"/>
      <c r="W164" s="182"/>
      <c r="X164" s="182"/>
      <c r="Y164" s="182"/>
      <c r="Z164" s="182"/>
      <c r="AA164" s="182"/>
      <c r="AB164" s="182"/>
      <c r="AC164" s="182"/>
      <c r="AD164" s="182"/>
      <c r="AE164" s="182"/>
      <c r="AF164" s="182"/>
      <c r="AG164" s="182"/>
      <c r="AH164" s="182"/>
      <c r="AI164" s="182"/>
      <c r="AJ164" s="182"/>
      <c r="AK164" s="182"/>
      <c r="AL164" s="182"/>
      <c r="AM164" s="182"/>
      <c r="AN164" s="182"/>
      <c r="AO164" s="182"/>
      <c r="AP164" s="45"/>
      <c r="AQ164" s="45" t="s">
        <v>31</v>
      </c>
      <c r="AR164" s="46"/>
      <c r="AS164" s="183">
        <f>SUM(AR159:AU162)</f>
        <v>1674700</v>
      </c>
      <c r="AT164" s="183"/>
      <c r="AU164" s="183"/>
      <c r="AV164" s="183"/>
      <c r="AW164" s="184"/>
    </row>
    <row r="165" spans="2:49">
      <c r="B165" s="185" t="s">
        <v>33</v>
      </c>
      <c r="C165" s="186"/>
      <c r="D165" s="187" t="s">
        <v>19</v>
      </c>
      <c r="E165" s="188"/>
      <c r="F165" s="188"/>
      <c r="G165" s="188"/>
      <c r="H165" s="188"/>
      <c r="I165" s="188"/>
      <c r="J165" s="188"/>
      <c r="K165" s="188"/>
      <c r="L165" s="188"/>
      <c r="M165" s="188"/>
      <c r="N165" s="188"/>
      <c r="O165" s="188"/>
      <c r="P165" s="188"/>
      <c r="Q165" s="189"/>
      <c r="R165" s="170" t="s">
        <v>20</v>
      </c>
      <c r="S165" s="170"/>
      <c r="T165" s="170"/>
      <c r="U165" s="170"/>
      <c r="V165" s="170"/>
      <c r="W165" s="170"/>
      <c r="X165" s="170"/>
      <c r="Y165" s="170"/>
      <c r="Z165" s="170"/>
      <c r="AA165" s="170"/>
      <c r="AB165" s="170"/>
      <c r="AC165" s="170"/>
      <c r="AD165" s="170"/>
      <c r="AE165" s="170"/>
      <c r="AF165" s="170"/>
      <c r="AG165" s="170"/>
      <c r="AH165" s="170" t="s">
        <v>21</v>
      </c>
      <c r="AI165" s="170"/>
      <c r="AJ165" s="170"/>
      <c r="AK165" s="170"/>
      <c r="AL165" s="170"/>
      <c r="AM165" s="170"/>
      <c r="AN165" s="170"/>
      <c r="AO165" s="170"/>
      <c r="AP165" s="170"/>
      <c r="AQ165" s="170"/>
      <c r="AR165" s="170"/>
      <c r="AS165" s="170"/>
      <c r="AT165" s="170"/>
      <c r="AU165" s="170"/>
      <c r="AV165" s="170"/>
      <c r="AW165" s="170"/>
    </row>
    <row r="166" spans="2:49">
      <c r="B166" s="15" t="s">
        <v>43</v>
      </c>
      <c r="C166" s="30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7"/>
      <c r="R166" s="4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7"/>
      <c r="AH166" s="4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7"/>
    </row>
    <row r="167" spans="2:49">
      <c r="B167" s="8"/>
      <c r="C167" s="9" t="s">
        <v>40</v>
      </c>
      <c r="D167" s="195" t="s">
        <v>61</v>
      </c>
      <c r="E167" s="195"/>
      <c r="F167" s="195"/>
      <c r="G167" s="195"/>
      <c r="H167" s="195"/>
      <c r="I167" s="195"/>
      <c r="J167" s="195"/>
      <c r="K167" s="195"/>
      <c r="L167" s="195"/>
      <c r="M167" s="195"/>
      <c r="N167" s="195"/>
      <c r="O167" s="195"/>
      <c r="P167" s="195"/>
      <c r="Q167" s="196"/>
      <c r="R167" s="8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2"/>
      <c r="AH167" s="8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2"/>
    </row>
    <row r="168" spans="2:49">
      <c r="B168" s="8"/>
      <c r="C168" s="10"/>
      <c r="D168" s="160" t="s">
        <v>35</v>
      </c>
      <c r="E168" s="160"/>
      <c r="F168" s="11" t="s">
        <v>14</v>
      </c>
      <c r="G168" s="161" t="s">
        <v>62</v>
      </c>
      <c r="H168" s="161"/>
      <c r="I168" s="161"/>
      <c r="J168" s="161"/>
      <c r="K168" s="161"/>
      <c r="L168" s="161"/>
      <c r="M168" s="161"/>
      <c r="N168" s="161"/>
      <c r="O168" s="161"/>
      <c r="P168" s="161"/>
      <c r="Q168" s="197"/>
      <c r="R168" s="8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2"/>
      <c r="AH168" s="8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2"/>
    </row>
    <row r="169" spans="2:49">
      <c r="B169" s="8"/>
      <c r="C169" s="10"/>
      <c r="D169" s="10"/>
      <c r="E169" s="10"/>
      <c r="F169" s="10"/>
      <c r="G169" s="161"/>
      <c r="H169" s="161"/>
      <c r="I169" s="161"/>
      <c r="J169" s="161"/>
      <c r="K169" s="161"/>
      <c r="L169" s="161"/>
      <c r="M169" s="161"/>
      <c r="N169" s="161"/>
      <c r="O169" s="161"/>
      <c r="P169" s="161"/>
      <c r="Q169" s="197"/>
      <c r="R169" s="8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2"/>
      <c r="AH169" s="8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2"/>
    </row>
    <row r="170" spans="2:49">
      <c r="B170" s="8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2"/>
      <c r="R170" s="8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2"/>
      <c r="AH170" s="8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2"/>
    </row>
    <row r="171" spans="2:49">
      <c r="B171" s="8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2"/>
      <c r="R171" s="8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2"/>
      <c r="AH171" s="8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2"/>
    </row>
    <row r="172" spans="2:49">
      <c r="B172" s="8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2"/>
      <c r="R172" s="8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2"/>
      <c r="AH172" s="8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2"/>
    </row>
    <row r="173" spans="2:49">
      <c r="B173" s="8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2"/>
      <c r="R173" s="8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2"/>
      <c r="AH173" s="8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2"/>
    </row>
    <row r="174" spans="2:49">
      <c r="B174" s="8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2"/>
      <c r="R174" s="8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2"/>
      <c r="AH174" s="8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2"/>
    </row>
    <row r="175" spans="2:49">
      <c r="B175" s="8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2"/>
      <c r="R175" s="8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2"/>
      <c r="AH175" s="8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2"/>
    </row>
    <row r="176" spans="2:49">
      <c r="B176" s="8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2"/>
      <c r="R176" s="8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2"/>
      <c r="AH176" s="8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2"/>
    </row>
    <row r="177" spans="2:49">
      <c r="B177" s="8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2"/>
      <c r="R177" s="8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2"/>
      <c r="AH177" s="8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2"/>
    </row>
    <row r="178" spans="2:49">
      <c r="B178" s="8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2"/>
      <c r="R178" s="8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2"/>
      <c r="AH178" s="8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2"/>
    </row>
    <row r="179" spans="2:49">
      <c r="B179" s="8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2"/>
      <c r="R179" s="8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2"/>
      <c r="AH179" s="8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2"/>
    </row>
    <row r="180" spans="2:49">
      <c r="B180" s="8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2"/>
      <c r="R180" s="8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2"/>
      <c r="AH180" s="8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2"/>
    </row>
    <row r="181" spans="2:49">
      <c r="B181" s="14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9"/>
      <c r="R181" s="14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9"/>
      <c r="AH181" s="14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9"/>
    </row>
    <row r="183" spans="2:49" ht="21">
      <c r="B183" s="173" t="s">
        <v>56</v>
      </c>
      <c r="C183" s="174"/>
      <c r="D183" s="174" t="s">
        <v>57</v>
      </c>
      <c r="E183" s="174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  <c r="X183" s="174"/>
      <c r="Y183" s="174"/>
      <c r="Z183" s="174"/>
      <c r="AA183" s="174"/>
      <c r="AB183" s="174"/>
      <c r="AC183" s="174"/>
      <c r="AD183" s="174"/>
      <c r="AE183" s="174"/>
      <c r="AF183" s="174"/>
      <c r="AG183" s="174"/>
      <c r="AH183" s="174" t="s">
        <v>31</v>
      </c>
      <c r="AI183" s="174"/>
      <c r="AJ183" s="177">
        <f>SUM(AS51,AS86,AS124,AS164)</f>
        <v>6298600</v>
      </c>
      <c r="AK183" s="177"/>
      <c r="AL183" s="177"/>
      <c r="AM183" s="177"/>
      <c r="AN183" s="177"/>
      <c r="AO183" s="177"/>
      <c r="AP183" s="177"/>
      <c r="AQ183" s="177"/>
      <c r="AR183" s="177"/>
      <c r="AS183" s="177"/>
      <c r="AT183" s="39"/>
      <c r="AU183" s="39"/>
      <c r="AV183" s="39"/>
      <c r="AW183" s="40"/>
    </row>
    <row r="184" spans="2:49" ht="21">
      <c r="B184" s="175"/>
      <c r="C184" s="176"/>
      <c r="D184" s="176"/>
      <c r="E184" s="176"/>
      <c r="F184" s="176"/>
      <c r="G184" s="176"/>
      <c r="H184" s="176"/>
      <c r="I184" s="176"/>
      <c r="J184" s="176"/>
      <c r="K184" s="176"/>
      <c r="L184" s="176"/>
      <c r="M184" s="176"/>
      <c r="N184" s="176"/>
      <c r="O184" s="176"/>
      <c r="P184" s="176"/>
      <c r="Q184" s="176"/>
      <c r="R184" s="176"/>
      <c r="S184" s="176"/>
      <c r="T184" s="176"/>
      <c r="U184" s="176"/>
      <c r="V184" s="176"/>
      <c r="W184" s="176"/>
      <c r="X184" s="176"/>
      <c r="Y184" s="176"/>
      <c r="Z184" s="176"/>
      <c r="AA184" s="176"/>
      <c r="AB184" s="176"/>
      <c r="AC184" s="176"/>
      <c r="AD184" s="176"/>
      <c r="AE184" s="176"/>
      <c r="AF184" s="176"/>
      <c r="AG184" s="176"/>
      <c r="AH184" s="176"/>
      <c r="AI184" s="176"/>
      <c r="AJ184" s="178"/>
      <c r="AK184" s="178"/>
      <c r="AL184" s="178"/>
      <c r="AM184" s="178"/>
      <c r="AN184" s="178"/>
      <c r="AO184" s="178"/>
      <c r="AP184" s="178"/>
      <c r="AQ184" s="178"/>
      <c r="AR184" s="178"/>
      <c r="AS184" s="178"/>
      <c r="AT184" s="41"/>
      <c r="AU184" s="41"/>
      <c r="AV184" s="41"/>
      <c r="AW184" s="42"/>
    </row>
    <row r="185" spans="2:49">
      <c r="AO185" s="3"/>
    </row>
    <row r="186" spans="2:49" s="51" customFormat="1" ht="14.25">
      <c r="I186" s="52"/>
      <c r="J186" s="52"/>
      <c r="K186" s="52"/>
      <c r="L186" s="52"/>
      <c r="M186" s="52"/>
      <c r="N186" s="52"/>
      <c r="AO186" s="52" t="s">
        <v>210</v>
      </c>
    </row>
    <row r="187" spans="2:49" s="51" customFormat="1" ht="14.25">
      <c r="F187" s="52" t="s">
        <v>54</v>
      </c>
      <c r="I187" s="52"/>
      <c r="J187" s="52"/>
      <c r="K187" s="52"/>
      <c r="L187" s="52"/>
      <c r="M187" s="52"/>
      <c r="N187" s="52"/>
      <c r="X187" s="52" t="s">
        <v>51</v>
      </c>
      <c r="AO187" s="52" t="s">
        <v>48</v>
      </c>
    </row>
    <row r="188" spans="2:49" s="51" customFormat="1" ht="14.25">
      <c r="F188" s="52" t="s">
        <v>55</v>
      </c>
      <c r="I188" s="52"/>
      <c r="J188" s="52"/>
      <c r="K188" s="52"/>
      <c r="L188" s="52"/>
      <c r="M188" s="52"/>
      <c r="N188" s="52"/>
      <c r="X188" s="52" t="s">
        <v>52</v>
      </c>
      <c r="AO188" s="52" t="s">
        <v>49</v>
      </c>
    </row>
    <row r="189" spans="2:49" s="51" customFormat="1" ht="14.25">
      <c r="F189" s="52"/>
      <c r="I189" s="52"/>
      <c r="J189" s="52"/>
      <c r="K189" s="52"/>
      <c r="L189" s="52"/>
      <c r="M189" s="52"/>
      <c r="N189" s="52"/>
      <c r="X189" s="52" t="s">
        <v>53</v>
      </c>
      <c r="AO189" s="52" t="s">
        <v>50</v>
      </c>
    </row>
    <row r="190" spans="2:49" s="51" customFormat="1" ht="14.25">
      <c r="F190" s="52"/>
      <c r="I190" s="52"/>
      <c r="J190" s="52"/>
      <c r="K190" s="52"/>
      <c r="L190" s="52"/>
      <c r="M190" s="52"/>
      <c r="N190" s="52"/>
      <c r="X190" s="52"/>
      <c r="AO190" s="52"/>
    </row>
    <row r="191" spans="2:49" s="51" customFormat="1" ht="14.25">
      <c r="F191" s="52"/>
      <c r="I191" s="52"/>
      <c r="J191" s="52"/>
      <c r="K191" s="52"/>
      <c r="L191" s="52"/>
      <c r="M191" s="52"/>
      <c r="N191" s="52"/>
      <c r="X191" s="52"/>
      <c r="AO191" s="52"/>
    </row>
    <row r="192" spans="2:49" s="51" customFormat="1" ht="14.25">
      <c r="F192" s="52"/>
      <c r="I192" s="52"/>
      <c r="J192" s="52"/>
      <c r="K192" s="52"/>
      <c r="L192" s="52"/>
      <c r="M192" s="52"/>
      <c r="N192" s="52"/>
      <c r="X192" s="52"/>
      <c r="AO192" s="52"/>
    </row>
    <row r="193" spans="4:41" s="63" customFormat="1">
      <c r="F193" s="132" t="s">
        <v>232</v>
      </c>
      <c r="I193" s="131"/>
      <c r="J193" s="131"/>
      <c r="K193" s="131"/>
      <c r="L193" s="131"/>
      <c r="M193" s="131"/>
      <c r="N193" s="131"/>
      <c r="X193" s="132" t="s">
        <v>97</v>
      </c>
      <c r="AO193" s="132" t="s">
        <v>209</v>
      </c>
    </row>
    <row r="194" spans="4:41" s="51" customFormat="1" ht="14.25">
      <c r="D194" s="133"/>
      <c r="F194" s="133" t="s">
        <v>228</v>
      </c>
      <c r="G194" s="133"/>
      <c r="H194" s="133"/>
      <c r="I194" s="133"/>
      <c r="J194" s="133"/>
      <c r="K194" s="134"/>
      <c r="L194" s="134"/>
      <c r="M194" s="134"/>
      <c r="N194" s="134"/>
      <c r="AO194" s="52"/>
    </row>
  </sheetData>
  <mergeCells count="126">
    <mergeCell ref="AJ183:AS184"/>
    <mergeCell ref="D167:Q167"/>
    <mergeCell ref="D168:E168"/>
    <mergeCell ref="G168:Q169"/>
    <mergeCell ref="B183:C184"/>
    <mergeCell ref="D183:AG184"/>
    <mergeCell ref="AH183:AI184"/>
    <mergeCell ref="B164:AO164"/>
    <mergeCell ref="AS164:AW164"/>
    <mergeCell ref="B165:C165"/>
    <mergeCell ref="D165:Q165"/>
    <mergeCell ref="R165:AG165"/>
    <mergeCell ref="AH165:AW165"/>
    <mergeCell ref="V161:W161"/>
    <mergeCell ref="X161:AA161"/>
    <mergeCell ref="AD161:AE161"/>
    <mergeCell ref="AJ161:AL161"/>
    <mergeCell ref="AR161:AU161"/>
    <mergeCell ref="V162:W162"/>
    <mergeCell ref="X162:AA162"/>
    <mergeCell ref="AD162:AE162"/>
    <mergeCell ref="AJ162:AL162"/>
    <mergeCell ref="AR162:AU162"/>
    <mergeCell ref="AJ159:AL159"/>
    <mergeCell ref="AR159:AU159"/>
    <mergeCell ref="V160:W160"/>
    <mergeCell ref="X160:AA160"/>
    <mergeCell ref="AD160:AE160"/>
    <mergeCell ref="AJ160:AL160"/>
    <mergeCell ref="AR160:AU160"/>
    <mergeCell ref="D127:Q127"/>
    <mergeCell ref="D128:E128"/>
    <mergeCell ref="G128:Q128"/>
    <mergeCell ref="V159:W159"/>
    <mergeCell ref="Z159:AA159"/>
    <mergeCell ref="AD159:AE159"/>
    <mergeCell ref="B124:AO124"/>
    <mergeCell ref="AS124:AW124"/>
    <mergeCell ref="B125:C125"/>
    <mergeCell ref="D125:Q125"/>
    <mergeCell ref="R125:AG125"/>
    <mergeCell ref="AH125:AW125"/>
    <mergeCell ref="AJ121:AL121"/>
    <mergeCell ref="AR121:AU121"/>
    <mergeCell ref="V122:W122"/>
    <mergeCell ref="X122:AA122"/>
    <mergeCell ref="AD122:AE122"/>
    <mergeCell ref="AJ122:AL122"/>
    <mergeCell ref="AR122:AU122"/>
    <mergeCell ref="D89:Q89"/>
    <mergeCell ref="D90:E90"/>
    <mergeCell ref="G90:Q90"/>
    <mergeCell ref="V121:W121"/>
    <mergeCell ref="Z121:AA121"/>
    <mergeCell ref="AD121:AE121"/>
    <mergeCell ref="B86:AO86"/>
    <mergeCell ref="AS86:AW86"/>
    <mergeCell ref="B87:C87"/>
    <mergeCell ref="D87:Q87"/>
    <mergeCell ref="R87:AG87"/>
    <mergeCell ref="AH87:AW87"/>
    <mergeCell ref="AJ83:AL83"/>
    <mergeCell ref="AR83:AU83"/>
    <mergeCell ref="V84:W84"/>
    <mergeCell ref="X84:AA84"/>
    <mergeCell ref="AD84:AE84"/>
    <mergeCell ref="AJ84:AL84"/>
    <mergeCell ref="AR84:AU84"/>
    <mergeCell ref="D54:Q54"/>
    <mergeCell ref="D55:E55"/>
    <mergeCell ref="G55:Q55"/>
    <mergeCell ref="V83:W83"/>
    <mergeCell ref="Z83:AA83"/>
    <mergeCell ref="AD83:AE83"/>
    <mergeCell ref="B51:AO51"/>
    <mergeCell ref="AS51:AW51"/>
    <mergeCell ref="B52:C52"/>
    <mergeCell ref="D52:Q52"/>
    <mergeCell ref="R52:AG52"/>
    <mergeCell ref="AH52:AW52"/>
    <mergeCell ref="V48:W48"/>
    <mergeCell ref="X48:AA48"/>
    <mergeCell ref="AD48:AE48"/>
    <mergeCell ref="AJ48:AL48"/>
    <mergeCell ref="AR48:AU48"/>
    <mergeCell ref="V49:W49"/>
    <mergeCell ref="X49:AA49"/>
    <mergeCell ref="AD49:AE49"/>
    <mergeCell ref="AJ49:AL49"/>
    <mergeCell ref="AR49:AU49"/>
    <mergeCell ref="V47:W47"/>
    <mergeCell ref="Z47:AA47"/>
    <mergeCell ref="AD47:AE47"/>
    <mergeCell ref="AJ47:AL47"/>
    <mergeCell ref="AR47:AU47"/>
    <mergeCell ref="B18:Q18"/>
    <mergeCell ref="R18:AG18"/>
    <mergeCell ref="AH18:AW18"/>
    <mergeCell ref="B19:Q30"/>
    <mergeCell ref="R19:AG30"/>
    <mergeCell ref="AH19:AW30"/>
    <mergeCell ref="C15:G15"/>
    <mergeCell ref="I15:J15"/>
    <mergeCell ref="M15:N15"/>
    <mergeCell ref="Q15:R15"/>
    <mergeCell ref="AJ15:AO15"/>
    <mergeCell ref="AJ16:AO16"/>
    <mergeCell ref="B11:AW11"/>
    <mergeCell ref="C14:G14"/>
    <mergeCell ref="I14:J14"/>
    <mergeCell ref="M14:N14"/>
    <mergeCell ref="Q14:R14"/>
    <mergeCell ref="AJ14:AO14"/>
    <mergeCell ref="B7:J7"/>
    <mergeCell ref="L7:AT7"/>
    <mergeCell ref="B8:J8"/>
    <mergeCell ref="L8:AT8"/>
    <mergeCell ref="B9:J9"/>
    <mergeCell ref="L9:AT9"/>
    <mergeCell ref="A2:AW2"/>
    <mergeCell ref="B4:J4"/>
    <mergeCell ref="L4:AT4"/>
    <mergeCell ref="B5:J5"/>
    <mergeCell ref="L5:AT5"/>
    <mergeCell ref="B6:J6"/>
    <mergeCell ref="L6:AT6"/>
  </mergeCells>
  <pageMargins left="0.99" right="0.27559055118110237" top="0.84" bottom="0.38" header="0.31496062992125984" footer="0.31496062992125984"/>
  <pageSetup paperSize="9" scale="85" orientation="landscape" horizontalDpi="4294967293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>
  <dimension ref="A1:BB229"/>
  <sheetViews>
    <sheetView topLeftCell="A23" workbookViewId="0">
      <selection activeCell="A32" sqref="A32:XFD40"/>
    </sheetView>
  </sheetViews>
  <sheetFormatPr defaultRowHeight="15"/>
  <cols>
    <col min="1" max="7" width="3" style="1" customWidth="1"/>
    <col min="8" max="8" width="1.5703125" style="1" customWidth="1"/>
    <col min="9" max="14" width="3" style="3" customWidth="1"/>
    <col min="15" max="81" width="3" style="1" customWidth="1"/>
    <col min="82" max="139" width="2.42578125" style="1" customWidth="1"/>
    <col min="140" max="16384" width="9.140625" style="1"/>
  </cols>
  <sheetData>
    <row r="1" spans="1:49">
      <c r="AR1" s="21" t="s">
        <v>24</v>
      </c>
    </row>
    <row r="2" spans="1:49" ht="21">
      <c r="A2" s="165" t="s">
        <v>0</v>
      </c>
      <c r="B2" s="165"/>
      <c r="C2" s="165"/>
      <c r="D2" s="165"/>
      <c r="E2" s="165"/>
      <c r="F2" s="165"/>
      <c r="G2" s="165"/>
      <c r="H2" s="165"/>
      <c r="I2" s="165"/>
      <c r="J2" s="165"/>
      <c r="K2" s="165"/>
      <c r="L2" s="165"/>
      <c r="M2" s="165"/>
      <c r="N2" s="165"/>
      <c r="O2" s="165"/>
      <c r="P2" s="165"/>
      <c r="Q2" s="165"/>
      <c r="R2" s="165"/>
      <c r="S2" s="165"/>
      <c r="T2" s="165"/>
      <c r="U2" s="165"/>
      <c r="V2" s="165"/>
      <c r="W2" s="165"/>
      <c r="X2" s="165"/>
      <c r="Y2" s="165"/>
      <c r="Z2" s="165"/>
      <c r="AA2" s="165"/>
      <c r="AB2" s="165"/>
      <c r="AC2" s="165"/>
      <c r="AD2" s="165"/>
      <c r="AE2" s="165"/>
      <c r="AF2" s="165"/>
      <c r="AG2" s="165"/>
      <c r="AH2" s="165"/>
      <c r="AI2" s="165"/>
      <c r="AJ2" s="165"/>
      <c r="AK2" s="165"/>
      <c r="AL2" s="165"/>
      <c r="AM2" s="165"/>
      <c r="AN2" s="165"/>
      <c r="AO2" s="165"/>
      <c r="AP2" s="165"/>
      <c r="AQ2" s="165"/>
      <c r="AR2" s="165"/>
      <c r="AS2" s="165"/>
      <c r="AT2" s="165"/>
      <c r="AU2" s="165"/>
      <c r="AV2" s="165"/>
      <c r="AW2" s="165"/>
    </row>
    <row r="4" spans="1:49">
      <c r="A4" s="2" t="s">
        <v>1</v>
      </c>
      <c r="B4" s="166" t="s">
        <v>2</v>
      </c>
      <c r="C4" s="166"/>
      <c r="D4" s="166"/>
      <c r="E4" s="166"/>
      <c r="F4" s="166"/>
      <c r="G4" s="166"/>
      <c r="H4" s="166"/>
      <c r="I4" s="166"/>
      <c r="J4" s="166"/>
      <c r="K4" s="3" t="s">
        <v>14</v>
      </c>
      <c r="L4" s="166">
        <v>257</v>
      </c>
      <c r="M4" s="166"/>
      <c r="N4" s="166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  <c r="AA4" s="166"/>
      <c r="AB4" s="166"/>
      <c r="AC4" s="166"/>
      <c r="AD4" s="166"/>
      <c r="AE4" s="166"/>
      <c r="AF4" s="166"/>
      <c r="AG4" s="166"/>
      <c r="AH4" s="166"/>
      <c r="AI4" s="166"/>
      <c r="AJ4" s="166"/>
      <c r="AK4" s="166"/>
      <c r="AL4" s="166"/>
      <c r="AM4" s="166"/>
      <c r="AN4" s="166"/>
      <c r="AO4" s="166"/>
      <c r="AP4" s="166"/>
      <c r="AQ4" s="166"/>
      <c r="AR4" s="166"/>
      <c r="AS4" s="166"/>
      <c r="AT4" s="166"/>
    </row>
    <row r="5" spans="1:49">
      <c r="B5" s="166" t="s">
        <v>3</v>
      </c>
      <c r="C5" s="166"/>
      <c r="D5" s="166"/>
      <c r="E5" s="166"/>
      <c r="F5" s="166"/>
      <c r="G5" s="166"/>
      <c r="H5" s="166"/>
      <c r="I5" s="166"/>
      <c r="J5" s="166"/>
      <c r="K5" s="3" t="s">
        <v>14</v>
      </c>
      <c r="L5" s="167" t="s">
        <v>215</v>
      </c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167"/>
      <c r="AA5" s="167"/>
      <c r="AB5" s="167"/>
      <c r="AC5" s="167"/>
      <c r="AD5" s="167"/>
      <c r="AE5" s="167"/>
      <c r="AF5" s="167"/>
      <c r="AG5" s="167"/>
      <c r="AH5" s="167"/>
      <c r="AI5" s="167"/>
      <c r="AJ5" s="167"/>
      <c r="AK5" s="167"/>
      <c r="AL5" s="167"/>
      <c r="AM5" s="167"/>
      <c r="AN5" s="167"/>
      <c r="AO5" s="167"/>
      <c r="AP5" s="167"/>
      <c r="AQ5" s="167"/>
      <c r="AR5" s="167"/>
      <c r="AS5" s="167"/>
      <c r="AT5" s="167"/>
    </row>
    <row r="6" spans="1:49">
      <c r="B6" s="166" t="s">
        <v>4</v>
      </c>
      <c r="C6" s="166"/>
      <c r="D6" s="166"/>
      <c r="E6" s="166"/>
      <c r="F6" s="166"/>
      <c r="G6" s="166"/>
      <c r="H6" s="166"/>
      <c r="I6" s="166"/>
      <c r="J6" s="166"/>
      <c r="K6" s="3" t="s">
        <v>14</v>
      </c>
      <c r="L6" s="166" t="str">
        <f>'[1]Tembesi Lolos'!$N$153</f>
        <v>Wiraswasta</v>
      </c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</row>
    <row r="7" spans="1:49">
      <c r="B7" s="166" t="s">
        <v>5</v>
      </c>
      <c r="C7" s="166"/>
      <c r="D7" s="166"/>
      <c r="E7" s="166"/>
      <c r="F7" s="166"/>
      <c r="G7" s="166"/>
      <c r="H7" s="166"/>
      <c r="I7" s="166"/>
      <c r="J7" s="166"/>
      <c r="K7" s="3" t="s">
        <v>14</v>
      </c>
      <c r="L7" s="166" t="s">
        <v>148</v>
      </c>
      <c r="M7" s="166"/>
      <c r="N7" s="166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</row>
    <row r="8" spans="1:49">
      <c r="B8" s="166" t="s">
        <v>6</v>
      </c>
      <c r="C8" s="166"/>
      <c r="D8" s="166"/>
      <c r="E8" s="166"/>
      <c r="F8" s="166"/>
      <c r="G8" s="166"/>
      <c r="H8" s="166"/>
      <c r="I8" s="166"/>
      <c r="J8" s="166"/>
      <c r="K8" s="3" t="s">
        <v>14</v>
      </c>
      <c r="L8" s="166" t="s">
        <v>105</v>
      </c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</row>
    <row r="9" spans="1:49">
      <c r="B9" s="166" t="s">
        <v>7</v>
      </c>
      <c r="C9" s="166"/>
      <c r="D9" s="166"/>
      <c r="E9" s="166"/>
      <c r="F9" s="166"/>
      <c r="G9" s="166"/>
      <c r="H9" s="166"/>
      <c r="I9" s="166"/>
      <c r="J9" s="166"/>
      <c r="K9" s="3" t="s">
        <v>14</v>
      </c>
      <c r="L9" s="166" t="s">
        <v>23</v>
      </c>
      <c r="M9" s="166"/>
      <c r="N9" s="166"/>
      <c r="O9" s="166"/>
      <c r="P9" s="166"/>
      <c r="Q9" s="166"/>
      <c r="R9" s="166"/>
      <c r="S9" s="166"/>
      <c r="T9" s="166"/>
      <c r="U9" s="166"/>
      <c r="V9" s="166"/>
      <c r="W9" s="166"/>
      <c r="X9" s="166"/>
      <c r="Y9" s="166"/>
      <c r="Z9" s="166"/>
      <c r="AA9" s="166"/>
      <c r="AB9" s="166"/>
      <c r="AC9" s="166"/>
      <c r="AD9" s="166"/>
      <c r="AE9" s="166"/>
      <c r="AF9" s="166"/>
      <c r="AG9" s="166"/>
      <c r="AH9" s="166"/>
      <c r="AI9" s="166"/>
      <c r="AJ9" s="166"/>
      <c r="AK9" s="166"/>
      <c r="AL9" s="166"/>
      <c r="AM9" s="166"/>
      <c r="AN9" s="166"/>
      <c r="AO9" s="166"/>
      <c r="AP9" s="166"/>
      <c r="AQ9" s="166"/>
      <c r="AR9" s="166"/>
      <c r="AS9" s="166"/>
      <c r="AT9" s="166"/>
    </row>
    <row r="11" spans="1:49">
      <c r="A11" s="2" t="s">
        <v>8</v>
      </c>
      <c r="B11" s="169" t="s">
        <v>9</v>
      </c>
      <c r="C11" s="169"/>
      <c r="D11" s="169"/>
      <c r="E11" s="169"/>
      <c r="F11" s="169"/>
      <c r="G11" s="169"/>
      <c r="H11" s="169"/>
      <c r="I11" s="169"/>
      <c r="J11" s="169"/>
      <c r="K11" s="169"/>
      <c r="L11" s="169"/>
      <c r="M11" s="169"/>
      <c r="N11" s="169"/>
      <c r="O11" s="169"/>
      <c r="P11" s="169"/>
      <c r="Q11" s="169"/>
      <c r="R11" s="169"/>
      <c r="S11" s="169"/>
      <c r="T11" s="169"/>
      <c r="U11" s="169"/>
      <c r="V11" s="169"/>
      <c r="W11" s="169"/>
      <c r="X11" s="169"/>
      <c r="Y11" s="169"/>
      <c r="Z11" s="169"/>
      <c r="AA11" s="169"/>
      <c r="AB11" s="169"/>
      <c r="AC11" s="169"/>
      <c r="AD11" s="169"/>
      <c r="AE11" s="169"/>
      <c r="AF11" s="169"/>
      <c r="AG11" s="169"/>
      <c r="AH11" s="169"/>
      <c r="AI11" s="169"/>
      <c r="AJ11" s="169"/>
      <c r="AK11" s="169"/>
      <c r="AL11" s="169"/>
      <c r="AM11" s="169"/>
      <c r="AN11" s="169"/>
      <c r="AO11" s="169"/>
      <c r="AP11" s="169"/>
      <c r="AQ11" s="169"/>
      <c r="AR11" s="169"/>
      <c r="AS11" s="169"/>
      <c r="AT11" s="169"/>
      <c r="AU11" s="169"/>
      <c r="AV11" s="169"/>
      <c r="AW11" s="169"/>
    </row>
    <row r="13" spans="1:49">
      <c r="B13" s="15" t="s">
        <v>10</v>
      </c>
      <c r="C13" s="5"/>
      <c r="D13" s="5"/>
      <c r="E13" s="5"/>
      <c r="F13" s="5"/>
      <c r="G13" s="5"/>
      <c r="H13" s="5"/>
      <c r="I13" s="6"/>
      <c r="J13" s="6"/>
      <c r="K13" s="6"/>
      <c r="L13" s="6"/>
      <c r="M13" s="6"/>
      <c r="N13" s="6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7"/>
    </row>
    <row r="14" spans="1:49" ht="17.25">
      <c r="B14" s="16" t="s">
        <v>11</v>
      </c>
      <c r="C14" s="160" t="s">
        <v>13</v>
      </c>
      <c r="D14" s="160"/>
      <c r="E14" s="160"/>
      <c r="F14" s="160"/>
      <c r="G14" s="160"/>
      <c r="H14" s="109" t="s">
        <v>14</v>
      </c>
      <c r="I14" s="168">
        <v>6</v>
      </c>
      <c r="J14" s="168"/>
      <c r="K14" s="110" t="s">
        <v>15</v>
      </c>
      <c r="L14" s="110" t="s">
        <v>16</v>
      </c>
      <c r="M14" s="168">
        <v>10</v>
      </c>
      <c r="N14" s="168"/>
      <c r="O14" s="11" t="s">
        <v>15</v>
      </c>
      <c r="P14" s="13" t="s">
        <v>17</v>
      </c>
      <c r="Q14" s="168">
        <f>SUM(M14*I14)</f>
        <v>60</v>
      </c>
      <c r="R14" s="168"/>
      <c r="S14" s="109" t="s">
        <v>18</v>
      </c>
      <c r="T14" s="109"/>
      <c r="U14" s="18" t="s">
        <v>11</v>
      </c>
      <c r="V14" s="10" t="s">
        <v>65</v>
      </c>
      <c r="W14" s="10"/>
      <c r="X14" s="10"/>
      <c r="Y14" s="10"/>
      <c r="Z14" s="10"/>
      <c r="AA14" s="10" t="s">
        <v>14</v>
      </c>
      <c r="AB14" s="10" t="s">
        <v>64</v>
      </c>
      <c r="AC14" s="10"/>
      <c r="AD14" s="10"/>
      <c r="AE14" s="10"/>
      <c r="AF14" s="10"/>
      <c r="AI14" s="19" t="s">
        <v>11</v>
      </c>
      <c r="AJ14" s="161" t="s">
        <v>67</v>
      </c>
      <c r="AK14" s="161"/>
      <c r="AL14" s="161"/>
      <c r="AM14" s="161"/>
      <c r="AN14" s="161"/>
      <c r="AO14" s="161"/>
      <c r="AP14" s="44" t="s">
        <v>14</v>
      </c>
      <c r="AQ14" s="44" t="s">
        <v>64</v>
      </c>
      <c r="AR14" s="44"/>
      <c r="AS14" s="44"/>
      <c r="AT14" s="44"/>
      <c r="AU14" s="44"/>
      <c r="AW14" s="12"/>
    </row>
    <row r="15" spans="1:49" ht="17.25">
      <c r="B15" s="16" t="s">
        <v>11</v>
      </c>
      <c r="C15" s="160" t="s">
        <v>12</v>
      </c>
      <c r="D15" s="160"/>
      <c r="E15" s="160"/>
      <c r="F15" s="160"/>
      <c r="G15" s="160"/>
      <c r="H15" s="109" t="s">
        <v>14</v>
      </c>
      <c r="I15" s="168">
        <v>6</v>
      </c>
      <c r="J15" s="168"/>
      <c r="K15" s="110" t="s">
        <v>15</v>
      </c>
      <c r="L15" s="110" t="s">
        <v>16</v>
      </c>
      <c r="M15" s="168">
        <v>8</v>
      </c>
      <c r="N15" s="168"/>
      <c r="O15" s="11" t="s">
        <v>15</v>
      </c>
      <c r="P15" s="13" t="s">
        <v>17</v>
      </c>
      <c r="Q15" s="168">
        <f>SUM(M15*I15)</f>
        <v>48</v>
      </c>
      <c r="R15" s="168"/>
      <c r="S15" s="109" t="s">
        <v>18</v>
      </c>
      <c r="T15" s="109"/>
      <c r="U15" s="18" t="s">
        <v>11</v>
      </c>
      <c r="V15" s="10" t="s">
        <v>63</v>
      </c>
      <c r="W15" s="10"/>
      <c r="X15" s="10"/>
      <c r="Y15" s="10"/>
      <c r="Z15" s="10"/>
      <c r="AA15" s="10" t="s">
        <v>14</v>
      </c>
      <c r="AB15" s="10" t="s">
        <v>64</v>
      </c>
      <c r="AC15" s="10"/>
      <c r="AD15" s="10"/>
      <c r="AE15" s="10"/>
      <c r="AF15" s="10"/>
      <c r="AH15" s="10"/>
      <c r="AI15" s="18" t="s">
        <v>11</v>
      </c>
      <c r="AJ15" s="160" t="s">
        <v>68</v>
      </c>
      <c r="AK15" s="160"/>
      <c r="AL15" s="160"/>
      <c r="AM15" s="160"/>
      <c r="AN15" s="160"/>
      <c r="AO15" s="160"/>
      <c r="AP15" s="10" t="s">
        <v>14</v>
      </c>
      <c r="AQ15" s="10" t="s">
        <v>64</v>
      </c>
      <c r="AR15" s="10"/>
      <c r="AS15" s="10"/>
      <c r="AT15" s="10"/>
      <c r="AU15" s="10"/>
      <c r="AW15" s="12"/>
    </row>
    <row r="16" spans="1:49">
      <c r="B16" s="17"/>
      <c r="C16" s="44"/>
      <c r="D16" s="44"/>
      <c r="E16" s="44"/>
      <c r="F16" s="44"/>
      <c r="G16" s="44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111"/>
      <c r="U16" s="18" t="s">
        <v>11</v>
      </c>
      <c r="V16" s="109" t="s">
        <v>66</v>
      </c>
      <c r="W16" s="109"/>
      <c r="X16" s="109"/>
      <c r="Y16" s="109"/>
      <c r="Z16" s="109"/>
      <c r="AA16" s="10" t="s">
        <v>14</v>
      </c>
      <c r="AB16" s="109" t="s">
        <v>64</v>
      </c>
      <c r="AC16" s="109"/>
      <c r="AD16" s="109"/>
      <c r="AE16" s="109"/>
      <c r="AF16" s="109"/>
      <c r="AH16" s="24"/>
      <c r="AI16" s="18" t="s">
        <v>11</v>
      </c>
      <c r="AJ16" s="160" t="s">
        <v>69</v>
      </c>
      <c r="AK16" s="160"/>
      <c r="AL16" s="160"/>
      <c r="AM16" s="160"/>
      <c r="AN16" s="160"/>
      <c r="AO16" s="160"/>
      <c r="AP16" s="10" t="s">
        <v>14</v>
      </c>
      <c r="AQ16" s="10" t="s">
        <v>111</v>
      </c>
      <c r="AR16" s="10"/>
      <c r="AS16" s="10"/>
      <c r="AT16" s="10"/>
      <c r="AU16" s="10"/>
      <c r="AV16" s="10"/>
      <c r="AW16" s="12"/>
    </row>
    <row r="17" spans="2:54">
      <c r="B17" s="8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2"/>
    </row>
    <row r="18" spans="2:54">
      <c r="B18" s="170" t="s">
        <v>19</v>
      </c>
      <c r="C18" s="170"/>
      <c r="D18" s="170"/>
      <c r="E18" s="170"/>
      <c r="F18" s="170"/>
      <c r="G18" s="170"/>
      <c r="H18" s="170"/>
      <c r="I18" s="170"/>
      <c r="J18" s="170"/>
      <c r="K18" s="170"/>
      <c r="L18" s="170"/>
      <c r="M18" s="170"/>
      <c r="N18" s="170"/>
      <c r="O18" s="170"/>
      <c r="P18" s="170"/>
      <c r="Q18" s="170"/>
      <c r="R18" s="170" t="s">
        <v>20</v>
      </c>
      <c r="S18" s="170"/>
      <c r="T18" s="170"/>
      <c r="U18" s="170"/>
      <c r="V18" s="170"/>
      <c r="W18" s="170"/>
      <c r="X18" s="170"/>
      <c r="Y18" s="170"/>
      <c r="Z18" s="170"/>
      <c r="AA18" s="170"/>
      <c r="AB18" s="170"/>
      <c r="AC18" s="170"/>
      <c r="AD18" s="170"/>
      <c r="AE18" s="170"/>
      <c r="AF18" s="170"/>
      <c r="AG18" s="170"/>
      <c r="AH18" s="170" t="s">
        <v>21</v>
      </c>
      <c r="AI18" s="170"/>
      <c r="AJ18" s="170"/>
      <c r="AK18" s="170"/>
      <c r="AL18" s="170"/>
      <c r="AM18" s="170"/>
      <c r="AN18" s="170"/>
      <c r="AO18" s="170"/>
      <c r="AP18" s="170"/>
      <c r="AQ18" s="170"/>
      <c r="AR18" s="170"/>
      <c r="AS18" s="170"/>
      <c r="AT18" s="170"/>
      <c r="AU18" s="170"/>
      <c r="AV18" s="170"/>
      <c r="AW18" s="170"/>
    </row>
    <row r="19" spans="2:54">
      <c r="B19" s="162"/>
      <c r="C19" s="162"/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  <c r="AA19" s="162"/>
      <c r="AB19" s="162"/>
      <c r="AC19" s="162"/>
      <c r="AD19" s="162"/>
      <c r="AE19" s="162"/>
      <c r="AF19" s="162"/>
      <c r="AG19" s="162"/>
      <c r="AH19" s="162"/>
      <c r="AI19" s="162"/>
      <c r="AJ19" s="162"/>
      <c r="AK19" s="162"/>
      <c r="AL19" s="162"/>
      <c r="AM19" s="162"/>
      <c r="AN19" s="162"/>
      <c r="AO19" s="162"/>
      <c r="AP19" s="162"/>
      <c r="AQ19" s="162"/>
      <c r="AR19" s="162"/>
      <c r="AS19" s="162"/>
      <c r="AT19" s="162"/>
      <c r="AU19" s="162"/>
      <c r="AV19" s="162"/>
      <c r="AW19" s="162"/>
    </row>
    <row r="20" spans="2:54">
      <c r="B20" s="163"/>
      <c r="C20" s="163"/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  <c r="AC20" s="163"/>
      <c r="AD20" s="163"/>
      <c r="AE20" s="163"/>
      <c r="AF20" s="163"/>
      <c r="AG20" s="163"/>
      <c r="AH20" s="163"/>
      <c r="AI20" s="163"/>
      <c r="AJ20" s="163"/>
      <c r="AK20" s="163"/>
      <c r="AL20" s="163"/>
      <c r="AM20" s="163"/>
      <c r="AN20" s="163"/>
      <c r="AO20" s="163"/>
      <c r="AP20" s="163"/>
      <c r="AQ20" s="163"/>
      <c r="AR20" s="163"/>
      <c r="AS20" s="163"/>
      <c r="AT20" s="163"/>
      <c r="AU20" s="163"/>
      <c r="AV20" s="163"/>
      <c r="AW20" s="163"/>
    </row>
    <row r="21" spans="2:54">
      <c r="B21" s="163"/>
      <c r="C21" s="163"/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  <c r="AC21" s="163"/>
      <c r="AD21" s="163"/>
      <c r="AE21" s="163"/>
      <c r="AF21" s="163"/>
      <c r="AG21" s="163"/>
      <c r="AH21" s="163"/>
      <c r="AI21" s="163"/>
      <c r="AJ21" s="163"/>
      <c r="AK21" s="163"/>
      <c r="AL21" s="163"/>
      <c r="AM21" s="163"/>
      <c r="AN21" s="163"/>
      <c r="AO21" s="163"/>
      <c r="AP21" s="163"/>
      <c r="AQ21" s="163"/>
      <c r="AR21" s="163"/>
      <c r="AS21" s="163"/>
      <c r="AT21" s="163"/>
      <c r="AU21" s="163"/>
      <c r="AV21" s="163"/>
      <c r="AW21" s="163"/>
    </row>
    <row r="22" spans="2:54">
      <c r="B22" s="163"/>
      <c r="C22" s="163"/>
      <c r="D22" s="163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  <c r="AC22" s="163"/>
      <c r="AD22" s="163"/>
      <c r="AE22" s="163"/>
      <c r="AF22" s="163"/>
      <c r="AG22" s="163"/>
      <c r="AH22" s="163"/>
      <c r="AI22" s="163"/>
      <c r="AJ22" s="163"/>
      <c r="AK22" s="163"/>
      <c r="AL22" s="163"/>
      <c r="AM22" s="163"/>
      <c r="AN22" s="163"/>
      <c r="AO22" s="163"/>
      <c r="AP22" s="163"/>
      <c r="AQ22" s="163"/>
      <c r="AR22" s="163"/>
      <c r="AS22" s="163"/>
      <c r="AT22" s="163"/>
      <c r="AU22" s="163"/>
      <c r="AV22" s="163"/>
      <c r="AW22" s="163"/>
    </row>
    <row r="23" spans="2:54">
      <c r="B23" s="163"/>
      <c r="C23" s="163"/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  <c r="AC23" s="163"/>
      <c r="AD23" s="163"/>
      <c r="AE23" s="163"/>
      <c r="AF23" s="163"/>
      <c r="AG23" s="163"/>
      <c r="AH23" s="163"/>
      <c r="AI23" s="163"/>
      <c r="AJ23" s="163"/>
      <c r="AK23" s="163"/>
      <c r="AL23" s="163"/>
      <c r="AM23" s="163"/>
      <c r="AN23" s="163"/>
      <c r="AO23" s="163"/>
      <c r="AP23" s="163"/>
      <c r="AQ23" s="163"/>
      <c r="AR23" s="163"/>
      <c r="AS23" s="163"/>
      <c r="AT23" s="163"/>
      <c r="AU23" s="163"/>
      <c r="AV23" s="163"/>
      <c r="AW23" s="163"/>
    </row>
    <row r="24" spans="2:54">
      <c r="B24" s="163"/>
      <c r="C24" s="163"/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  <c r="AC24" s="163"/>
      <c r="AD24" s="163"/>
      <c r="AE24" s="163"/>
      <c r="AF24" s="163"/>
      <c r="AG24" s="163"/>
      <c r="AH24" s="163"/>
      <c r="AI24" s="163"/>
      <c r="AJ24" s="163"/>
      <c r="AK24" s="163"/>
      <c r="AL24" s="163"/>
      <c r="AM24" s="163"/>
      <c r="AN24" s="163"/>
      <c r="AO24" s="163"/>
      <c r="AP24" s="163"/>
      <c r="AQ24" s="163"/>
      <c r="AR24" s="163"/>
      <c r="AS24" s="163"/>
      <c r="AT24" s="163"/>
      <c r="AU24" s="163"/>
      <c r="AV24" s="163"/>
      <c r="AW24" s="163"/>
    </row>
    <row r="25" spans="2:54">
      <c r="B25" s="163"/>
      <c r="C25" s="163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K25" s="163"/>
      <c r="AL25" s="163"/>
      <c r="AM25" s="163"/>
      <c r="AN25" s="163"/>
      <c r="AO25" s="163"/>
      <c r="AP25" s="163"/>
      <c r="AQ25" s="163"/>
      <c r="AR25" s="163"/>
      <c r="AS25" s="163"/>
      <c r="AT25" s="163"/>
      <c r="AU25" s="163"/>
      <c r="AV25" s="163"/>
      <c r="AW25" s="163"/>
    </row>
    <row r="26" spans="2:54" ht="15.75">
      <c r="B26" s="163"/>
      <c r="C26" s="163"/>
      <c r="D26" s="163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  <c r="AB26" s="163"/>
      <c r="AC26" s="163"/>
      <c r="AD26" s="163"/>
      <c r="AE26" s="163"/>
      <c r="AF26" s="163"/>
      <c r="AG26" s="163"/>
      <c r="AH26" s="163"/>
      <c r="AI26" s="163"/>
      <c r="AJ26" s="163"/>
      <c r="AK26" s="163"/>
      <c r="AL26" s="163"/>
      <c r="AM26" s="163"/>
      <c r="AN26" s="163"/>
      <c r="AO26" s="163"/>
      <c r="AP26" s="163"/>
      <c r="AQ26" s="163"/>
      <c r="AR26" s="163"/>
      <c r="AS26" s="163"/>
      <c r="AT26" s="163"/>
      <c r="AU26" s="163"/>
      <c r="AV26" s="163"/>
      <c r="AW26" s="163"/>
      <c r="BB26" s="148"/>
    </row>
    <row r="27" spans="2:54">
      <c r="B27" s="163"/>
      <c r="C27" s="163"/>
      <c r="D27" s="163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/>
      <c r="AC27" s="163"/>
      <c r="AD27" s="163"/>
      <c r="AE27" s="163"/>
      <c r="AF27" s="163"/>
      <c r="AG27" s="163"/>
      <c r="AH27" s="163"/>
      <c r="AI27" s="163"/>
      <c r="AJ27" s="163"/>
      <c r="AK27" s="163"/>
      <c r="AL27" s="163"/>
      <c r="AM27" s="163"/>
      <c r="AN27" s="163"/>
      <c r="AO27" s="163"/>
      <c r="AP27" s="163"/>
      <c r="AQ27" s="163"/>
      <c r="AR27" s="163"/>
      <c r="AS27" s="163"/>
      <c r="AT27" s="163"/>
      <c r="AU27" s="163"/>
      <c r="AV27" s="163"/>
      <c r="AW27" s="163"/>
    </row>
    <row r="28" spans="2:54">
      <c r="B28" s="163"/>
      <c r="C28" s="163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  <c r="AB28" s="163"/>
      <c r="AC28" s="163"/>
      <c r="AD28" s="163"/>
      <c r="AE28" s="163"/>
      <c r="AF28" s="163"/>
      <c r="AG28" s="163"/>
      <c r="AH28" s="163"/>
      <c r="AI28" s="163"/>
      <c r="AJ28" s="163"/>
      <c r="AK28" s="163"/>
      <c r="AL28" s="163"/>
      <c r="AM28" s="163"/>
      <c r="AN28" s="163"/>
      <c r="AO28" s="163"/>
      <c r="AP28" s="163"/>
      <c r="AQ28" s="163"/>
      <c r="AR28" s="163"/>
      <c r="AS28" s="163"/>
      <c r="AT28" s="163"/>
      <c r="AU28" s="163"/>
      <c r="AV28" s="163"/>
      <c r="AW28" s="163"/>
    </row>
    <row r="29" spans="2:54">
      <c r="B29" s="163"/>
      <c r="C29" s="163"/>
      <c r="D29" s="163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63"/>
      <c r="AL29" s="163"/>
      <c r="AM29" s="163"/>
      <c r="AN29" s="163"/>
      <c r="AO29" s="163"/>
      <c r="AP29" s="163"/>
      <c r="AQ29" s="163"/>
      <c r="AR29" s="163"/>
      <c r="AS29" s="163"/>
      <c r="AT29" s="163"/>
      <c r="AU29" s="163"/>
      <c r="AV29" s="163"/>
      <c r="AW29" s="163"/>
    </row>
    <row r="30" spans="2:54">
      <c r="B30" s="164"/>
      <c r="C30" s="164"/>
      <c r="D30" s="164"/>
      <c r="E30" s="164"/>
      <c r="F30" s="164"/>
      <c r="G30" s="164"/>
      <c r="H30" s="164"/>
      <c r="I30" s="164"/>
      <c r="J30" s="164"/>
      <c r="K30" s="164"/>
      <c r="L30" s="164"/>
      <c r="M30" s="164"/>
      <c r="N30" s="164"/>
      <c r="O30" s="164"/>
      <c r="P30" s="164"/>
      <c r="Q30" s="164"/>
      <c r="R30" s="164"/>
      <c r="S30" s="164"/>
      <c r="T30" s="164"/>
      <c r="U30" s="164"/>
      <c r="V30" s="164"/>
      <c r="W30" s="164"/>
      <c r="X30" s="164"/>
      <c r="Y30" s="164"/>
      <c r="Z30" s="164"/>
      <c r="AA30" s="164"/>
      <c r="AB30" s="164"/>
      <c r="AC30" s="164"/>
      <c r="AD30" s="164"/>
      <c r="AE30" s="164"/>
      <c r="AF30" s="164"/>
      <c r="AG30" s="164"/>
      <c r="AH30" s="164"/>
      <c r="AI30" s="164"/>
      <c r="AJ30" s="164"/>
      <c r="AK30" s="164"/>
      <c r="AL30" s="164"/>
      <c r="AM30" s="164"/>
      <c r="AN30" s="164"/>
      <c r="AO30" s="164"/>
      <c r="AP30" s="164"/>
      <c r="AQ30" s="164"/>
      <c r="AR30" s="164"/>
      <c r="AS30" s="164"/>
      <c r="AT30" s="164"/>
      <c r="AU30" s="164"/>
      <c r="AV30" s="164"/>
      <c r="AW30" s="164"/>
    </row>
    <row r="32" spans="2:54" s="102" customFormat="1">
      <c r="I32" s="101"/>
      <c r="J32" s="101"/>
      <c r="K32" s="101"/>
      <c r="L32" s="101"/>
      <c r="M32" s="101"/>
      <c r="N32" s="101"/>
      <c r="AR32" s="101" t="s">
        <v>239</v>
      </c>
    </row>
    <row r="33" spans="1:49" s="102" customFormat="1">
      <c r="F33" s="101" t="s">
        <v>54</v>
      </c>
      <c r="I33" s="101"/>
      <c r="J33" s="101"/>
      <c r="K33" s="101"/>
      <c r="L33" s="101"/>
      <c r="M33" s="101"/>
      <c r="N33" s="101"/>
      <c r="T33" s="101" t="s">
        <v>237</v>
      </c>
      <c r="AF33" s="101" t="s">
        <v>51</v>
      </c>
      <c r="AR33" s="101" t="s">
        <v>48</v>
      </c>
    </row>
    <row r="34" spans="1:49" s="102" customFormat="1">
      <c r="F34" s="101" t="s">
        <v>55</v>
      </c>
      <c r="I34" s="101"/>
      <c r="J34" s="101"/>
      <c r="K34" s="101"/>
      <c r="L34" s="101"/>
      <c r="M34" s="101"/>
      <c r="N34" s="101"/>
      <c r="T34" s="101" t="s">
        <v>238</v>
      </c>
      <c r="AF34" s="101" t="s">
        <v>52</v>
      </c>
      <c r="AR34" s="101" t="s">
        <v>49</v>
      </c>
    </row>
    <row r="35" spans="1:49" s="102" customFormat="1">
      <c r="F35" s="101"/>
      <c r="I35" s="101"/>
      <c r="J35" s="101"/>
      <c r="K35" s="101"/>
      <c r="L35" s="101"/>
      <c r="M35" s="101"/>
      <c r="N35" s="101"/>
      <c r="AF35" s="101" t="s">
        <v>53</v>
      </c>
      <c r="AR35" s="101" t="s">
        <v>50</v>
      </c>
    </row>
    <row r="36" spans="1:49" s="102" customFormat="1">
      <c r="F36" s="101"/>
      <c r="I36" s="101"/>
      <c r="J36" s="101"/>
      <c r="K36" s="101"/>
      <c r="L36" s="101"/>
      <c r="M36" s="101"/>
      <c r="N36" s="101"/>
      <c r="AF36" s="101"/>
      <c r="AR36" s="101"/>
    </row>
    <row r="37" spans="1:49" s="102" customFormat="1">
      <c r="F37" s="101"/>
      <c r="I37" s="101"/>
      <c r="J37" s="101"/>
      <c r="K37" s="101"/>
      <c r="L37" s="101"/>
      <c r="M37" s="101"/>
      <c r="N37" s="101"/>
      <c r="AF37" s="101"/>
      <c r="AR37" s="101"/>
    </row>
    <row r="38" spans="1:49" s="102" customFormat="1">
      <c r="F38" s="101"/>
      <c r="I38" s="101"/>
      <c r="J38" s="101"/>
      <c r="K38" s="101"/>
      <c r="L38" s="101"/>
      <c r="M38" s="101"/>
      <c r="N38" s="101"/>
      <c r="AF38" s="101"/>
      <c r="AR38" s="101"/>
    </row>
    <row r="39" spans="1:49" s="140" customFormat="1" ht="16.5" thickBot="1">
      <c r="F39" s="141" t="s">
        <v>232</v>
      </c>
      <c r="I39" s="142"/>
      <c r="J39" s="142"/>
      <c r="K39" s="142"/>
      <c r="L39" s="142"/>
      <c r="M39" s="142"/>
      <c r="N39" s="142"/>
      <c r="Q39" s="145"/>
      <c r="R39" s="145"/>
      <c r="S39" s="145"/>
      <c r="T39" s="146"/>
      <c r="U39" s="145"/>
      <c r="V39" s="145"/>
      <c r="W39" s="145"/>
      <c r="X39" s="145"/>
      <c r="AF39" s="141" t="s">
        <v>97</v>
      </c>
      <c r="AR39" s="141" t="s">
        <v>209</v>
      </c>
    </row>
    <row r="40" spans="1:49" s="102" customFormat="1">
      <c r="D40" s="143"/>
      <c r="F40" s="143" t="s">
        <v>228</v>
      </c>
      <c r="G40" s="143"/>
      <c r="H40" s="143"/>
      <c r="I40" s="143"/>
      <c r="J40" s="143"/>
      <c r="K40" s="144"/>
      <c r="L40" s="144"/>
      <c r="M40" s="144"/>
      <c r="N40" s="144"/>
      <c r="T40" s="147"/>
      <c r="AO40" s="101"/>
    </row>
    <row r="42" spans="1:49">
      <c r="AN42" s="10"/>
      <c r="AO42" s="10"/>
      <c r="AP42" s="160"/>
      <c r="AQ42" s="160"/>
      <c r="AR42" s="160"/>
      <c r="AS42" s="160"/>
      <c r="AT42" s="160"/>
    </row>
    <row r="46" spans="1:49">
      <c r="A46" s="2" t="s">
        <v>25</v>
      </c>
      <c r="B46" s="1" t="s">
        <v>26</v>
      </c>
    </row>
    <row r="48" spans="1:49">
      <c r="B48" s="15" t="s">
        <v>27</v>
      </c>
      <c r="C48" s="5"/>
      <c r="D48" s="5"/>
      <c r="E48" s="5"/>
      <c r="F48" s="5"/>
      <c r="G48" s="5"/>
      <c r="H48" s="5"/>
      <c r="I48" s="6"/>
      <c r="J48" s="6"/>
      <c r="K48" s="6"/>
      <c r="L48" s="6"/>
      <c r="M48" s="6"/>
      <c r="N48" s="6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7"/>
    </row>
    <row r="49" spans="2:49">
      <c r="B49" s="22" t="s">
        <v>28</v>
      </c>
      <c r="C49" s="10"/>
      <c r="D49" s="10"/>
      <c r="E49" s="10"/>
      <c r="F49" s="10"/>
      <c r="G49" s="10"/>
      <c r="H49" s="10"/>
      <c r="I49" s="11"/>
      <c r="J49" s="11"/>
      <c r="K49" s="11"/>
      <c r="L49" s="11"/>
      <c r="M49" s="11"/>
      <c r="V49" s="11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9" t="s">
        <v>30</v>
      </c>
      <c r="AR49" s="10"/>
      <c r="AS49" s="10"/>
      <c r="AT49" s="10"/>
      <c r="AU49" s="10"/>
      <c r="AV49" s="10"/>
      <c r="AW49" s="12"/>
    </row>
    <row r="50" spans="2:49" ht="17.25">
      <c r="B50" s="23" t="s">
        <v>1</v>
      </c>
      <c r="C50" s="10" t="s">
        <v>70</v>
      </c>
      <c r="D50" s="10"/>
      <c r="E50" s="10"/>
      <c r="F50" s="10"/>
      <c r="G50" s="10"/>
      <c r="H50" s="109"/>
      <c r="I50" s="20"/>
      <c r="J50" s="11"/>
      <c r="K50" s="11"/>
      <c r="L50" s="11"/>
      <c r="M50" s="11"/>
      <c r="V50" s="168">
        <v>6</v>
      </c>
      <c r="W50" s="168"/>
      <c r="X50" s="11" t="s">
        <v>15</v>
      </c>
      <c r="Y50" s="11" t="s">
        <v>16</v>
      </c>
      <c r="Z50" s="168">
        <v>2.85</v>
      </c>
      <c r="AA50" s="168"/>
      <c r="AB50" s="11" t="s">
        <v>15</v>
      </c>
      <c r="AC50" s="13" t="s">
        <v>17</v>
      </c>
      <c r="AD50" s="168">
        <f>SUM(Z50*V50)</f>
        <v>17.100000000000001</v>
      </c>
      <c r="AE50" s="168"/>
      <c r="AF50" s="109" t="s">
        <v>18</v>
      </c>
      <c r="AG50" s="10"/>
      <c r="AH50" s="25" t="s">
        <v>29</v>
      </c>
      <c r="AI50" s="10"/>
      <c r="AJ50" s="180">
        <v>57000</v>
      </c>
      <c r="AK50" s="180"/>
      <c r="AL50" s="180"/>
      <c r="AM50" s="26"/>
      <c r="AN50" s="10"/>
      <c r="AO50" s="10"/>
      <c r="AP50" s="10"/>
      <c r="AQ50" s="27" t="s">
        <v>31</v>
      </c>
      <c r="AR50" s="180">
        <f>SUM(AJ50*AD50)</f>
        <v>974700.00000000012</v>
      </c>
      <c r="AS50" s="180"/>
      <c r="AT50" s="180"/>
      <c r="AU50" s="180"/>
      <c r="AV50" s="10"/>
      <c r="AW50" s="12"/>
    </row>
    <row r="51" spans="2:49">
      <c r="B51" s="23" t="s">
        <v>8</v>
      </c>
      <c r="C51" s="10" t="s">
        <v>71</v>
      </c>
      <c r="D51" s="10"/>
      <c r="E51" s="10"/>
      <c r="F51" s="10"/>
      <c r="G51" s="10"/>
      <c r="H51" s="109"/>
      <c r="I51" s="20"/>
      <c r="J51" s="11"/>
      <c r="K51" s="11"/>
      <c r="L51" s="11"/>
      <c r="M51" s="11"/>
      <c r="V51" s="168">
        <v>1</v>
      </c>
      <c r="W51" s="168"/>
      <c r="X51" s="160" t="s">
        <v>37</v>
      </c>
      <c r="Y51" s="160"/>
      <c r="Z51" s="160"/>
      <c r="AA51" s="160"/>
      <c r="AC51" s="13"/>
      <c r="AD51" s="168"/>
      <c r="AE51" s="168"/>
      <c r="AF51" s="109"/>
      <c r="AG51" s="10"/>
      <c r="AH51" s="25" t="s">
        <v>29</v>
      </c>
      <c r="AI51" s="10"/>
      <c r="AJ51" s="180">
        <v>350000</v>
      </c>
      <c r="AK51" s="180"/>
      <c r="AL51" s="180"/>
      <c r="AM51" s="26"/>
      <c r="AN51" s="10"/>
      <c r="AO51" s="10"/>
      <c r="AP51" s="10"/>
      <c r="AQ51" s="27" t="s">
        <v>31</v>
      </c>
      <c r="AR51" s="180">
        <f>SUM(AJ51*V51)</f>
        <v>350000</v>
      </c>
      <c r="AS51" s="180"/>
      <c r="AT51" s="180"/>
      <c r="AU51" s="180"/>
      <c r="AV51" s="10"/>
      <c r="AW51" s="12"/>
    </row>
    <row r="52" spans="2:49">
      <c r="B52" s="23" t="s">
        <v>25</v>
      </c>
      <c r="C52" s="109" t="s">
        <v>72</v>
      </c>
      <c r="D52" s="111"/>
      <c r="E52" s="111"/>
      <c r="F52" s="111"/>
      <c r="G52" s="111"/>
      <c r="H52" s="111"/>
      <c r="I52" s="111"/>
      <c r="J52" s="111"/>
      <c r="K52" s="111"/>
      <c r="L52" s="111"/>
      <c r="M52" s="111"/>
      <c r="V52" s="168">
        <v>2</v>
      </c>
      <c r="W52" s="168"/>
      <c r="X52" s="160" t="s">
        <v>37</v>
      </c>
      <c r="Y52" s="160"/>
      <c r="Z52" s="160"/>
      <c r="AA52" s="160"/>
      <c r="AC52" s="13"/>
      <c r="AD52" s="168"/>
      <c r="AE52" s="168"/>
      <c r="AF52" s="109"/>
      <c r="AG52" s="24"/>
      <c r="AH52" s="25" t="s">
        <v>29</v>
      </c>
      <c r="AI52" s="24"/>
      <c r="AJ52" s="180">
        <v>350000</v>
      </c>
      <c r="AK52" s="180"/>
      <c r="AL52" s="180"/>
      <c r="AM52" s="26"/>
      <c r="AN52" s="24"/>
      <c r="AO52" s="24"/>
      <c r="AP52" s="24"/>
      <c r="AQ52" s="27" t="s">
        <v>31</v>
      </c>
      <c r="AR52" s="180">
        <f>SUM(AJ52*V52)</f>
        <v>700000</v>
      </c>
      <c r="AS52" s="180"/>
      <c r="AT52" s="180"/>
      <c r="AU52" s="180"/>
      <c r="AV52" s="10"/>
      <c r="AW52" s="12"/>
    </row>
    <row r="53" spans="2:49">
      <c r="B53" s="8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2"/>
    </row>
    <row r="54" spans="2:49" ht="15.75">
      <c r="B54" s="181" t="s">
        <v>32</v>
      </c>
      <c r="C54" s="182"/>
      <c r="D54" s="182"/>
      <c r="E54" s="182"/>
      <c r="F54" s="182"/>
      <c r="G54" s="182"/>
      <c r="H54" s="182"/>
      <c r="I54" s="182"/>
      <c r="J54" s="182"/>
      <c r="K54" s="182"/>
      <c r="L54" s="182"/>
      <c r="M54" s="182"/>
      <c r="N54" s="182"/>
      <c r="O54" s="182"/>
      <c r="P54" s="182"/>
      <c r="Q54" s="182"/>
      <c r="R54" s="182"/>
      <c r="S54" s="182"/>
      <c r="T54" s="182"/>
      <c r="U54" s="182"/>
      <c r="V54" s="182"/>
      <c r="W54" s="182"/>
      <c r="X54" s="182"/>
      <c r="Y54" s="182"/>
      <c r="Z54" s="182"/>
      <c r="AA54" s="182"/>
      <c r="AB54" s="182"/>
      <c r="AC54" s="182"/>
      <c r="AD54" s="182"/>
      <c r="AE54" s="182"/>
      <c r="AF54" s="182"/>
      <c r="AG54" s="182"/>
      <c r="AH54" s="182"/>
      <c r="AI54" s="182"/>
      <c r="AJ54" s="182"/>
      <c r="AK54" s="182"/>
      <c r="AL54" s="182"/>
      <c r="AM54" s="182"/>
      <c r="AN54" s="182"/>
      <c r="AO54" s="182"/>
      <c r="AP54" s="45"/>
      <c r="AQ54" s="45" t="s">
        <v>31</v>
      </c>
      <c r="AR54" s="46"/>
      <c r="AS54" s="183">
        <f>SUM(AR50:AU52)</f>
        <v>2024700</v>
      </c>
      <c r="AT54" s="183"/>
      <c r="AU54" s="183"/>
      <c r="AV54" s="183"/>
      <c r="AW54" s="184"/>
    </row>
    <row r="55" spans="2:49">
      <c r="B55" s="185" t="s">
        <v>33</v>
      </c>
      <c r="C55" s="186"/>
      <c r="D55" s="187" t="s">
        <v>19</v>
      </c>
      <c r="E55" s="188"/>
      <c r="F55" s="188"/>
      <c r="G55" s="188"/>
      <c r="H55" s="188"/>
      <c r="I55" s="188"/>
      <c r="J55" s="188"/>
      <c r="K55" s="188"/>
      <c r="L55" s="188"/>
      <c r="M55" s="188"/>
      <c r="N55" s="188"/>
      <c r="O55" s="188"/>
      <c r="P55" s="188"/>
      <c r="Q55" s="189"/>
      <c r="R55" s="170" t="s">
        <v>20</v>
      </c>
      <c r="S55" s="170"/>
      <c r="T55" s="170"/>
      <c r="U55" s="170"/>
      <c r="V55" s="170"/>
      <c r="W55" s="170"/>
      <c r="X55" s="170"/>
      <c r="Y55" s="170"/>
      <c r="Z55" s="170"/>
      <c r="AA55" s="170"/>
      <c r="AB55" s="170"/>
      <c r="AC55" s="170"/>
      <c r="AD55" s="170"/>
      <c r="AE55" s="170"/>
      <c r="AF55" s="170"/>
      <c r="AG55" s="170"/>
      <c r="AH55" s="170" t="s">
        <v>21</v>
      </c>
      <c r="AI55" s="170"/>
      <c r="AJ55" s="170"/>
      <c r="AK55" s="170"/>
      <c r="AL55" s="170"/>
      <c r="AM55" s="170"/>
      <c r="AN55" s="170"/>
      <c r="AO55" s="170"/>
      <c r="AP55" s="170"/>
      <c r="AQ55" s="170"/>
      <c r="AR55" s="170"/>
      <c r="AS55" s="170"/>
      <c r="AT55" s="170"/>
      <c r="AU55" s="170"/>
      <c r="AV55" s="170"/>
      <c r="AW55" s="170"/>
    </row>
    <row r="56" spans="2:49">
      <c r="B56" s="15" t="s">
        <v>43</v>
      </c>
      <c r="C56" s="30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7"/>
      <c r="R56" s="4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7"/>
      <c r="AH56" s="4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7"/>
    </row>
    <row r="57" spans="2:49">
      <c r="B57" s="8"/>
      <c r="C57" s="9" t="s">
        <v>34</v>
      </c>
      <c r="D57" s="195" t="s">
        <v>58</v>
      </c>
      <c r="E57" s="195"/>
      <c r="F57" s="195"/>
      <c r="G57" s="195"/>
      <c r="H57" s="195"/>
      <c r="I57" s="195"/>
      <c r="J57" s="195"/>
      <c r="K57" s="195"/>
      <c r="L57" s="195"/>
      <c r="M57" s="195"/>
      <c r="N57" s="195"/>
      <c r="O57" s="195"/>
      <c r="P57" s="195"/>
      <c r="Q57" s="196"/>
      <c r="R57" s="8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2"/>
      <c r="AH57" s="8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2"/>
    </row>
    <row r="58" spans="2:49">
      <c r="B58" s="8"/>
      <c r="C58" s="10"/>
      <c r="D58" s="160" t="s">
        <v>35</v>
      </c>
      <c r="E58" s="160"/>
      <c r="F58" s="11" t="s">
        <v>14</v>
      </c>
      <c r="G58" s="160" t="s">
        <v>36</v>
      </c>
      <c r="H58" s="160"/>
      <c r="I58" s="160"/>
      <c r="J58" s="160"/>
      <c r="K58" s="160"/>
      <c r="L58" s="160"/>
      <c r="M58" s="160"/>
      <c r="N58" s="160"/>
      <c r="O58" s="160"/>
      <c r="P58" s="160"/>
      <c r="Q58" s="198"/>
      <c r="R58" s="8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2"/>
      <c r="AH58" s="8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2"/>
    </row>
    <row r="59" spans="2:49">
      <c r="B59" s="8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2"/>
      <c r="R59" s="8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2"/>
      <c r="AH59" s="8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2"/>
    </row>
    <row r="60" spans="2:49">
      <c r="B60" s="8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2"/>
      <c r="R60" s="8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2"/>
      <c r="AH60" s="8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2"/>
    </row>
    <row r="61" spans="2:49">
      <c r="B61" s="8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2"/>
      <c r="R61" s="8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2"/>
      <c r="AH61" s="8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2"/>
    </row>
    <row r="62" spans="2:49">
      <c r="B62" s="8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2"/>
      <c r="R62" s="8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2"/>
      <c r="AH62" s="8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2"/>
    </row>
    <row r="63" spans="2:49">
      <c r="B63" s="8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2"/>
      <c r="R63" s="8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2"/>
      <c r="AH63" s="8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2"/>
    </row>
    <row r="64" spans="2:49">
      <c r="B64" s="8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2"/>
      <c r="R64" s="8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2"/>
      <c r="AH64" s="8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2"/>
    </row>
    <row r="65" spans="2:49">
      <c r="B65" s="8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2"/>
      <c r="R65" s="8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2"/>
      <c r="AH65" s="8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2"/>
    </row>
    <row r="66" spans="2:49">
      <c r="B66" s="8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2"/>
      <c r="R66" s="8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2"/>
      <c r="AH66" s="8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2"/>
    </row>
    <row r="67" spans="2:49">
      <c r="B67" s="8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2"/>
      <c r="R67" s="8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2"/>
      <c r="AH67" s="8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2"/>
    </row>
    <row r="68" spans="2:49">
      <c r="B68" s="8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2"/>
      <c r="R68" s="8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2"/>
      <c r="AH68" s="8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2"/>
    </row>
    <row r="69" spans="2:49">
      <c r="B69" s="8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2"/>
      <c r="R69" s="8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2"/>
      <c r="AH69" s="8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2"/>
    </row>
    <row r="70" spans="2:49">
      <c r="B70" s="8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2"/>
      <c r="R70" s="8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2"/>
      <c r="AH70" s="8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2"/>
    </row>
    <row r="71" spans="2:49">
      <c r="B71" s="14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9"/>
      <c r="R71" s="14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9"/>
      <c r="AH71" s="14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9"/>
    </row>
    <row r="83" spans="2:49">
      <c r="B83" s="15" t="s">
        <v>27</v>
      </c>
      <c r="C83" s="5"/>
      <c r="D83" s="5"/>
      <c r="E83" s="5"/>
      <c r="F83" s="5"/>
      <c r="G83" s="5"/>
      <c r="H83" s="5"/>
      <c r="I83" s="6"/>
      <c r="J83" s="6"/>
      <c r="K83" s="6"/>
      <c r="L83" s="6"/>
      <c r="M83" s="6"/>
      <c r="N83" s="6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7"/>
    </row>
    <row r="84" spans="2:49">
      <c r="B84" s="22" t="s">
        <v>28</v>
      </c>
      <c r="C84" s="10"/>
      <c r="D84" s="10"/>
      <c r="E84" s="10"/>
      <c r="F84" s="10"/>
      <c r="G84" s="10"/>
      <c r="H84" s="10"/>
      <c r="I84" s="11"/>
      <c r="J84" s="11"/>
      <c r="K84" s="11"/>
      <c r="L84" s="11"/>
      <c r="M84" s="11"/>
      <c r="V84" s="11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9" t="s">
        <v>30</v>
      </c>
      <c r="AR84" s="10"/>
      <c r="AS84" s="10"/>
      <c r="AT84" s="10"/>
      <c r="AU84" s="10"/>
      <c r="AV84" s="10"/>
      <c r="AW84" s="12"/>
    </row>
    <row r="85" spans="2:49" ht="17.25">
      <c r="B85" s="23" t="s">
        <v>1</v>
      </c>
      <c r="C85" s="10" t="s">
        <v>70</v>
      </c>
      <c r="D85" s="10"/>
      <c r="E85" s="10"/>
      <c r="F85" s="10"/>
      <c r="G85" s="10"/>
      <c r="H85" s="109"/>
      <c r="I85" s="20"/>
      <c r="J85" s="11"/>
      <c r="K85" s="11"/>
      <c r="L85" s="11"/>
      <c r="M85" s="11"/>
      <c r="V85" s="168">
        <v>8</v>
      </c>
      <c r="W85" s="168"/>
      <c r="X85" s="11" t="s">
        <v>15</v>
      </c>
      <c r="Y85" s="11" t="s">
        <v>16</v>
      </c>
      <c r="Z85" s="168">
        <v>2.85</v>
      </c>
      <c r="AA85" s="168"/>
      <c r="AB85" s="11" t="s">
        <v>15</v>
      </c>
      <c r="AC85" s="13" t="s">
        <v>17</v>
      </c>
      <c r="AD85" s="168">
        <f>SUM(Z85*V85)</f>
        <v>22.8</v>
      </c>
      <c r="AE85" s="168"/>
      <c r="AF85" s="109" t="s">
        <v>18</v>
      </c>
      <c r="AG85" s="10"/>
      <c r="AH85" s="25" t="s">
        <v>29</v>
      </c>
      <c r="AI85" s="10"/>
      <c r="AJ85" s="180">
        <v>57000</v>
      </c>
      <c r="AK85" s="180"/>
      <c r="AL85" s="180"/>
      <c r="AM85" s="26"/>
      <c r="AN85" s="10"/>
      <c r="AO85" s="10"/>
      <c r="AP85" s="10"/>
      <c r="AQ85" s="27" t="s">
        <v>31</v>
      </c>
      <c r="AR85" s="180">
        <f>SUM(AJ85*AD85)</f>
        <v>1299600</v>
      </c>
      <c r="AS85" s="180"/>
      <c r="AT85" s="180"/>
      <c r="AU85" s="180"/>
      <c r="AV85" s="10"/>
      <c r="AW85" s="12"/>
    </row>
    <row r="86" spans="2:49">
      <c r="B86" s="23" t="s">
        <v>8</v>
      </c>
      <c r="C86" s="109" t="s">
        <v>72</v>
      </c>
      <c r="D86" s="111"/>
      <c r="E86" s="111"/>
      <c r="F86" s="111"/>
      <c r="G86" s="111"/>
      <c r="H86" s="111"/>
      <c r="I86" s="111"/>
      <c r="J86" s="111"/>
      <c r="K86" s="111"/>
      <c r="L86" s="111"/>
      <c r="M86" s="111"/>
      <c r="V86" s="168">
        <v>1</v>
      </c>
      <c r="W86" s="168"/>
      <c r="X86" s="160" t="s">
        <v>37</v>
      </c>
      <c r="Y86" s="160"/>
      <c r="Z86" s="160"/>
      <c r="AA86" s="160"/>
      <c r="AC86" s="13"/>
      <c r="AD86" s="168"/>
      <c r="AE86" s="168"/>
      <c r="AF86" s="109"/>
      <c r="AG86" s="24"/>
      <c r="AH86" s="25" t="s">
        <v>29</v>
      </c>
      <c r="AI86" s="24"/>
      <c r="AJ86" s="180">
        <v>350000</v>
      </c>
      <c r="AK86" s="180"/>
      <c r="AL86" s="180"/>
      <c r="AM86" s="24"/>
      <c r="AN86" s="24"/>
      <c r="AO86" s="24"/>
      <c r="AP86" s="24"/>
      <c r="AQ86" s="27" t="s">
        <v>31</v>
      </c>
      <c r="AR86" s="180">
        <f>SUM(AJ86*V86)</f>
        <v>350000</v>
      </c>
      <c r="AS86" s="180"/>
      <c r="AT86" s="180"/>
      <c r="AU86" s="180"/>
      <c r="AV86" s="10"/>
      <c r="AW86" s="12"/>
    </row>
    <row r="87" spans="2:49">
      <c r="B87" s="8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2"/>
    </row>
    <row r="88" spans="2:49" ht="15.75">
      <c r="B88" s="181" t="s">
        <v>32</v>
      </c>
      <c r="C88" s="182"/>
      <c r="D88" s="182"/>
      <c r="E88" s="182"/>
      <c r="F88" s="182"/>
      <c r="G88" s="182"/>
      <c r="H88" s="182"/>
      <c r="I88" s="182"/>
      <c r="J88" s="182"/>
      <c r="K88" s="182"/>
      <c r="L88" s="182"/>
      <c r="M88" s="182"/>
      <c r="N88" s="182"/>
      <c r="O88" s="182"/>
      <c r="P88" s="182"/>
      <c r="Q88" s="182"/>
      <c r="R88" s="182"/>
      <c r="S88" s="182"/>
      <c r="T88" s="182"/>
      <c r="U88" s="182"/>
      <c r="V88" s="182"/>
      <c r="W88" s="182"/>
      <c r="X88" s="182"/>
      <c r="Y88" s="182"/>
      <c r="Z88" s="182"/>
      <c r="AA88" s="182"/>
      <c r="AB88" s="182"/>
      <c r="AC88" s="182"/>
      <c r="AD88" s="182"/>
      <c r="AE88" s="182"/>
      <c r="AF88" s="182"/>
      <c r="AG88" s="182"/>
      <c r="AH88" s="182"/>
      <c r="AI88" s="182"/>
      <c r="AJ88" s="182"/>
      <c r="AK88" s="182"/>
      <c r="AL88" s="182"/>
      <c r="AM88" s="182"/>
      <c r="AN88" s="182"/>
      <c r="AO88" s="182"/>
      <c r="AP88" s="45"/>
      <c r="AQ88" s="45" t="s">
        <v>31</v>
      </c>
      <c r="AR88" s="46"/>
      <c r="AS88" s="183">
        <f>SUM(AR85:AU86)</f>
        <v>1649600</v>
      </c>
      <c r="AT88" s="183"/>
      <c r="AU88" s="183"/>
      <c r="AV88" s="183"/>
      <c r="AW88" s="184"/>
    </row>
    <row r="89" spans="2:49">
      <c r="B89" s="185" t="s">
        <v>33</v>
      </c>
      <c r="C89" s="186"/>
      <c r="D89" s="187" t="s">
        <v>19</v>
      </c>
      <c r="E89" s="188"/>
      <c r="F89" s="188"/>
      <c r="G89" s="188"/>
      <c r="H89" s="188"/>
      <c r="I89" s="188"/>
      <c r="J89" s="188"/>
      <c r="K89" s="188"/>
      <c r="L89" s="188"/>
      <c r="M89" s="188"/>
      <c r="N89" s="188"/>
      <c r="O89" s="188"/>
      <c r="P89" s="188"/>
      <c r="Q89" s="189"/>
      <c r="R89" s="170" t="s">
        <v>20</v>
      </c>
      <c r="S89" s="170"/>
      <c r="T89" s="170"/>
      <c r="U89" s="170"/>
      <c r="V89" s="170"/>
      <c r="W89" s="170"/>
      <c r="X89" s="170"/>
      <c r="Y89" s="170"/>
      <c r="Z89" s="170"/>
      <c r="AA89" s="170"/>
      <c r="AB89" s="170"/>
      <c r="AC89" s="170"/>
      <c r="AD89" s="170"/>
      <c r="AE89" s="170"/>
      <c r="AF89" s="170"/>
      <c r="AG89" s="170"/>
      <c r="AH89" s="170" t="s">
        <v>21</v>
      </c>
      <c r="AI89" s="170"/>
      <c r="AJ89" s="170"/>
      <c r="AK89" s="170"/>
      <c r="AL89" s="170"/>
      <c r="AM89" s="170"/>
      <c r="AN89" s="170"/>
      <c r="AO89" s="170"/>
      <c r="AP89" s="170"/>
      <c r="AQ89" s="170"/>
      <c r="AR89" s="170"/>
      <c r="AS89" s="170"/>
      <c r="AT89" s="170"/>
      <c r="AU89" s="170"/>
      <c r="AV89" s="170"/>
      <c r="AW89" s="170"/>
    </row>
    <row r="90" spans="2:49">
      <c r="B90" s="15" t="s">
        <v>43</v>
      </c>
      <c r="C90" s="30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7"/>
      <c r="R90" s="4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7"/>
      <c r="AH90" s="4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7"/>
    </row>
    <row r="91" spans="2:49">
      <c r="B91" s="8"/>
      <c r="C91" s="9" t="s">
        <v>38</v>
      </c>
      <c r="D91" s="195" t="s">
        <v>59</v>
      </c>
      <c r="E91" s="195"/>
      <c r="F91" s="195"/>
      <c r="G91" s="195"/>
      <c r="H91" s="195"/>
      <c r="I91" s="195"/>
      <c r="J91" s="195"/>
      <c r="K91" s="195"/>
      <c r="L91" s="195"/>
      <c r="M91" s="195"/>
      <c r="N91" s="195"/>
      <c r="O91" s="195"/>
      <c r="P91" s="195"/>
      <c r="Q91" s="196"/>
      <c r="R91" s="8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2"/>
      <c r="AH91" s="8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2"/>
    </row>
    <row r="92" spans="2:49">
      <c r="B92" s="8"/>
      <c r="C92" s="10"/>
      <c r="D92" s="160" t="s">
        <v>35</v>
      </c>
      <c r="E92" s="160"/>
      <c r="F92" s="11" t="s">
        <v>14</v>
      </c>
      <c r="G92" s="160" t="s">
        <v>36</v>
      </c>
      <c r="H92" s="160"/>
      <c r="I92" s="160"/>
      <c r="J92" s="160"/>
      <c r="K92" s="160"/>
      <c r="L92" s="160"/>
      <c r="M92" s="160"/>
      <c r="N92" s="160"/>
      <c r="O92" s="160"/>
      <c r="P92" s="160"/>
      <c r="Q92" s="198"/>
      <c r="R92" s="8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2"/>
      <c r="AH92" s="8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2"/>
    </row>
    <row r="93" spans="2:49">
      <c r="B93" s="8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2"/>
      <c r="R93" s="8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2"/>
      <c r="AH93" s="8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2"/>
    </row>
    <row r="94" spans="2:49">
      <c r="B94" s="8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2"/>
      <c r="R94" s="8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2"/>
      <c r="AH94" s="8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2"/>
    </row>
    <row r="95" spans="2:49">
      <c r="B95" s="8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2"/>
      <c r="R95" s="8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2"/>
      <c r="AH95" s="8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2"/>
    </row>
    <row r="96" spans="2:49">
      <c r="B96" s="8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2"/>
      <c r="R96" s="8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2"/>
      <c r="AH96" s="8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2"/>
    </row>
    <row r="97" spans="2:49">
      <c r="B97" s="8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2"/>
      <c r="R97" s="8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2"/>
      <c r="AH97" s="8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2"/>
    </row>
    <row r="98" spans="2:49">
      <c r="B98" s="8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2"/>
      <c r="R98" s="8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2"/>
      <c r="AH98" s="8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2"/>
    </row>
    <row r="99" spans="2:49">
      <c r="B99" s="8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2"/>
      <c r="R99" s="8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2"/>
      <c r="AH99" s="8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2"/>
    </row>
    <row r="100" spans="2:49">
      <c r="B100" s="8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2"/>
      <c r="R100" s="8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2"/>
      <c r="AH100" s="8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2"/>
    </row>
    <row r="101" spans="2:49">
      <c r="B101" s="8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2"/>
      <c r="R101" s="8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2"/>
      <c r="AH101" s="8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2"/>
    </row>
    <row r="102" spans="2:49">
      <c r="B102" s="8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2"/>
      <c r="R102" s="8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2"/>
      <c r="AH102" s="8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2"/>
    </row>
    <row r="103" spans="2:49">
      <c r="B103" s="8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2"/>
      <c r="R103" s="8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2"/>
      <c r="AH103" s="8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2"/>
    </row>
    <row r="104" spans="2:49">
      <c r="B104" s="8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2"/>
      <c r="R104" s="8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2"/>
      <c r="AH104" s="8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2"/>
    </row>
    <row r="105" spans="2:49">
      <c r="B105" s="14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9"/>
      <c r="R105" s="14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9"/>
      <c r="AH105" s="14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9"/>
    </row>
    <row r="120" spans="2:49">
      <c r="B120" s="15" t="s">
        <v>27</v>
      </c>
      <c r="C120" s="5"/>
      <c r="D120" s="5"/>
      <c r="E120" s="5"/>
      <c r="F120" s="5"/>
      <c r="G120" s="5"/>
      <c r="H120" s="5"/>
      <c r="I120" s="6"/>
      <c r="J120" s="6"/>
      <c r="K120" s="6"/>
      <c r="L120" s="6"/>
      <c r="M120" s="6"/>
      <c r="N120" s="6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7"/>
    </row>
    <row r="121" spans="2:49">
      <c r="B121" s="22" t="s">
        <v>28</v>
      </c>
      <c r="C121" s="10"/>
      <c r="D121" s="10"/>
      <c r="E121" s="10"/>
      <c r="F121" s="10"/>
      <c r="G121" s="10"/>
      <c r="H121" s="10"/>
      <c r="I121" s="11"/>
      <c r="J121" s="11"/>
      <c r="K121" s="11"/>
      <c r="L121" s="11"/>
      <c r="M121" s="11"/>
      <c r="V121" s="11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9" t="s">
        <v>30</v>
      </c>
      <c r="AR121" s="10"/>
      <c r="AS121" s="10"/>
      <c r="AT121" s="10"/>
      <c r="AU121" s="10"/>
      <c r="AV121" s="10"/>
      <c r="AW121" s="12"/>
    </row>
    <row r="122" spans="2:49" ht="17.25">
      <c r="B122" s="23" t="s">
        <v>1</v>
      </c>
      <c r="C122" s="10" t="s">
        <v>70</v>
      </c>
      <c r="D122" s="10"/>
      <c r="E122" s="10"/>
      <c r="F122" s="10"/>
      <c r="G122" s="10"/>
      <c r="H122" s="109"/>
      <c r="I122" s="20"/>
      <c r="J122" s="11"/>
      <c r="K122" s="11"/>
      <c r="L122" s="11"/>
      <c r="M122" s="11"/>
      <c r="V122" s="168">
        <v>8</v>
      </c>
      <c r="W122" s="168"/>
      <c r="X122" s="11" t="s">
        <v>15</v>
      </c>
      <c r="Y122" s="11" t="s">
        <v>16</v>
      </c>
      <c r="Z122" s="168">
        <v>2.85</v>
      </c>
      <c r="AA122" s="168"/>
      <c r="AB122" s="11" t="s">
        <v>15</v>
      </c>
      <c r="AC122" s="13" t="s">
        <v>17</v>
      </c>
      <c r="AD122" s="168">
        <f>SUM(Z122*V122)</f>
        <v>22.8</v>
      </c>
      <c r="AE122" s="168"/>
      <c r="AF122" s="109" t="s">
        <v>18</v>
      </c>
      <c r="AG122" s="10"/>
      <c r="AH122" s="25" t="s">
        <v>29</v>
      </c>
      <c r="AI122" s="10"/>
      <c r="AJ122" s="180">
        <v>57000</v>
      </c>
      <c r="AK122" s="180"/>
      <c r="AL122" s="180"/>
      <c r="AM122" s="26"/>
      <c r="AN122" s="10"/>
      <c r="AO122" s="10"/>
      <c r="AP122" s="10"/>
      <c r="AQ122" s="27" t="s">
        <v>31</v>
      </c>
      <c r="AR122" s="180">
        <f>SUM(AJ122*AD122)</f>
        <v>1299600</v>
      </c>
      <c r="AS122" s="180"/>
      <c r="AT122" s="180"/>
      <c r="AU122" s="180"/>
      <c r="AV122" s="10"/>
      <c r="AW122" s="12"/>
    </row>
    <row r="123" spans="2:49">
      <c r="B123" s="23" t="s">
        <v>8</v>
      </c>
      <c r="C123" s="109" t="s">
        <v>72</v>
      </c>
      <c r="D123" s="111"/>
      <c r="E123" s="111"/>
      <c r="F123" s="111"/>
      <c r="G123" s="111"/>
      <c r="H123" s="111"/>
      <c r="I123" s="111"/>
      <c r="J123" s="111"/>
      <c r="K123" s="111"/>
      <c r="L123" s="111"/>
      <c r="M123" s="111"/>
      <c r="V123" s="168"/>
      <c r="W123" s="168"/>
      <c r="X123" s="160" t="s">
        <v>37</v>
      </c>
      <c r="Y123" s="160"/>
      <c r="Z123" s="160"/>
      <c r="AA123" s="160"/>
      <c r="AC123" s="13"/>
      <c r="AD123" s="168"/>
      <c r="AE123" s="168"/>
      <c r="AF123" s="109"/>
      <c r="AG123" s="24"/>
      <c r="AH123" s="25" t="s">
        <v>29</v>
      </c>
      <c r="AI123" s="24"/>
      <c r="AJ123" s="180">
        <v>350000</v>
      </c>
      <c r="AK123" s="180"/>
      <c r="AL123" s="180"/>
      <c r="AM123" s="24"/>
      <c r="AN123" s="24"/>
      <c r="AO123" s="24"/>
      <c r="AP123" s="24"/>
      <c r="AQ123" s="27" t="s">
        <v>31</v>
      </c>
      <c r="AR123" s="180">
        <f>SUM(AJ123*V123)</f>
        <v>0</v>
      </c>
      <c r="AS123" s="180"/>
      <c r="AT123" s="180"/>
      <c r="AU123" s="180"/>
      <c r="AV123" s="10"/>
      <c r="AW123" s="12"/>
    </row>
    <row r="124" spans="2:49">
      <c r="B124" s="8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2"/>
    </row>
    <row r="125" spans="2:49" ht="15.75">
      <c r="B125" s="181" t="s">
        <v>32</v>
      </c>
      <c r="C125" s="182"/>
      <c r="D125" s="182"/>
      <c r="E125" s="182"/>
      <c r="F125" s="182"/>
      <c r="G125" s="182"/>
      <c r="H125" s="182"/>
      <c r="I125" s="182"/>
      <c r="J125" s="182"/>
      <c r="K125" s="182"/>
      <c r="L125" s="182"/>
      <c r="M125" s="182"/>
      <c r="N125" s="182"/>
      <c r="O125" s="182"/>
      <c r="P125" s="182"/>
      <c r="Q125" s="182"/>
      <c r="R125" s="182"/>
      <c r="S125" s="182"/>
      <c r="T125" s="182"/>
      <c r="U125" s="182"/>
      <c r="V125" s="182"/>
      <c r="W125" s="182"/>
      <c r="X125" s="182"/>
      <c r="Y125" s="182"/>
      <c r="Z125" s="182"/>
      <c r="AA125" s="182"/>
      <c r="AB125" s="182"/>
      <c r="AC125" s="182"/>
      <c r="AD125" s="182"/>
      <c r="AE125" s="182"/>
      <c r="AF125" s="182"/>
      <c r="AG125" s="182"/>
      <c r="AH125" s="182"/>
      <c r="AI125" s="182"/>
      <c r="AJ125" s="182"/>
      <c r="AK125" s="182"/>
      <c r="AL125" s="182"/>
      <c r="AM125" s="182"/>
      <c r="AN125" s="182"/>
      <c r="AO125" s="182"/>
      <c r="AP125" s="45"/>
      <c r="AQ125" s="45" t="s">
        <v>31</v>
      </c>
      <c r="AR125" s="46"/>
      <c r="AS125" s="183">
        <f>SUM(AR122:AU123)</f>
        <v>1299600</v>
      </c>
      <c r="AT125" s="183"/>
      <c r="AU125" s="183"/>
      <c r="AV125" s="183"/>
      <c r="AW125" s="184"/>
    </row>
    <row r="126" spans="2:49">
      <c r="B126" s="185" t="s">
        <v>33</v>
      </c>
      <c r="C126" s="186"/>
      <c r="D126" s="187" t="s">
        <v>19</v>
      </c>
      <c r="E126" s="188"/>
      <c r="F126" s="188"/>
      <c r="G126" s="188"/>
      <c r="H126" s="188"/>
      <c r="I126" s="188"/>
      <c r="J126" s="188"/>
      <c r="K126" s="188"/>
      <c r="L126" s="188"/>
      <c r="M126" s="188"/>
      <c r="N126" s="188"/>
      <c r="O126" s="188"/>
      <c r="P126" s="188"/>
      <c r="Q126" s="189"/>
      <c r="R126" s="170" t="s">
        <v>20</v>
      </c>
      <c r="S126" s="170"/>
      <c r="T126" s="170"/>
      <c r="U126" s="170"/>
      <c r="V126" s="170"/>
      <c r="W126" s="170"/>
      <c r="X126" s="170"/>
      <c r="Y126" s="170"/>
      <c r="Z126" s="170"/>
      <c r="AA126" s="170"/>
      <c r="AB126" s="170"/>
      <c r="AC126" s="170"/>
      <c r="AD126" s="170"/>
      <c r="AE126" s="170"/>
      <c r="AF126" s="170"/>
      <c r="AG126" s="170"/>
      <c r="AH126" s="170" t="s">
        <v>21</v>
      </c>
      <c r="AI126" s="170"/>
      <c r="AJ126" s="170"/>
      <c r="AK126" s="170"/>
      <c r="AL126" s="170"/>
      <c r="AM126" s="170"/>
      <c r="AN126" s="170"/>
      <c r="AO126" s="170"/>
      <c r="AP126" s="170"/>
      <c r="AQ126" s="170"/>
      <c r="AR126" s="170"/>
      <c r="AS126" s="170"/>
      <c r="AT126" s="170"/>
      <c r="AU126" s="170"/>
      <c r="AV126" s="170"/>
      <c r="AW126" s="170"/>
    </row>
    <row r="127" spans="2:49">
      <c r="B127" s="15" t="s">
        <v>43</v>
      </c>
      <c r="C127" s="30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7"/>
      <c r="R127" s="4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7"/>
      <c r="AH127" s="4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7"/>
    </row>
    <row r="128" spans="2:49">
      <c r="B128" s="8"/>
      <c r="C128" s="9" t="s">
        <v>39</v>
      </c>
      <c r="D128" s="195" t="s">
        <v>60</v>
      </c>
      <c r="E128" s="195"/>
      <c r="F128" s="195"/>
      <c r="G128" s="195"/>
      <c r="H128" s="195"/>
      <c r="I128" s="195"/>
      <c r="J128" s="195"/>
      <c r="K128" s="195"/>
      <c r="L128" s="195"/>
      <c r="M128" s="195"/>
      <c r="N128" s="195"/>
      <c r="O128" s="195"/>
      <c r="P128" s="195"/>
      <c r="Q128" s="196"/>
      <c r="R128" s="8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2"/>
      <c r="AH128" s="8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2"/>
    </row>
    <row r="129" spans="2:49">
      <c r="B129" s="8"/>
      <c r="C129" s="10"/>
      <c r="D129" s="160" t="s">
        <v>35</v>
      </c>
      <c r="E129" s="160"/>
      <c r="F129" s="11" t="s">
        <v>14</v>
      </c>
      <c r="G129" s="160" t="s">
        <v>36</v>
      </c>
      <c r="H129" s="160"/>
      <c r="I129" s="160"/>
      <c r="J129" s="160"/>
      <c r="K129" s="160"/>
      <c r="L129" s="160"/>
      <c r="M129" s="160"/>
      <c r="N129" s="160"/>
      <c r="O129" s="160"/>
      <c r="P129" s="160"/>
      <c r="Q129" s="198"/>
      <c r="R129" s="8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2"/>
      <c r="AH129" s="8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2"/>
    </row>
    <row r="130" spans="2:49">
      <c r="B130" s="8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2"/>
      <c r="R130" s="8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2"/>
      <c r="AH130" s="8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2"/>
    </row>
    <row r="131" spans="2:49">
      <c r="B131" s="8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2"/>
      <c r="R131" s="8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2"/>
      <c r="AH131" s="8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2"/>
    </row>
    <row r="132" spans="2:49">
      <c r="B132" s="8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2"/>
      <c r="R132" s="8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2"/>
      <c r="AH132" s="8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2"/>
    </row>
    <row r="133" spans="2:49">
      <c r="B133" s="8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2"/>
      <c r="R133" s="8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2"/>
      <c r="AH133" s="8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2"/>
    </row>
    <row r="134" spans="2:49">
      <c r="B134" s="8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2"/>
      <c r="R134" s="8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2"/>
      <c r="AH134" s="8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2"/>
    </row>
    <row r="135" spans="2:49">
      <c r="B135" s="8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2"/>
      <c r="R135" s="8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2"/>
      <c r="AH135" s="8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2"/>
    </row>
    <row r="136" spans="2:49">
      <c r="B136" s="8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2"/>
      <c r="R136" s="8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2"/>
      <c r="AH136" s="8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2"/>
    </row>
    <row r="137" spans="2:49">
      <c r="B137" s="8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2"/>
      <c r="R137" s="8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2"/>
      <c r="AH137" s="8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2"/>
    </row>
    <row r="138" spans="2:49">
      <c r="B138" s="8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2"/>
      <c r="R138" s="8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2"/>
      <c r="AH138" s="8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2"/>
    </row>
    <row r="139" spans="2:49">
      <c r="B139" s="8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2"/>
      <c r="R139" s="8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2"/>
      <c r="AH139" s="8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2"/>
    </row>
    <row r="140" spans="2:49">
      <c r="B140" s="8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2"/>
      <c r="R140" s="8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2"/>
      <c r="AH140" s="8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2"/>
    </row>
    <row r="141" spans="2:49">
      <c r="B141" s="8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2"/>
      <c r="R141" s="8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2"/>
      <c r="AH141" s="8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2"/>
    </row>
    <row r="142" spans="2:49">
      <c r="B142" s="14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9"/>
      <c r="R142" s="14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9"/>
      <c r="AH142" s="14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9"/>
    </row>
    <row r="157" spans="2:49">
      <c r="B157" s="15" t="s">
        <v>27</v>
      </c>
      <c r="C157" s="5"/>
      <c r="D157" s="5"/>
      <c r="E157" s="5"/>
      <c r="F157" s="5"/>
      <c r="G157" s="5"/>
      <c r="H157" s="5"/>
      <c r="I157" s="6"/>
      <c r="J157" s="6"/>
      <c r="K157" s="6"/>
      <c r="L157" s="6"/>
      <c r="M157" s="6"/>
      <c r="N157" s="6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7"/>
    </row>
    <row r="158" spans="2:49">
      <c r="B158" s="22" t="s">
        <v>28</v>
      </c>
      <c r="C158" s="10"/>
      <c r="D158" s="10"/>
      <c r="E158" s="10"/>
      <c r="F158" s="10"/>
      <c r="G158" s="10"/>
      <c r="H158" s="10"/>
      <c r="I158" s="11"/>
      <c r="J158" s="11"/>
      <c r="K158" s="11"/>
      <c r="L158" s="11"/>
      <c r="M158" s="11"/>
      <c r="V158" s="11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9" t="s">
        <v>30</v>
      </c>
      <c r="AR158" s="10"/>
      <c r="AS158" s="10"/>
      <c r="AT158" s="10"/>
      <c r="AU158" s="10"/>
      <c r="AV158" s="10"/>
      <c r="AW158" s="12"/>
    </row>
    <row r="159" spans="2:49" ht="17.25">
      <c r="B159" s="23" t="s">
        <v>1</v>
      </c>
      <c r="C159" s="10" t="s">
        <v>70</v>
      </c>
      <c r="D159" s="10"/>
      <c r="E159" s="10"/>
      <c r="F159" s="10"/>
      <c r="G159" s="10"/>
      <c r="H159" s="109"/>
      <c r="I159" s="20"/>
      <c r="J159" s="11"/>
      <c r="K159" s="11"/>
      <c r="L159" s="11"/>
      <c r="M159" s="11"/>
      <c r="V159" s="168">
        <v>6</v>
      </c>
      <c r="W159" s="168"/>
      <c r="X159" s="11" t="s">
        <v>15</v>
      </c>
      <c r="Y159" s="11" t="s">
        <v>16</v>
      </c>
      <c r="Z159" s="168">
        <v>2.85</v>
      </c>
      <c r="AA159" s="168"/>
      <c r="AB159" s="11" t="s">
        <v>15</v>
      </c>
      <c r="AC159" s="13" t="s">
        <v>17</v>
      </c>
      <c r="AD159" s="168">
        <f>SUM(Z159*V159)</f>
        <v>17.100000000000001</v>
      </c>
      <c r="AE159" s="168"/>
      <c r="AF159" s="109" t="s">
        <v>18</v>
      </c>
      <c r="AG159" s="10"/>
      <c r="AH159" s="25" t="s">
        <v>29</v>
      </c>
      <c r="AI159" s="10"/>
      <c r="AJ159" s="180">
        <v>57000</v>
      </c>
      <c r="AK159" s="180"/>
      <c r="AL159" s="180"/>
      <c r="AM159" s="26"/>
      <c r="AN159" s="10"/>
      <c r="AO159" s="10"/>
      <c r="AP159" s="10"/>
      <c r="AQ159" s="27" t="s">
        <v>31</v>
      </c>
      <c r="AR159" s="180">
        <f>SUM(AJ159*AD159)</f>
        <v>974700.00000000012</v>
      </c>
      <c r="AS159" s="180"/>
      <c r="AT159" s="180"/>
      <c r="AU159" s="180"/>
      <c r="AV159" s="10"/>
      <c r="AW159" s="12"/>
    </row>
    <row r="160" spans="2:49">
      <c r="B160" s="23" t="s">
        <v>8</v>
      </c>
      <c r="C160" s="10" t="s">
        <v>71</v>
      </c>
      <c r="D160" s="10"/>
      <c r="E160" s="10"/>
      <c r="F160" s="10"/>
      <c r="G160" s="10"/>
      <c r="H160" s="109"/>
      <c r="I160" s="20"/>
      <c r="J160" s="11"/>
      <c r="K160" s="11"/>
      <c r="L160" s="11"/>
      <c r="M160" s="11"/>
      <c r="V160" s="168"/>
      <c r="W160" s="168"/>
      <c r="X160" s="160" t="s">
        <v>37</v>
      </c>
      <c r="Y160" s="160"/>
      <c r="Z160" s="160"/>
      <c r="AA160" s="160"/>
      <c r="AC160" s="13"/>
      <c r="AD160" s="168"/>
      <c r="AE160" s="168"/>
      <c r="AF160" s="109"/>
      <c r="AG160" s="24"/>
      <c r="AH160" s="25" t="s">
        <v>29</v>
      </c>
      <c r="AI160" s="24"/>
      <c r="AJ160" s="180">
        <v>350000</v>
      </c>
      <c r="AK160" s="180"/>
      <c r="AL160" s="180"/>
      <c r="AM160" s="24"/>
      <c r="AN160" s="24"/>
      <c r="AO160" s="24"/>
      <c r="AP160" s="24"/>
      <c r="AQ160" s="27" t="s">
        <v>31</v>
      </c>
      <c r="AR160" s="180">
        <f t="shared" ref="AR160:AR162" si="0">SUM(AJ160*V160)</f>
        <v>0</v>
      </c>
      <c r="AS160" s="180"/>
      <c r="AT160" s="180"/>
      <c r="AU160" s="180"/>
      <c r="AV160" s="10"/>
      <c r="AW160" s="12"/>
    </row>
    <row r="161" spans="2:49">
      <c r="B161" s="23" t="s">
        <v>25</v>
      </c>
      <c r="C161" s="109" t="s">
        <v>73</v>
      </c>
      <c r="D161" s="111"/>
      <c r="E161" s="111"/>
      <c r="F161" s="111"/>
      <c r="G161" s="111"/>
      <c r="H161" s="111"/>
      <c r="I161" s="111"/>
      <c r="J161" s="111"/>
      <c r="K161" s="111"/>
      <c r="L161" s="111"/>
      <c r="M161" s="111"/>
      <c r="V161" s="168">
        <v>0</v>
      </c>
      <c r="W161" s="168"/>
      <c r="X161" s="160" t="s">
        <v>37</v>
      </c>
      <c r="Y161" s="160"/>
      <c r="Z161" s="160"/>
      <c r="AA161" s="160"/>
      <c r="AC161" s="13"/>
      <c r="AD161" s="168"/>
      <c r="AE161" s="168"/>
      <c r="AF161" s="109"/>
      <c r="AG161" s="24"/>
      <c r="AH161" s="25" t="s">
        <v>29</v>
      </c>
      <c r="AI161" s="24"/>
      <c r="AJ161" s="180">
        <v>350000</v>
      </c>
      <c r="AK161" s="180"/>
      <c r="AL161" s="180"/>
      <c r="AM161" s="24"/>
      <c r="AN161" s="24"/>
      <c r="AO161" s="24"/>
      <c r="AP161" s="24"/>
      <c r="AQ161" s="27" t="s">
        <v>31</v>
      </c>
      <c r="AR161" s="180">
        <f t="shared" si="0"/>
        <v>0</v>
      </c>
      <c r="AS161" s="180"/>
      <c r="AT161" s="180"/>
      <c r="AU161" s="180"/>
      <c r="AV161" s="10"/>
      <c r="AW161" s="12"/>
    </row>
    <row r="162" spans="2:49">
      <c r="B162" s="23" t="s">
        <v>41</v>
      </c>
      <c r="C162" s="109" t="s">
        <v>72</v>
      </c>
      <c r="D162" s="111"/>
      <c r="E162" s="111"/>
      <c r="F162" s="111"/>
      <c r="G162" s="111"/>
      <c r="H162" s="111"/>
      <c r="I162" s="111"/>
      <c r="J162" s="111"/>
      <c r="K162" s="111"/>
      <c r="L162" s="111"/>
      <c r="M162" s="111"/>
      <c r="V162" s="168"/>
      <c r="W162" s="168"/>
      <c r="X162" s="160" t="s">
        <v>37</v>
      </c>
      <c r="Y162" s="160"/>
      <c r="Z162" s="160"/>
      <c r="AA162" s="160"/>
      <c r="AC162" s="13"/>
      <c r="AD162" s="168"/>
      <c r="AE162" s="168"/>
      <c r="AF162" s="109"/>
      <c r="AG162" s="24"/>
      <c r="AH162" s="25" t="s">
        <v>29</v>
      </c>
      <c r="AI162" s="24"/>
      <c r="AJ162" s="180">
        <v>350000</v>
      </c>
      <c r="AK162" s="180"/>
      <c r="AL162" s="180"/>
      <c r="AM162" s="24"/>
      <c r="AN162" s="24"/>
      <c r="AO162" s="24"/>
      <c r="AP162" s="24"/>
      <c r="AQ162" s="27" t="s">
        <v>31</v>
      </c>
      <c r="AR162" s="180">
        <f t="shared" si="0"/>
        <v>0</v>
      </c>
      <c r="AS162" s="180"/>
      <c r="AT162" s="180"/>
      <c r="AU162" s="180"/>
      <c r="AV162" s="10"/>
      <c r="AW162" s="12"/>
    </row>
    <row r="163" spans="2:49">
      <c r="B163" s="8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2"/>
    </row>
    <row r="164" spans="2:49" ht="15.75">
      <c r="B164" s="181" t="s">
        <v>32</v>
      </c>
      <c r="C164" s="182"/>
      <c r="D164" s="182"/>
      <c r="E164" s="182"/>
      <c r="F164" s="182"/>
      <c r="G164" s="182"/>
      <c r="H164" s="182"/>
      <c r="I164" s="182"/>
      <c r="J164" s="182"/>
      <c r="K164" s="182"/>
      <c r="L164" s="182"/>
      <c r="M164" s="182"/>
      <c r="N164" s="182"/>
      <c r="O164" s="182"/>
      <c r="P164" s="182"/>
      <c r="Q164" s="182"/>
      <c r="R164" s="182"/>
      <c r="S164" s="182"/>
      <c r="T164" s="182"/>
      <c r="U164" s="182"/>
      <c r="V164" s="182"/>
      <c r="W164" s="182"/>
      <c r="X164" s="182"/>
      <c r="Y164" s="182"/>
      <c r="Z164" s="182"/>
      <c r="AA164" s="182"/>
      <c r="AB164" s="182"/>
      <c r="AC164" s="182"/>
      <c r="AD164" s="182"/>
      <c r="AE164" s="182"/>
      <c r="AF164" s="182"/>
      <c r="AG164" s="182"/>
      <c r="AH164" s="182"/>
      <c r="AI164" s="182"/>
      <c r="AJ164" s="182"/>
      <c r="AK164" s="182"/>
      <c r="AL164" s="182"/>
      <c r="AM164" s="182"/>
      <c r="AN164" s="182"/>
      <c r="AO164" s="182"/>
      <c r="AP164" s="45"/>
      <c r="AQ164" s="45" t="s">
        <v>31</v>
      </c>
      <c r="AR164" s="46"/>
      <c r="AS164" s="183">
        <f>SUM(AR159:AU162)</f>
        <v>974700.00000000012</v>
      </c>
      <c r="AT164" s="183"/>
      <c r="AU164" s="183"/>
      <c r="AV164" s="183"/>
      <c r="AW164" s="184"/>
    </row>
    <row r="165" spans="2:49">
      <c r="B165" s="185" t="s">
        <v>33</v>
      </c>
      <c r="C165" s="186"/>
      <c r="D165" s="187" t="s">
        <v>19</v>
      </c>
      <c r="E165" s="188"/>
      <c r="F165" s="188"/>
      <c r="G165" s="188"/>
      <c r="H165" s="188"/>
      <c r="I165" s="188"/>
      <c r="J165" s="188"/>
      <c r="K165" s="188"/>
      <c r="L165" s="188"/>
      <c r="M165" s="188"/>
      <c r="N165" s="188"/>
      <c r="O165" s="188"/>
      <c r="P165" s="188"/>
      <c r="Q165" s="189"/>
      <c r="R165" s="170" t="s">
        <v>20</v>
      </c>
      <c r="S165" s="170"/>
      <c r="T165" s="170"/>
      <c r="U165" s="170"/>
      <c r="V165" s="170"/>
      <c r="W165" s="170"/>
      <c r="X165" s="170"/>
      <c r="Y165" s="170"/>
      <c r="Z165" s="170"/>
      <c r="AA165" s="170"/>
      <c r="AB165" s="170"/>
      <c r="AC165" s="170"/>
      <c r="AD165" s="170"/>
      <c r="AE165" s="170"/>
      <c r="AF165" s="170"/>
      <c r="AG165" s="170"/>
      <c r="AH165" s="170" t="s">
        <v>21</v>
      </c>
      <c r="AI165" s="170"/>
      <c r="AJ165" s="170"/>
      <c r="AK165" s="170"/>
      <c r="AL165" s="170"/>
      <c r="AM165" s="170"/>
      <c r="AN165" s="170"/>
      <c r="AO165" s="170"/>
      <c r="AP165" s="170"/>
      <c r="AQ165" s="170"/>
      <c r="AR165" s="170"/>
      <c r="AS165" s="170"/>
      <c r="AT165" s="170"/>
      <c r="AU165" s="170"/>
      <c r="AV165" s="170"/>
      <c r="AW165" s="170"/>
    </row>
    <row r="166" spans="2:49">
      <c r="B166" s="15" t="s">
        <v>43</v>
      </c>
      <c r="C166" s="30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7"/>
      <c r="R166" s="4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7"/>
      <c r="AH166" s="4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7"/>
    </row>
    <row r="167" spans="2:49">
      <c r="B167" s="8"/>
      <c r="C167" s="9" t="s">
        <v>40</v>
      </c>
      <c r="D167" s="195" t="s">
        <v>61</v>
      </c>
      <c r="E167" s="195"/>
      <c r="F167" s="195"/>
      <c r="G167" s="195"/>
      <c r="H167" s="195"/>
      <c r="I167" s="195"/>
      <c r="J167" s="195"/>
      <c r="K167" s="195"/>
      <c r="L167" s="195"/>
      <c r="M167" s="195"/>
      <c r="N167" s="195"/>
      <c r="O167" s="195"/>
      <c r="P167" s="195"/>
      <c r="Q167" s="196"/>
      <c r="R167" s="8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2"/>
      <c r="AH167" s="8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2"/>
    </row>
    <row r="168" spans="2:49">
      <c r="B168" s="8"/>
      <c r="C168" s="10"/>
      <c r="D168" s="160" t="s">
        <v>35</v>
      </c>
      <c r="E168" s="160"/>
      <c r="F168" s="11" t="s">
        <v>14</v>
      </c>
      <c r="G168" s="161" t="s">
        <v>62</v>
      </c>
      <c r="H168" s="161"/>
      <c r="I168" s="161"/>
      <c r="J168" s="161"/>
      <c r="K168" s="161"/>
      <c r="L168" s="161"/>
      <c r="M168" s="161"/>
      <c r="N168" s="161"/>
      <c r="O168" s="161"/>
      <c r="P168" s="161"/>
      <c r="Q168" s="197"/>
      <c r="R168" s="8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2"/>
      <c r="AH168" s="8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2"/>
    </row>
    <row r="169" spans="2:49">
      <c r="B169" s="8"/>
      <c r="C169" s="10"/>
      <c r="D169" s="10"/>
      <c r="E169" s="10"/>
      <c r="F169" s="10"/>
      <c r="G169" s="161"/>
      <c r="H169" s="161"/>
      <c r="I169" s="161"/>
      <c r="J169" s="161"/>
      <c r="K169" s="161"/>
      <c r="L169" s="161"/>
      <c r="M169" s="161"/>
      <c r="N169" s="161"/>
      <c r="O169" s="161"/>
      <c r="P169" s="161"/>
      <c r="Q169" s="197"/>
      <c r="R169" s="8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2"/>
      <c r="AH169" s="8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2"/>
    </row>
    <row r="170" spans="2:49">
      <c r="B170" s="8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2"/>
      <c r="R170" s="8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2"/>
      <c r="AH170" s="8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2"/>
    </row>
    <row r="171" spans="2:49">
      <c r="B171" s="8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2"/>
      <c r="R171" s="8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2"/>
      <c r="AH171" s="8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2"/>
    </row>
    <row r="172" spans="2:49">
      <c r="B172" s="8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2"/>
      <c r="R172" s="8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2"/>
      <c r="AH172" s="8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2"/>
    </row>
    <row r="173" spans="2:49">
      <c r="B173" s="8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2"/>
      <c r="R173" s="8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2"/>
      <c r="AH173" s="8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2"/>
    </row>
    <row r="174" spans="2:49">
      <c r="B174" s="8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2"/>
      <c r="R174" s="8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2"/>
      <c r="AH174" s="8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2"/>
    </row>
    <row r="175" spans="2:49">
      <c r="B175" s="8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2"/>
      <c r="R175" s="8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2"/>
      <c r="AH175" s="8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2"/>
    </row>
    <row r="176" spans="2:49">
      <c r="B176" s="8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2"/>
      <c r="R176" s="8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2"/>
      <c r="AH176" s="8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2"/>
    </row>
    <row r="177" spans="2:49">
      <c r="B177" s="8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2"/>
      <c r="R177" s="8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2"/>
      <c r="AH177" s="8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2"/>
    </row>
    <row r="178" spans="2:49">
      <c r="B178" s="8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2"/>
      <c r="R178" s="8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2"/>
      <c r="AH178" s="8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2"/>
    </row>
    <row r="179" spans="2:49">
      <c r="B179" s="8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2"/>
      <c r="R179" s="8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2"/>
      <c r="AH179" s="8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2"/>
    </row>
    <row r="180" spans="2:49">
      <c r="B180" s="8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2"/>
      <c r="R180" s="8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2"/>
      <c r="AH180" s="8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2"/>
    </row>
    <row r="181" spans="2:49">
      <c r="B181" s="14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9"/>
      <c r="R181" s="14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9"/>
      <c r="AH181" s="14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9"/>
    </row>
    <row r="192" spans="2:49">
      <c r="AB192" s="26"/>
      <c r="AC192" s="26"/>
      <c r="AD192" s="26"/>
    </row>
    <row r="194" spans="2:49">
      <c r="B194" s="15" t="s">
        <v>27</v>
      </c>
      <c r="C194" s="5"/>
      <c r="D194" s="5"/>
      <c r="E194" s="5"/>
      <c r="F194" s="5"/>
      <c r="G194" s="5"/>
      <c r="H194" s="5"/>
      <c r="I194" s="6"/>
      <c r="J194" s="6"/>
      <c r="K194" s="6"/>
      <c r="L194" s="6"/>
      <c r="M194" s="6"/>
      <c r="N194" s="6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7"/>
    </row>
    <row r="195" spans="2:49">
      <c r="B195" s="22" t="s">
        <v>28</v>
      </c>
      <c r="C195" s="10"/>
      <c r="D195" s="10"/>
      <c r="E195" s="10"/>
      <c r="F195" s="10"/>
      <c r="G195" s="10"/>
      <c r="H195" s="10"/>
      <c r="I195" s="11"/>
      <c r="J195" s="11"/>
      <c r="K195" s="11"/>
      <c r="L195" s="11"/>
      <c r="M195" s="11"/>
      <c r="N195" s="11"/>
      <c r="O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P195" s="10"/>
      <c r="AQ195" s="9" t="s">
        <v>30</v>
      </c>
      <c r="AR195" s="10"/>
      <c r="AS195" s="10"/>
      <c r="AT195" s="10"/>
      <c r="AU195" s="10"/>
      <c r="AV195" s="10"/>
      <c r="AW195" s="12"/>
    </row>
    <row r="196" spans="2:49" ht="17.25">
      <c r="B196" s="23" t="s">
        <v>1</v>
      </c>
      <c r="C196" s="109" t="s">
        <v>45</v>
      </c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V196" s="168">
        <v>6.5</v>
      </c>
      <c r="W196" s="168"/>
      <c r="X196" s="11" t="s">
        <v>15</v>
      </c>
      <c r="Y196" s="11" t="s">
        <v>16</v>
      </c>
      <c r="Z196" s="168">
        <v>8.5</v>
      </c>
      <c r="AA196" s="168"/>
      <c r="AB196" s="11" t="s">
        <v>15</v>
      </c>
      <c r="AC196" s="13" t="s">
        <v>17</v>
      </c>
      <c r="AD196" s="168">
        <f>SUM(Z196*V196)</f>
        <v>55.25</v>
      </c>
      <c r="AE196" s="168"/>
      <c r="AF196" s="109" t="s">
        <v>18</v>
      </c>
      <c r="AG196" s="10"/>
      <c r="AH196" s="25" t="s">
        <v>29</v>
      </c>
      <c r="AI196" s="10"/>
      <c r="AJ196" s="180">
        <v>61000</v>
      </c>
      <c r="AK196" s="180"/>
      <c r="AL196" s="180"/>
      <c r="AM196" s="26"/>
      <c r="AN196" s="10"/>
      <c r="AO196" s="10"/>
      <c r="AP196" s="10"/>
      <c r="AQ196" s="27" t="s">
        <v>31</v>
      </c>
      <c r="AR196" s="180">
        <f>SUM(AJ196*AD196)</f>
        <v>3370250</v>
      </c>
      <c r="AS196" s="180"/>
      <c r="AT196" s="180"/>
      <c r="AU196" s="180"/>
      <c r="AV196" s="33"/>
      <c r="AW196" s="35"/>
    </row>
    <row r="197" spans="2:49">
      <c r="B197" s="8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W197" s="31"/>
      <c r="X197" s="31"/>
      <c r="AC197" s="179"/>
      <c r="AD197" s="179"/>
      <c r="AE197" s="179"/>
      <c r="AF197" s="179"/>
      <c r="AG197" s="179"/>
      <c r="AH197" s="36"/>
      <c r="AI197" s="34"/>
      <c r="AJ197" s="38"/>
      <c r="AK197" s="38"/>
      <c r="AL197" s="38"/>
      <c r="AM197" s="38"/>
      <c r="AN197" s="38"/>
      <c r="AO197" s="33"/>
      <c r="AP197" s="33"/>
      <c r="AQ197" s="33"/>
      <c r="AR197" s="33"/>
      <c r="AS197" s="33"/>
      <c r="AT197" s="33"/>
      <c r="AU197" s="33"/>
      <c r="AV197" s="33"/>
      <c r="AW197" s="35"/>
    </row>
    <row r="198" spans="2:49">
      <c r="B198" s="8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5"/>
    </row>
    <row r="199" spans="2:49" ht="15.75">
      <c r="B199" s="181" t="s">
        <v>32</v>
      </c>
      <c r="C199" s="182"/>
      <c r="D199" s="182"/>
      <c r="E199" s="182"/>
      <c r="F199" s="182"/>
      <c r="G199" s="182"/>
      <c r="H199" s="182"/>
      <c r="I199" s="182"/>
      <c r="J199" s="182"/>
      <c r="K199" s="182"/>
      <c r="L199" s="182"/>
      <c r="M199" s="182"/>
      <c r="N199" s="182"/>
      <c r="O199" s="182"/>
      <c r="P199" s="182"/>
      <c r="Q199" s="182"/>
      <c r="R199" s="182"/>
      <c r="S199" s="182"/>
      <c r="T199" s="182"/>
      <c r="U199" s="182"/>
      <c r="V199" s="182"/>
      <c r="W199" s="182"/>
      <c r="X199" s="182"/>
      <c r="Y199" s="182"/>
      <c r="Z199" s="182"/>
      <c r="AA199" s="182"/>
      <c r="AB199" s="182"/>
      <c r="AC199" s="182"/>
      <c r="AD199" s="182"/>
      <c r="AE199" s="182"/>
      <c r="AF199" s="182"/>
      <c r="AG199" s="182"/>
      <c r="AH199" s="182"/>
      <c r="AI199" s="182"/>
      <c r="AJ199" s="182"/>
      <c r="AK199" s="182"/>
      <c r="AL199" s="182"/>
      <c r="AM199" s="182"/>
      <c r="AN199" s="182"/>
      <c r="AO199" s="182"/>
      <c r="AP199" s="45"/>
      <c r="AQ199" s="45" t="s">
        <v>31</v>
      </c>
      <c r="AR199" s="46"/>
      <c r="AS199" s="183">
        <f>SUM(AR196)</f>
        <v>3370250</v>
      </c>
      <c r="AT199" s="183"/>
      <c r="AU199" s="183"/>
      <c r="AV199" s="183"/>
      <c r="AW199" s="184"/>
    </row>
    <row r="200" spans="2:49">
      <c r="B200" s="185" t="s">
        <v>33</v>
      </c>
      <c r="C200" s="186"/>
      <c r="D200" s="187" t="s">
        <v>19</v>
      </c>
      <c r="E200" s="188"/>
      <c r="F200" s="188"/>
      <c r="G200" s="188"/>
      <c r="H200" s="188"/>
      <c r="I200" s="188"/>
      <c r="J200" s="188"/>
      <c r="K200" s="188"/>
      <c r="L200" s="188"/>
      <c r="M200" s="188"/>
      <c r="N200" s="188"/>
      <c r="O200" s="188"/>
      <c r="P200" s="188"/>
      <c r="Q200" s="189"/>
      <c r="R200" s="170" t="s">
        <v>20</v>
      </c>
      <c r="S200" s="170"/>
      <c r="T200" s="170"/>
      <c r="U200" s="170"/>
      <c r="V200" s="170"/>
      <c r="W200" s="170"/>
      <c r="X200" s="170"/>
      <c r="Y200" s="170"/>
      <c r="Z200" s="170"/>
      <c r="AA200" s="170"/>
      <c r="AB200" s="170"/>
      <c r="AC200" s="170"/>
      <c r="AD200" s="170"/>
      <c r="AE200" s="170"/>
      <c r="AF200" s="170"/>
      <c r="AG200" s="170"/>
      <c r="AH200" s="170" t="s">
        <v>21</v>
      </c>
      <c r="AI200" s="170"/>
      <c r="AJ200" s="170"/>
      <c r="AK200" s="170"/>
      <c r="AL200" s="170"/>
      <c r="AM200" s="170"/>
      <c r="AN200" s="170"/>
      <c r="AO200" s="170"/>
      <c r="AP200" s="170"/>
      <c r="AQ200" s="170"/>
      <c r="AR200" s="170"/>
      <c r="AS200" s="170"/>
      <c r="AT200" s="170"/>
      <c r="AU200" s="170"/>
      <c r="AV200" s="170"/>
      <c r="AW200" s="170"/>
    </row>
    <row r="201" spans="2:49">
      <c r="B201" s="15" t="s">
        <v>42</v>
      </c>
      <c r="C201" s="30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7"/>
      <c r="R201" s="4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7"/>
      <c r="AH201" s="4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7"/>
    </row>
    <row r="202" spans="2:49">
      <c r="B202" s="8"/>
      <c r="C202" s="10"/>
      <c r="D202" s="160" t="s">
        <v>35</v>
      </c>
      <c r="E202" s="160"/>
      <c r="F202" s="11" t="s">
        <v>14</v>
      </c>
      <c r="G202" s="190" t="s">
        <v>44</v>
      </c>
      <c r="H202" s="190"/>
      <c r="I202" s="190"/>
      <c r="J202" s="190"/>
      <c r="K202" s="190"/>
      <c r="L202" s="190"/>
      <c r="M202" s="190"/>
      <c r="N202" s="190"/>
      <c r="O202" s="190"/>
      <c r="P202" s="190"/>
      <c r="Q202" s="191"/>
      <c r="R202" s="8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2"/>
      <c r="AH202" s="8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2"/>
    </row>
    <row r="203" spans="2:49">
      <c r="B203" s="8"/>
      <c r="C203" s="10"/>
      <c r="D203" s="10"/>
      <c r="E203" s="10"/>
      <c r="F203" s="10"/>
      <c r="G203" s="190"/>
      <c r="H203" s="190"/>
      <c r="I203" s="190"/>
      <c r="J203" s="190"/>
      <c r="K203" s="190"/>
      <c r="L203" s="190"/>
      <c r="M203" s="190"/>
      <c r="N203" s="190"/>
      <c r="O203" s="190"/>
      <c r="P203" s="190"/>
      <c r="Q203" s="191"/>
      <c r="R203" s="8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2"/>
      <c r="AH203" s="8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2"/>
    </row>
    <row r="204" spans="2:49">
      <c r="B204" s="8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2"/>
      <c r="R204" s="8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2"/>
      <c r="AH204" s="8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2"/>
    </row>
    <row r="205" spans="2:49">
      <c r="B205" s="8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2"/>
      <c r="R205" s="8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2"/>
      <c r="AH205" s="8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2"/>
    </row>
    <row r="206" spans="2:49">
      <c r="B206" s="8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2"/>
      <c r="R206" s="8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2"/>
      <c r="AH206" s="8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2"/>
    </row>
    <row r="207" spans="2:49">
      <c r="B207" s="8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2"/>
      <c r="R207" s="8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2"/>
      <c r="AH207" s="8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2"/>
    </row>
    <row r="208" spans="2:49">
      <c r="B208" s="8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2"/>
      <c r="R208" s="8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2"/>
      <c r="AH208" s="8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2"/>
    </row>
    <row r="209" spans="2:49">
      <c r="B209" s="8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2"/>
      <c r="R209" s="8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2"/>
      <c r="AH209" s="8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2"/>
    </row>
    <row r="210" spans="2:49">
      <c r="B210" s="8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2"/>
      <c r="R210" s="8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2"/>
      <c r="AH210" s="8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2"/>
    </row>
    <row r="211" spans="2:49">
      <c r="B211" s="8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2"/>
      <c r="R211" s="8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2"/>
      <c r="AH211" s="8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2"/>
    </row>
    <row r="212" spans="2:49">
      <c r="B212" s="8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2"/>
      <c r="R212" s="8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2"/>
      <c r="AH212" s="8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2"/>
    </row>
    <row r="213" spans="2:49">
      <c r="B213" s="8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2"/>
      <c r="R213" s="8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2"/>
      <c r="AH213" s="8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2"/>
    </row>
    <row r="214" spans="2:49">
      <c r="B214" s="8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2"/>
      <c r="R214" s="8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2"/>
      <c r="AH214" s="8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2"/>
    </row>
    <row r="215" spans="2:49">
      <c r="B215" s="14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9"/>
      <c r="R215" s="14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9"/>
      <c r="AH215" s="14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9"/>
    </row>
    <row r="218" spans="2:49" ht="21">
      <c r="B218" s="173" t="s">
        <v>56</v>
      </c>
      <c r="C218" s="174"/>
      <c r="D218" s="174" t="s">
        <v>57</v>
      </c>
      <c r="E218" s="174"/>
      <c r="F218" s="174"/>
      <c r="G218" s="174"/>
      <c r="H218" s="174"/>
      <c r="I218" s="174"/>
      <c r="J218" s="174"/>
      <c r="K218" s="174"/>
      <c r="L218" s="174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  <c r="W218" s="174"/>
      <c r="X218" s="174"/>
      <c r="Y218" s="174"/>
      <c r="Z218" s="174"/>
      <c r="AA218" s="174"/>
      <c r="AB218" s="174"/>
      <c r="AC218" s="174"/>
      <c r="AD218" s="174"/>
      <c r="AE218" s="174"/>
      <c r="AF218" s="174"/>
      <c r="AG218" s="174"/>
      <c r="AH218" s="174" t="s">
        <v>31</v>
      </c>
      <c r="AI218" s="174"/>
      <c r="AJ218" s="177">
        <f>SUM(AS54,AS88,AS125,AS164,AS199)</f>
        <v>9318850</v>
      </c>
      <c r="AK218" s="177"/>
      <c r="AL218" s="177"/>
      <c r="AM218" s="177"/>
      <c r="AN218" s="177"/>
      <c r="AO218" s="177"/>
      <c r="AP218" s="177"/>
      <c r="AQ218" s="177"/>
      <c r="AR218" s="177"/>
      <c r="AS218" s="177"/>
      <c r="AT218" s="39"/>
      <c r="AU218" s="39"/>
      <c r="AV218" s="39"/>
      <c r="AW218" s="40"/>
    </row>
    <row r="219" spans="2:49" ht="21">
      <c r="B219" s="175"/>
      <c r="C219" s="176"/>
      <c r="D219" s="176"/>
      <c r="E219" s="176"/>
      <c r="F219" s="176"/>
      <c r="G219" s="176"/>
      <c r="H219" s="176"/>
      <c r="I219" s="176"/>
      <c r="J219" s="176"/>
      <c r="K219" s="176"/>
      <c r="L219" s="176"/>
      <c r="M219" s="176"/>
      <c r="N219" s="176"/>
      <c r="O219" s="176"/>
      <c r="P219" s="176"/>
      <c r="Q219" s="176"/>
      <c r="R219" s="176"/>
      <c r="S219" s="176"/>
      <c r="T219" s="176"/>
      <c r="U219" s="176"/>
      <c r="V219" s="176"/>
      <c r="W219" s="176"/>
      <c r="X219" s="176"/>
      <c r="Y219" s="176"/>
      <c r="Z219" s="176"/>
      <c r="AA219" s="176"/>
      <c r="AB219" s="176"/>
      <c r="AC219" s="176"/>
      <c r="AD219" s="176"/>
      <c r="AE219" s="176"/>
      <c r="AF219" s="176"/>
      <c r="AG219" s="176"/>
      <c r="AH219" s="176"/>
      <c r="AI219" s="176"/>
      <c r="AJ219" s="178"/>
      <c r="AK219" s="178"/>
      <c r="AL219" s="178"/>
      <c r="AM219" s="178"/>
      <c r="AN219" s="178"/>
      <c r="AO219" s="178"/>
      <c r="AP219" s="178"/>
      <c r="AQ219" s="178"/>
      <c r="AR219" s="178"/>
      <c r="AS219" s="178"/>
      <c r="AT219" s="41"/>
      <c r="AU219" s="41"/>
      <c r="AV219" s="41"/>
      <c r="AW219" s="42"/>
    </row>
    <row r="220" spans="2:49">
      <c r="AO220" s="3"/>
    </row>
    <row r="221" spans="2:49" s="51" customFormat="1" ht="14.25">
      <c r="I221" s="52"/>
      <c r="J221" s="52"/>
      <c r="K221" s="52"/>
      <c r="L221" s="52"/>
      <c r="M221" s="52"/>
      <c r="N221" s="52"/>
      <c r="AO221" s="52" t="s">
        <v>210</v>
      </c>
    </row>
    <row r="222" spans="2:49" s="51" customFormat="1" ht="14.25">
      <c r="F222" s="52" t="s">
        <v>54</v>
      </c>
      <c r="I222" s="52"/>
      <c r="J222" s="52"/>
      <c r="K222" s="52"/>
      <c r="L222" s="52"/>
      <c r="M222" s="52"/>
      <c r="N222" s="52"/>
      <c r="X222" s="52" t="s">
        <v>51</v>
      </c>
      <c r="AO222" s="52" t="s">
        <v>48</v>
      </c>
    </row>
    <row r="223" spans="2:49" s="51" customFormat="1" ht="14.25">
      <c r="F223" s="52" t="s">
        <v>55</v>
      </c>
      <c r="I223" s="52"/>
      <c r="J223" s="52"/>
      <c r="K223" s="52"/>
      <c r="L223" s="52"/>
      <c r="M223" s="52"/>
      <c r="N223" s="52"/>
      <c r="X223" s="52" t="s">
        <v>52</v>
      </c>
      <c r="AO223" s="52" t="s">
        <v>49</v>
      </c>
    </row>
    <row r="224" spans="2:49" s="51" customFormat="1" ht="14.25">
      <c r="F224" s="52"/>
      <c r="I224" s="52"/>
      <c r="J224" s="52"/>
      <c r="K224" s="52"/>
      <c r="L224" s="52"/>
      <c r="M224" s="52"/>
      <c r="N224" s="52"/>
      <c r="X224" s="52" t="s">
        <v>53</v>
      </c>
      <c r="AO224" s="52" t="s">
        <v>50</v>
      </c>
    </row>
    <row r="225" spans="4:41" s="51" customFormat="1" ht="14.25">
      <c r="F225" s="52"/>
      <c r="I225" s="52"/>
      <c r="J225" s="52"/>
      <c r="K225" s="52"/>
      <c r="L225" s="52"/>
      <c r="M225" s="52"/>
      <c r="N225" s="52"/>
      <c r="X225" s="52"/>
      <c r="AO225" s="52"/>
    </row>
    <row r="226" spans="4:41" s="51" customFormat="1" ht="14.25">
      <c r="F226" s="52"/>
      <c r="I226" s="52"/>
      <c r="J226" s="52"/>
      <c r="K226" s="52"/>
      <c r="L226" s="52"/>
      <c r="M226" s="52"/>
      <c r="N226" s="52"/>
      <c r="X226" s="52"/>
      <c r="AO226" s="52"/>
    </row>
    <row r="227" spans="4:41" s="51" customFormat="1" ht="14.25">
      <c r="F227" s="52"/>
      <c r="I227" s="52"/>
      <c r="J227" s="52"/>
      <c r="K227" s="52"/>
      <c r="L227" s="52"/>
      <c r="M227" s="52"/>
      <c r="N227" s="52"/>
      <c r="X227" s="52"/>
      <c r="AO227" s="52"/>
    </row>
    <row r="228" spans="4:41" s="63" customFormat="1">
      <c r="F228" s="132" t="s">
        <v>232</v>
      </c>
      <c r="I228" s="131"/>
      <c r="J228" s="131"/>
      <c r="K228" s="131"/>
      <c r="L228" s="131"/>
      <c r="M228" s="131"/>
      <c r="N228" s="131"/>
      <c r="X228" s="132" t="s">
        <v>97</v>
      </c>
      <c r="AO228" s="132" t="s">
        <v>209</v>
      </c>
    </row>
    <row r="229" spans="4:41" s="51" customFormat="1" ht="14.25">
      <c r="D229" s="133"/>
      <c r="F229" s="133" t="s">
        <v>228</v>
      </c>
      <c r="G229" s="133"/>
      <c r="H229" s="133"/>
      <c r="I229" s="133"/>
      <c r="J229" s="133"/>
      <c r="K229" s="134"/>
      <c r="L229" s="134"/>
      <c r="M229" s="134"/>
      <c r="N229" s="134"/>
      <c r="AO229" s="52"/>
    </row>
  </sheetData>
  <mergeCells count="141">
    <mergeCell ref="D202:E202"/>
    <mergeCell ref="G202:Q203"/>
    <mergeCell ref="B218:C219"/>
    <mergeCell ref="D218:AG219"/>
    <mergeCell ref="AH218:AI219"/>
    <mergeCell ref="AJ218:AS219"/>
    <mergeCell ref="AJ196:AL196"/>
    <mergeCell ref="AR196:AU196"/>
    <mergeCell ref="AC197:AG197"/>
    <mergeCell ref="B199:AO199"/>
    <mergeCell ref="AS199:AW199"/>
    <mergeCell ref="B200:C200"/>
    <mergeCell ref="D200:Q200"/>
    <mergeCell ref="R200:AG200"/>
    <mergeCell ref="AH200:AW200"/>
    <mergeCell ref="D167:Q167"/>
    <mergeCell ref="D168:E168"/>
    <mergeCell ref="G168:Q169"/>
    <mergeCell ref="V196:W196"/>
    <mergeCell ref="Z196:AA196"/>
    <mergeCell ref="AD196:AE196"/>
    <mergeCell ref="B164:AO164"/>
    <mergeCell ref="AS164:AW164"/>
    <mergeCell ref="B165:C165"/>
    <mergeCell ref="D165:Q165"/>
    <mergeCell ref="R165:AG165"/>
    <mergeCell ref="AH165:AW165"/>
    <mergeCell ref="V161:W161"/>
    <mergeCell ref="X161:AA161"/>
    <mergeCell ref="AD161:AE161"/>
    <mergeCell ref="AJ161:AL161"/>
    <mergeCell ref="AR161:AU161"/>
    <mergeCell ref="V162:W162"/>
    <mergeCell ref="X162:AA162"/>
    <mergeCell ref="AD162:AE162"/>
    <mergeCell ref="AJ162:AL162"/>
    <mergeCell ref="AR162:AU162"/>
    <mergeCell ref="AJ159:AL159"/>
    <mergeCell ref="AR159:AU159"/>
    <mergeCell ref="V160:W160"/>
    <mergeCell ref="X160:AA160"/>
    <mergeCell ref="AD160:AE160"/>
    <mergeCell ref="AJ160:AL160"/>
    <mergeCell ref="AR160:AU160"/>
    <mergeCell ref="D128:Q128"/>
    <mergeCell ref="D129:E129"/>
    <mergeCell ref="G129:Q129"/>
    <mergeCell ref="V159:W159"/>
    <mergeCell ref="Z159:AA159"/>
    <mergeCell ref="AD159:AE159"/>
    <mergeCell ref="B125:AO125"/>
    <mergeCell ref="AS125:AW125"/>
    <mergeCell ref="B126:C126"/>
    <mergeCell ref="D126:Q126"/>
    <mergeCell ref="R126:AG126"/>
    <mergeCell ref="AH126:AW126"/>
    <mergeCell ref="AJ122:AL122"/>
    <mergeCell ref="AR122:AU122"/>
    <mergeCell ref="V123:W123"/>
    <mergeCell ref="X123:AA123"/>
    <mergeCell ref="AD123:AE123"/>
    <mergeCell ref="AJ123:AL123"/>
    <mergeCell ref="AR123:AU123"/>
    <mergeCell ref="D91:Q91"/>
    <mergeCell ref="D92:E92"/>
    <mergeCell ref="G92:Q92"/>
    <mergeCell ref="V122:W122"/>
    <mergeCell ref="Z122:AA122"/>
    <mergeCell ref="AD122:AE122"/>
    <mergeCell ref="B88:AO88"/>
    <mergeCell ref="AS88:AW88"/>
    <mergeCell ref="B89:C89"/>
    <mergeCell ref="D89:Q89"/>
    <mergeCell ref="R89:AG89"/>
    <mergeCell ref="AH89:AW89"/>
    <mergeCell ref="AJ85:AL85"/>
    <mergeCell ref="AR85:AU85"/>
    <mergeCell ref="V86:W86"/>
    <mergeCell ref="X86:AA86"/>
    <mergeCell ref="AD86:AE86"/>
    <mergeCell ref="AJ86:AL86"/>
    <mergeCell ref="AR86:AU86"/>
    <mergeCell ref="D57:Q57"/>
    <mergeCell ref="D58:E58"/>
    <mergeCell ref="G58:Q58"/>
    <mergeCell ref="V85:W85"/>
    <mergeCell ref="Z85:AA85"/>
    <mergeCell ref="AD85:AE85"/>
    <mergeCell ref="B54:AO54"/>
    <mergeCell ref="AS54:AW54"/>
    <mergeCell ref="B55:C55"/>
    <mergeCell ref="D55:Q55"/>
    <mergeCell ref="R55:AG55"/>
    <mergeCell ref="AH55:AW55"/>
    <mergeCell ref="V51:W51"/>
    <mergeCell ref="X51:AA51"/>
    <mergeCell ref="AD51:AE51"/>
    <mergeCell ref="AJ51:AL51"/>
    <mergeCell ref="AR51:AU51"/>
    <mergeCell ref="V52:W52"/>
    <mergeCell ref="X52:AA52"/>
    <mergeCell ref="AD52:AE52"/>
    <mergeCell ref="AJ52:AL52"/>
    <mergeCell ref="AR52:AU52"/>
    <mergeCell ref="AP42:AT42"/>
    <mergeCell ref="V50:W50"/>
    <mergeCell ref="Z50:AA50"/>
    <mergeCell ref="AD50:AE50"/>
    <mergeCell ref="AJ50:AL50"/>
    <mergeCell ref="AR50:AU50"/>
    <mergeCell ref="B18:Q18"/>
    <mergeCell ref="R18:AG18"/>
    <mergeCell ref="AH18:AW18"/>
    <mergeCell ref="B19:Q30"/>
    <mergeCell ref="R19:AG30"/>
    <mergeCell ref="AH19:AW30"/>
    <mergeCell ref="C15:G15"/>
    <mergeCell ref="I15:J15"/>
    <mergeCell ref="M15:N15"/>
    <mergeCell ref="Q15:R15"/>
    <mergeCell ref="AJ15:AO15"/>
    <mergeCell ref="AJ16:AO16"/>
    <mergeCell ref="B11:AW11"/>
    <mergeCell ref="C14:G14"/>
    <mergeCell ref="I14:J14"/>
    <mergeCell ref="M14:N14"/>
    <mergeCell ref="Q14:R14"/>
    <mergeCell ref="AJ14:AO14"/>
    <mergeCell ref="B7:J7"/>
    <mergeCell ref="L7:AT7"/>
    <mergeCell ref="B8:J8"/>
    <mergeCell ref="L8:AT8"/>
    <mergeCell ref="B9:J9"/>
    <mergeCell ref="L9:AT9"/>
    <mergeCell ref="A2:AW2"/>
    <mergeCell ref="B4:J4"/>
    <mergeCell ref="L4:AT4"/>
    <mergeCell ref="B5:J5"/>
    <mergeCell ref="L5:AT5"/>
    <mergeCell ref="B6:J6"/>
    <mergeCell ref="L6:AT6"/>
  </mergeCells>
  <pageMargins left="1.04" right="0.19685039370078741" top="0.89" bottom="0.32" header="0.31496062992125984" footer="0.31496062992125984"/>
  <pageSetup paperSize="9" scale="85" orientation="landscape" horizontalDpi="4294967293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W228"/>
  <sheetViews>
    <sheetView topLeftCell="A20" workbookViewId="0">
      <selection activeCell="A32" sqref="A32:XFD40"/>
    </sheetView>
  </sheetViews>
  <sheetFormatPr defaultRowHeight="15"/>
  <cols>
    <col min="1" max="7" width="3" style="1" customWidth="1"/>
    <col min="8" max="8" width="1.5703125" style="1" customWidth="1"/>
    <col min="9" max="14" width="3" style="3" customWidth="1"/>
    <col min="15" max="81" width="3" style="1" customWidth="1"/>
    <col min="82" max="139" width="2.42578125" style="1" customWidth="1"/>
    <col min="140" max="16384" width="9.140625" style="1"/>
  </cols>
  <sheetData>
    <row r="1" spans="1:49">
      <c r="AR1" s="21" t="s">
        <v>24</v>
      </c>
    </row>
    <row r="2" spans="1:49" ht="21">
      <c r="A2" s="165" t="s">
        <v>0</v>
      </c>
      <c r="B2" s="165"/>
      <c r="C2" s="165"/>
      <c r="D2" s="165"/>
      <c r="E2" s="165"/>
      <c r="F2" s="165"/>
      <c r="G2" s="165"/>
      <c r="H2" s="165"/>
      <c r="I2" s="165"/>
      <c r="J2" s="165"/>
      <c r="K2" s="165"/>
      <c r="L2" s="165"/>
      <c r="M2" s="165"/>
      <c r="N2" s="165"/>
      <c r="O2" s="165"/>
      <c r="P2" s="165"/>
      <c r="Q2" s="165"/>
      <c r="R2" s="165"/>
      <c r="S2" s="165"/>
      <c r="T2" s="165"/>
      <c r="U2" s="165"/>
      <c r="V2" s="165"/>
      <c r="W2" s="165"/>
      <c r="X2" s="165"/>
      <c r="Y2" s="165"/>
      <c r="Z2" s="165"/>
      <c r="AA2" s="165"/>
      <c r="AB2" s="165"/>
      <c r="AC2" s="165"/>
      <c r="AD2" s="165"/>
      <c r="AE2" s="165"/>
      <c r="AF2" s="165"/>
      <c r="AG2" s="165"/>
      <c r="AH2" s="165"/>
      <c r="AI2" s="165"/>
      <c r="AJ2" s="165"/>
      <c r="AK2" s="165"/>
      <c r="AL2" s="165"/>
      <c r="AM2" s="165"/>
      <c r="AN2" s="165"/>
      <c r="AO2" s="165"/>
      <c r="AP2" s="165"/>
      <c r="AQ2" s="165"/>
      <c r="AR2" s="165"/>
      <c r="AS2" s="165"/>
      <c r="AT2" s="165"/>
      <c r="AU2" s="165"/>
      <c r="AV2" s="165"/>
      <c r="AW2" s="165"/>
    </row>
    <row r="4" spans="1:49">
      <c r="A4" s="2" t="s">
        <v>1</v>
      </c>
      <c r="B4" s="166" t="s">
        <v>2</v>
      </c>
      <c r="C4" s="166"/>
      <c r="D4" s="166"/>
      <c r="E4" s="166"/>
      <c r="F4" s="166"/>
      <c r="G4" s="166"/>
      <c r="H4" s="166"/>
      <c r="I4" s="166"/>
      <c r="J4" s="166"/>
      <c r="K4" s="3" t="s">
        <v>14</v>
      </c>
      <c r="L4" s="166">
        <v>258</v>
      </c>
      <c r="M4" s="166"/>
      <c r="N4" s="166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  <c r="AA4" s="166"/>
      <c r="AB4" s="166"/>
      <c r="AC4" s="166"/>
      <c r="AD4" s="166"/>
      <c r="AE4" s="166"/>
      <c r="AF4" s="166"/>
      <c r="AG4" s="166"/>
      <c r="AH4" s="166"/>
      <c r="AI4" s="166"/>
      <c r="AJ4" s="166"/>
      <c r="AK4" s="166"/>
      <c r="AL4" s="166"/>
      <c r="AM4" s="166"/>
      <c r="AN4" s="166"/>
      <c r="AO4" s="166"/>
      <c r="AP4" s="166"/>
      <c r="AQ4" s="166"/>
      <c r="AR4" s="166"/>
      <c r="AS4" s="166"/>
      <c r="AT4" s="166"/>
    </row>
    <row r="5" spans="1:49">
      <c r="B5" s="166" t="s">
        <v>3</v>
      </c>
      <c r="C5" s="166"/>
      <c r="D5" s="166"/>
      <c r="E5" s="166"/>
      <c r="F5" s="166"/>
      <c r="G5" s="166"/>
      <c r="H5" s="166"/>
      <c r="I5" s="166"/>
      <c r="J5" s="166"/>
      <c r="K5" s="3" t="s">
        <v>14</v>
      </c>
      <c r="L5" s="167" t="s">
        <v>149</v>
      </c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167"/>
      <c r="AA5" s="167"/>
      <c r="AB5" s="167"/>
      <c r="AC5" s="167"/>
      <c r="AD5" s="167"/>
      <c r="AE5" s="167"/>
      <c r="AF5" s="167"/>
      <c r="AG5" s="167"/>
      <c r="AH5" s="167"/>
      <c r="AI5" s="167"/>
      <c r="AJ5" s="167"/>
      <c r="AK5" s="167"/>
      <c r="AL5" s="167"/>
      <c r="AM5" s="167"/>
      <c r="AN5" s="167"/>
      <c r="AO5" s="167"/>
      <c r="AP5" s="167"/>
      <c r="AQ5" s="167"/>
      <c r="AR5" s="167"/>
      <c r="AS5" s="167"/>
      <c r="AT5" s="167"/>
    </row>
    <row r="6" spans="1:49">
      <c r="B6" s="166" t="s">
        <v>4</v>
      </c>
      <c r="C6" s="166"/>
      <c r="D6" s="166"/>
      <c r="E6" s="166"/>
      <c r="F6" s="166"/>
      <c r="G6" s="166"/>
      <c r="H6" s="166"/>
      <c r="I6" s="166"/>
      <c r="J6" s="166"/>
      <c r="K6" s="3" t="s">
        <v>14</v>
      </c>
      <c r="L6" s="166" t="str">
        <f>'[1]Tembesi Lolos'!$N$153</f>
        <v>Wiraswasta</v>
      </c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</row>
    <row r="7" spans="1:49">
      <c r="B7" s="166" t="s">
        <v>5</v>
      </c>
      <c r="C7" s="166"/>
      <c r="D7" s="166"/>
      <c r="E7" s="166"/>
      <c r="F7" s="166"/>
      <c r="G7" s="166"/>
      <c r="H7" s="166"/>
      <c r="I7" s="166"/>
      <c r="J7" s="166"/>
      <c r="K7" s="3" t="s">
        <v>14</v>
      </c>
      <c r="L7" s="166" t="s">
        <v>150</v>
      </c>
      <c r="M7" s="166"/>
      <c r="N7" s="166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</row>
    <row r="8" spans="1:49">
      <c r="B8" s="166" t="s">
        <v>6</v>
      </c>
      <c r="C8" s="166"/>
      <c r="D8" s="166"/>
      <c r="E8" s="166"/>
      <c r="F8" s="166"/>
      <c r="G8" s="166"/>
      <c r="H8" s="166"/>
      <c r="I8" s="166"/>
      <c r="J8" s="166"/>
      <c r="K8" s="3" t="s">
        <v>14</v>
      </c>
      <c r="L8" s="166" t="s">
        <v>105</v>
      </c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</row>
    <row r="9" spans="1:49">
      <c r="B9" s="166" t="s">
        <v>7</v>
      </c>
      <c r="C9" s="166"/>
      <c r="D9" s="166"/>
      <c r="E9" s="166"/>
      <c r="F9" s="166"/>
      <c r="G9" s="166"/>
      <c r="H9" s="166"/>
      <c r="I9" s="166"/>
      <c r="J9" s="166"/>
      <c r="K9" s="3" t="s">
        <v>14</v>
      </c>
      <c r="L9" s="166" t="s">
        <v>23</v>
      </c>
      <c r="M9" s="166"/>
      <c r="N9" s="166"/>
      <c r="O9" s="166"/>
      <c r="P9" s="166"/>
      <c r="Q9" s="166"/>
      <c r="R9" s="166"/>
      <c r="S9" s="166"/>
      <c r="T9" s="166"/>
      <c r="U9" s="166"/>
      <c r="V9" s="166"/>
      <c r="W9" s="166"/>
      <c r="X9" s="166"/>
      <c r="Y9" s="166"/>
      <c r="Z9" s="166"/>
      <c r="AA9" s="166"/>
      <c r="AB9" s="166"/>
      <c r="AC9" s="166"/>
      <c r="AD9" s="166"/>
      <c r="AE9" s="166"/>
      <c r="AF9" s="166"/>
      <c r="AG9" s="166"/>
      <c r="AH9" s="166"/>
      <c r="AI9" s="166"/>
      <c r="AJ9" s="166"/>
      <c r="AK9" s="166"/>
      <c r="AL9" s="166"/>
      <c r="AM9" s="166"/>
      <c r="AN9" s="166"/>
      <c r="AO9" s="166"/>
      <c r="AP9" s="166"/>
      <c r="AQ9" s="166"/>
      <c r="AR9" s="166"/>
      <c r="AS9" s="166"/>
      <c r="AT9" s="166"/>
    </row>
    <row r="11" spans="1:49">
      <c r="A11" s="2" t="s">
        <v>8</v>
      </c>
      <c r="B11" s="169" t="s">
        <v>9</v>
      </c>
      <c r="C11" s="169"/>
      <c r="D11" s="169"/>
      <c r="E11" s="169"/>
      <c r="F11" s="169"/>
      <c r="G11" s="169"/>
      <c r="H11" s="169"/>
      <c r="I11" s="169"/>
      <c r="J11" s="169"/>
      <c r="K11" s="169"/>
      <c r="L11" s="169"/>
      <c r="M11" s="169"/>
      <c r="N11" s="169"/>
      <c r="O11" s="169"/>
      <c r="P11" s="169"/>
      <c r="Q11" s="169"/>
      <c r="R11" s="169"/>
      <c r="S11" s="169"/>
      <c r="T11" s="169"/>
      <c r="U11" s="169"/>
      <c r="V11" s="169"/>
      <c r="W11" s="169"/>
      <c r="X11" s="169"/>
      <c r="Y11" s="169"/>
      <c r="Z11" s="169"/>
      <c r="AA11" s="169"/>
      <c r="AB11" s="169"/>
      <c r="AC11" s="169"/>
      <c r="AD11" s="169"/>
      <c r="AE11" s="169"/>
      <c r="AF11" s="169"/>
      <c r="AG11" s="169"/>
      <c r="AH11" s="169"/>
      <c r="AI11" s="169"/>
      <c r="AJ11" s="169"/>
      <c r="AK11" s="169"/>
      <c r="AL11" s="169"/>
      <c r="AM11" s="169"/>
      <c r="AN11" s="169"/>
      <c r="AO11" s="169"/>
      <c r="AP11" s="169"/>
      <c r="AQ11" s="169"/>
      <c r="AR11" s="169"/>
      <c r="AS11" s="169"/>
      <c r="AT11" s="169"/>
      <c r="AU11" s="169"/>
      <c r="AV11" s="169"/>
      <c r="AW11" s="169"/>
    </row>
    <row r="13" spans="1:49">
      <c r="B13" s="15" t="s">
        <v>10</v>
      </c>
      <c r="C13" s="5"/>
      <c r="D13" s="5"/>
      <c r="E13" s="5"/>
      <c r="F13" s="5"/>
      <c r="G13" s="5"/>
      <c r="H13" s="5"/>
      <c r="I13" s="6"/>
      <c r="J13" s="6"/>
      <c r="K13" s="6"/>
      <c r="L13" s="6"/>
      <c r="M13" s="6"/>
      <c r="N13" s="6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7"/>
    </row>
    <row r="14" spans="1:49" ht="17.25">
      <c r="B14" s="16" t="s">
        <v>11</v>
      </c>
      <c r="C14" s="160" t="s">
        <v>13</v>
      </c>
      <c r="D14" s="160"/>
      <c r="E14" s="160"/>
      <c r="F14" s="160"/>
      <c r="G14" s="160"/>
      <c r="H14" s="109" t="s">
        <v>14</v>
      </c>
      <c r="I14" s="168">
        <v>6</v>
      </c>
      <c r="J14" s="168"/>
      <c r="K14" s="110" t="s">
        <v>15</v>
      </c>
      <c r="L14" s="110" t="s">
        <v>16</v>
      </c>
      <c r="M14" s="168">
        <v>10</v>
      </c>
      <c r="N14" s="168"/>
      <c r="O14" s="11" t="s">
        <v>15</v>
      </c>
      <c r="P14" s="13" t="s">
        <v>17</v>
      </c>
      <c r="Q14" s="168">
        <f>SUM(M14*I14)</f>
        <v>60</v>
      </c>
      <c r="R14" s="168"/>
      <c r="S14" s="109" t="s">
        <v>18</v>
      </c>
      <c r="T14" s="109"/>
      <c r="U14" s="18" t="s">
        <v>11</v>
      </c>
      <c r="V14" s="10" t="s">
        <v>65</v>
      </c>
      <c r="W14" s="10"/>
      <c r="X14" s="10"/>
      <c r="Y14" s="10"/>
      <c r="Z14" s="10"/>
      <c r="AA14" s="10" t="s">
        <v>14</v>
      </c>
      <c r="AB14" s="10" t="s">
        <v>64</v>
      </c>
      <c r="AC14" s="10"/>
      <c r="AD14" s="10"/>
      <c r="AE14" s="10"/>
      <c r="AF14" s="10"/>
      <c r="AI14" s="19" t="s">
        <v>11</v>
      </c>
      <c r="AJ14" s="161" t="s">
        <v>67</v>
      </c>
      <c r="AK14" s="161"/>
      <c r="AL14" s="161"/>
      <c r="AM14" s="161"/>
      <c r="AN14" s="161"/>
      <c r="AO14" s="161"/>
      <c r="AP14" s="44" t="s">
        <v>14</v>
      </c>
      <c r="AQ14" s="44" t="s">
        <v>64</v>
      </c>
      <c r="AR14" s="44"/>
      <c r="AS14" s="44"/>
      <c r="AT14" s="44"/>
      <c r="AU14" s="44"/>
      <c r="AW14" s="12"/>
    </row>
    <row r="15" spans="1:49" ht="17.25">
      <c r="B15" s="16" t="s">
        <v>11</v>
      </c>
      <c r="C15" s="160" t="s">
        <v>12</v>
      </c>
      <c r="D15" s="160"/>
      <c r="E15" s="160"/>
      <c r="F15" s="160"/>
      <c r="G15" s="160"/>
      <c r="H15" s="109" t="s">
        <v>14</v>
      </c>
      <c r="I15" s="168">
        <v>6</v>
      </c>
      <c r="J15" s="168"/>
      <c r="K15" s="110" t="s">
        <v>15</v>
      </c>
      <c r="L15" s="110" t="s">
        <v>16</v>
      </c>
      <c r="M15" s="168">
        <v>8</v>
      </c>
      <c r="N15" s="168"/>
      <c r="O15" s="11" t="s">
        <v>15</v>
      </c>
      <c r="P15" s="13" t="s">
        <v>17</v>
      </c>
      <c r="Q15" s="168">
        <f>SUM(M15*I15)</f>
        <v>48</v>
      </c>
      <c r="R15" s="168"/>
      <c r="S15" s="109" t="s">
        <v>18</v>
      </c>
      <c r="T15" s="109"/>
      <c r="U15" s="18" t="s">
        <v>11</v>
      </c>
      <c r="V15" s="10" t="s">
        <v>63</v>
      </c>
      <c r="W15" s="10"/>
      <c r="X15" s="10"/>
      <c r="Y15" s="10"/>
      <c r="Z15" s="10"/>
      <c r="AA15" s="10" t="s">
        <v>14</v>
      </c>
      <c r="AB15" s="10" t="s">
        <v>64</v>
      </c>
      <c r="AC15" s="10"/>
      <c r="AD15" s="10"/>
      <c r="AE15" s="10"/>
      <c r="AF15" s="10"/>
      <c r="AH15" s="10"/>
      <c r="AI15" s="18" t="s">
        <v>11</v>
      </c>
      <c r="AJ15" s="160" t="s">
        <v>68</v>
      </c>
      <c r="AK15" s="160"/>
      <c r="AL15" s="160"/>
      <c r="AM15" s="160"/>
      <c r="AN15" s="160"/>
      <c r="AO15" s="160"/>
      <c r="AP15" s="10" t="s">
        <v>14</v>
      </c>
      <c r="AQ15" s="10" t="s">
        <v>64</v>
      </c>
      <c r="AR15" s="10"/>
      <c r="AS15" s="10"/>
      <c r="AT15" s="10"/>
      <c r="AU15" s="10"/>
      <c r="AW15" s="12"/>
    </row>
    <row r="16" spans="1:49">
      <c r="B16" s="17"/>
      <c r="C16" s="44"/>
      <c r="D16" s="44"/>
      <c r="E16" s="44"/>
      <c r="F16" s="44"/>
      <c r="G16" s="44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111"/>
      <c r="U16" s="18" t="s">
        <v>11</v>
      </c>
      <c r="V16" s="109" t="s">
        <v>66</v>
      </c>
      <c r="W16" s="109"/>
      <c r="X16" s="109"/>
      <c r="Y16" s="109"/>
      <c r="Z16" s="109"/>
      <c r="AA16" s="10" t="s">
        <v>14</v>
      </c>
      <c r="AB16" s="109" t="s">
        <v>64</v>
      </c>
      <c r="AC16" s="109"/>
      <c r="AD16" s="109"/>
      <c r="AE16" s="109"/>
      <c r="AF16" s="109"/>
      <c r="AH16" s="24"/>
      <c r="AI16" s="18" t="s">
        <v>11</v>
      </c>
      <c r="AJ16" s="160" t="s">
        <v>69</v>
      </c>
      <c r="AK16" s="160"/>
      <c r="AL16" s="160"/>
      <c r="AM16" s="160"/>
      <c r="AN16" s="160"/>
      <c r="AO16" s="160"/>
      <c r="AP16" s="10" t="s">
        <v>14</v>
      </c>
      <c r="AQ16" s="10" t="s">
        <v>111</v>
      </c>
      <c r="AR16" s="10"/>
      <c r="AS16" s="10"/>
      <c r="AT16" s="10"/>
      <c r="AU16" s="10"/>
      <c r="AV16" s="10"/>
      <c r="AW16" s="12"/>
    </row>
    <row r="17" spans="2:49">
      <c r="B17" s="8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2"/>
    </row>
    <row r="18" spans="2:49">
      <c r="B18" s="170" t="s">
        <v>19</v>
      </c>
      <c r="C18" s="170"/>
      <c r="D18" s="170"/>
      <c r="E18" s="170"/>
      <c r="F18" s="170"/>
      <c r="G18" s="170"/>
      <c r="H18" s="170"/>
      <c r="I18" s="170"/>
      <c r="J18" s="170"/>
      <c r="K18" s="170"/>
      <c r="L18" s="170"/>
      <c r="M18" s="170"/>
      <c r="N18" s="170"/>
      <c r="O18" s="170"/>
      <c r="P18" s="170"/>
      <c r="Q18" s="170"/>
      <c r="R18" s="170" t="s">
        <v>20</v>
      </c>
      <c r="S18" s="170"/>
      <c r="T18" s="170"/>
      <c r="U18" s="170"/>
      <c r="V18" s="170"/>
      <c r="W18" s="170"/>
      <c r="X18" s="170"/>
      <c r="Y18" s="170"/>
      <c r="Z18" s="170"/>
      <c r="AA18" s="170"/>
      <c r="AB18" s="170"/>
      <c r="AC18" s="170"/>
      <c r="AD18" s="170"/>
      <c r="AE18" s="170"/>
      <c r="AF18" s="170"/>
      <c r="AG18" s="170"/>
      <c r="AH18" s="170" t="s">
        <v>21</v>
      </c>
      <c r="AI18" s="170"/>
      <c r="AJ18" s="170"/>
      <c r="AK18" s="170"/>
      <c r="AL18" s="170"/>
      <c r="AM18" s="170"/>
      <c r="AN18" s="170"/>
      <c r="AO18" s="170"/>
      <c r="AP18" s="170"/>
      <c r="AQ18" s="170"/>
      <c r="AR18" s="170"/>
      <c r="AS18" s="170"/>
      <c r="AT18" s="170"/>
      <c r="AU18" s="170"/>
      <c r="AV18" s="170"/>
      <c r="AW18" s="170"/>
    </row>
    <row r="19" spans="2:49">
      <c r="B19" s="162"/>
      <c r="C19" s="162"/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  <c r="AA19" s="162"/>
      <c r="AB19" s="162"/>
      <c r="AC19" s="162"/>
      <c r="AD19" s="162"/>
      <c r="AE19" s="162"/>
      <c r="AF19" s="162"/>
      <c r="AG19" s="162"/>
      <c r="AH19" s="162"/>
      <c r="AI19" s="162"/>
      <c r="AJ19" s="162"/>
      <c r="AK19" s="162"/>
      <c r="AL19" s="162"/>
      <c r="AM19" s="162"/>
      <c r="AN19" s="162"/>
      <c r="AO19" s="162"/>
      <c r="AP19" s="162"/>
      <c r="AQ19" s="162"/>
      <c r="AR19" s="162"/>
      <c r="AS19" s="162"/>
      <c r="AT19" s="162"/>
      <c r="AU19" s="162"/>
      <c r="AV19" s="162"/>
      <c r="AW19" s="162"/>
    </row>
    <row r="20" spans="2:49">
      <c r="B20" s="163"/>
      <c r="C20" s="163"/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  <c r="AC20" s="163"/>
      <c r="AD20" s="163"/>
      <c r="AE20" s="163"/>
      <c r="AF20" s="163"/>
      <c r="AG20" s="163"/>
      <c r="AH20" s="163"/>
      <c r="AI20" s="163"/>
      <c r="AJ20" s="163"/>
      <c r="AK20" s="163"/>
      <c r="AL20" s="163"/>
      <c r="AM20" s="163"/>
      <c r="AN20" s="163"/>
      <c r="AO20" s="163"/>
      <c r="AP20" s="163"/>
      <c r="AQ20" s="163"/>
      <c r="AR20" s="163"/>
      <c r="AS20" s="163"/>
      <c r="AT20" s="163"/>
      <c r="AU20" s="163"/>
      <c r="AV20" s="163"/>
      <c r="AW20" s="163"/>
    </row>
    <row r="21" spans="2:49">
      <c r="B21" s="163"/>
      <c r="C21" s="163"/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  <c r="AC21" s="163"/>
      <c r="AD21" s="163"/>
      <c r="AE21" s="163"/>
      <c r="AF21" s="163"/>
      <c r="AG21" s="163"/>
      <c r="AH21" s="163"/>
      <c r="AI21" s="163"/>
      <c r="AJ21" s="163"/>
      <c r="AK21" s="163"/>
      <c r="AL21" s="163"/>
      <c r="AM21" s="163"/>
      <c r="AN21" s="163"/>
      <c r="AO21" s="163"/>
      <c r="AP21" s="163"/>
      <c r="AQ21" s="163"/>
      <c r="AR21" s="163"/>
      <c r="AS21" s="163"/>
      <c r="AT21" s="163"/>
      <c r="AU21" s="163"/>
      <c r="AV21" s="163"/>
      <c r="AW21" s="163"/>
    </row>
    <row r="22" spans="2:49">
      <c r="B22" s="163"/>
      <c r="C22" s="163"/>
      <c r="D22" s="163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  <c r="AC22" s="163"/>
      <c r="AD22" s="163"/>
      <c r="AE22" s="163"/>
      <c r="AF22" s="163"/>
      <c r="AG22" s="163"/>
      <c r="AH22" s="163"/>
      <c r="AI22" s="163"/>
      <c r="AJ22" s="163"/>
      <c r="AK22" s="163"/>
      <c r="AL22" s="163"/>
      <c r="AM22" s="163"/>
      <c r="AN22" s="163"/>
      <c r="AO22" s="163"/>
      <c r="AP22" s="163"/>
      <c r="AQ22" s="163"/>
      <c r="AR22" s="163"/>
      <c r="AS22" s="163"/>
      <c r="AT22" s="163"/>
      <c r="AU22" s="163"/>
      <c r="AV22" s="163"/>
      <c r="AW22" s="163"/>
    </row>
    <row r="23" spans="2:49">
      <c r="B23" s="163"/>
      <c r="C23" s="163"/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  <c r="AC23" s="163"/>
      <c r="AD23" s="163"/>
      <c r="AE23" s="163"/>
      <c r="AF23" s="163"/>
      <c r="AG23" s="163"/>
      <c r="AH23" s="163"/>
      <c r="AI23" s="163"/>
      <c r="AJ23" s="163"/>
      <c r="AK23" s="163"/>
      <c r="AL23" s="163"/>
      <c r="AM23" s="163"/>
      <c r="AN23" s="163"/>
      <c r="AO23" s="163"/>
      <c r="AP23" s="163"/>
      <c r="AQ23" s="163"/>
      <c r="AR23" s="163"/>
      <c r="AS23" s="163"/>
      <c r="AT23" s="163"/>
      <c r="AU23" s="163"/>
      <c r="AV23" s="163"/>
      <c r="AW23" s="163"/>
    </row>
    <row r="24" spans="2:49">
      <c r="B24" s="163"/>
      <c r="C24" s="163"/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  <c r="AC24" s="163"/>
      <c r="AD24" s="163"/>
      <c r="AE24" s="163"/>
      <c r="AF24" s="163"/>
      <c r="AG24" s="163"/>
      <c r="AH24" s="163"/>
      <c r="AI24" s="163"/>
      <c r="AJ24" s="163"/>
      <c r="AK24" s="163"/>
      <c r="AL24" s="163"/>
      <c r="AM24" s="163"/>
      <c r="AN24" s="163"/>
      <c r="AO24" s="163"/>
      <c r="AP24" s="163"/>
      <c r="AQ24" s="163"/>
      <c r="AR24" s="163"/>
      <c r="AS24" s="163"/>
      <c r="AT24" s="163"/>
      <c r="AU24" s="163"/>
      <c r="AV24" s="163"/>
      <c r="AW24" s="163"/>
    </row>
    <row r="25" spans="2:49">
      <c r="B25" s="163"/>
      <c r="C25" s="163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K25" s="163"/>
      <c r="AL25" s="163"/>
      <c r="AM25" s="163"/>
      <c r="AN25" s="163"/>
      <c r="AO25" s="163"/>
      <c r="AP25" s="163"/>
      <c r="AQ25" s="163"/>
      <c r="AR25" s="163"/>
      <c r="AS25" s="163"/>
      <c r="AT25" s="163"/>
      <c r="AU25" s="163"/>
      <c r="AV25" s="163"/>
      <c r="AW25" s="163"/>
    </row>
    <row r="26" spans="2:49">
      <c r="B26" s="163"/>
      <c r="C26" s="163"/>
      <c r="D26" s="163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  <c r="AB26" s="163"/>
      <c r="AC26" s="163"/>
      <c r="AD26" s="163"/>
      <c r="AE26" s="163"/>
      <c r="AF26" s="163"/>
      <c r="AG26" s="163"/>
      <c r="AH26" s="163"/>
      <c r="AI26" s="163"/>
      <c r="AJ26" s="163"/>
      <c r="AK26" s="163"/>
      <c r="AL26" s="163"/>
      <c r="AM26" s="163"/>
      <c r="AN26" s="163"/>
      <c r="AO26" s="163"/>
      <c r="AP26" s="163"/>
      <c r="AQ26" s="163"/>
      <c r="AR26" s="163"/>
      <c r="AS26" s="163"/>
      <c r="AT26" s="163"/>
      <c r="AU26" s="163"/>
      <c r="AV26" s="163"/>
      <c r="AW26" s="163"/>
    </row>
    <row r="27" spans="2:49">
      <c r="B27" s="163"/>
      <c r="C27" s="163"/>
      <c r="D27" s="163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/>
      <c r="AC27" s="163"/>
      <c r="AD27" s="163"/>
      <c r="AE27" s="163"/>
      <c r="AF27" s="163"/>
      <c r="AG27" s="163"/>
      <c r="AH27" s="163"/>
      <c r="AI27" s="163"/>
      <c r="AJ27" s="163"/>
      <c r="AK27" s="163"/>
      <c r="AL27" s="163"/>
      <c r="AM27" s="163"/>
      <c r="AN27" s="163"/>
      <c r="AO27" s="163"/>
      <c r="AP27" s="163"/>
      <c r="AQ27" s="163"/>
      <c r="AR27" s="163"/>
      <c r="AS27" s="163"/>
      <c r="AT27" s="163"/>
      <c r="AU27" s="163"/>
      <c r="AV27" s="163"/>
      <c r="AW27" s="163"/>
    </row>
    <row r="28" spans="2:49">
      <c r="B28" s="163"/>
      <c r="C28" s="163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  <c r="AB28" s="163"/>
      <c r="AC28" s="163"/>
      <c r="AD28" s="163"/>
      <c r="AE28" s="163"/>
      <c r="AF28" s="163"/>
      <c r="AG28" s="163"/>
      <c r="AH28" s="163"/>
      <c r="AI28" s="163"/>
      <c r="AJ28" s="163"/>
      <c r="AK28" s="163"/>
      <c r="AL28" s="163"/>
      <c r="AM28" s="163"/>
      <c r="AN28" s="163"/>
      <c r="AO28" s="163"/>
      <c r="AP28" s="163"/>
      <c r="AQ28" s="163"/>
      <c r="AR28" s="163"/>
      <c r="AS28" s="163"/>
      <c r="AT28" s="163"/>
      <c r="AU28" s="163"/>
      <c r="AV28" s="163"/>
      <c r="AW28" s="163"/>
    </row>
    <row r="29" spans="2:49">
      <c r="B29" s="163"/>
      <c r="C29" s="163"/>
      <c r="D29" s="163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63"/>
      <c r="AL29" s="163"/>
      <c r="AM29" s="163"/>
      <c r="AN29" s="163"/>
      <c r="AO29" s="163"/>
      <c r="AP29" s="163"/>
      <c r="AQ29" s="163"/>
      <c r="AR29" s="163"/>
      <c r="AS29" s="163"/>
      <c r="AT29" s="163"/>
      <c r="AU29" s="163"/>
      <c r="AV29" s="163"/>
      <c r="AW29" s="163"/>
    </row>
    <row r="30" spans="2:49">
      <c r="B30" s="164"/>
      <c r="C30" s="164"/>
      <c r="D30" s="164"/>
      <c r="E30" s="164"/>
      <c r="F30" s="164"/>
      <c r="G30" s="164"/>
      <c r="H30" s="164"/>
      <c r="I30" s="164"/>
      <c r="J30" s="164"/>
      <c r="K30" s="164"/>
      <c r="L30" s="164"/>
      <c r="M30" s="164"/>
      <c r="N30" s="164"/>
      <c r="O30" s="164"/>
      <c r="P30" s="164"/>
      <c r="Q30" s="164"/>
      <c r="R30" s="164"/>
      <c r="S30" s="164"/>
      <c r="T30" s="164"/>
      <c r="U30" s="164"/>
      <c r="V30" s="164"/>
      <c r="W30" s="164"/>
      <c r="X30" s="164"/>
      <c r="Y30" s="164"/>
      <c r="Z30" s="164"/>
      <c r="AA30" s="164"/>
      <c r="AB30" s="164"/>
      <c r="AC30" s="164"/>
      <c r="AD30" s="164"/>
      <c r="AE30" s="164"/>
      <c r="AF30" s="164"/>
      <c r="AG30" s="164"/>
      <c r="AH30" s="164"/>
      <c r="AI30" s="164"/>
      <c r="AJ30" s="164"/>
      <c r="AK30" s="164"/>
      <c r="AL30" s="164"/>
      <c r="AM30" s="164"/>
      <c r="AN30" s="164"/>
      <c r="AO30" s="164"/>
      <c r="AP30" s="164"/>
      <c r="AQ30" s="164"/>
      <c r="AR30" s="164"/>
      <c r="AS30" s="164"/>
      <c r="AT30" s="164"/>
      <c r="AU30" s="164"/>
      <c r="AV30" s="164"/>
      <c r="AW30" s="164"/>
    </row>
    <row r="32" spans="2:49" s="102" customFormat="1">
      <c r="I32" s="101"/>
      <c r="J32" s="101"/>
      <c r="K32" s="101"/>
      <c r="L32" s="101"/>
      <c r="M32" s="101"/>
      <c r="N32" s="101"/>
      <c r="AR32" s="101" t="s">
        <v>239</v>
      </c>
    </row>
    <row r="33" spans="1:49" s="102" customFormat="1">
      <c r="F33" s="101" t="s">
        <v>54</v>
      </c>
      <c r="I33" s="101"/>
      <c r="J33" s="101"/>
      <c r="K33" s="101"/>
      <c r="L33" s="101"/>
      <c r="M33" s="101"/>
      <c r="N33" s="101"/>
      <c r="T33" s="101" t="s">
        <v>237</v>
      </c>
      <c r="AF33" s="101" t="s">
        <v>51</v>
      </c>
      <c r="AR33" s="101" t="s">
        <v>48</v>
      </c>
    </row>
    <row r="34" spans="1:49" s="102" customFormat="1">
      <c r="F34" s="101" t="s">
        <v>55</v>
      </c>
      <c r="I34" s="101"/>
      <c r="J34" s="101"/>
      <c r="K34" s="101"/>
      <c r="L34" s="101"/>
      <c r="M34" s="101"/>
      <c r="N34" s="101"/>
      <c r="T34" s="101" t="s">
        <v>238</v>
      </c>
      <c r="AF34" s="101" t="s">
        <v>52</v>
      </c>
      <c r="AR34" s="101" t="s">
        <v>49</v>
      </c>
    </row>
    <row r="35" spans="1:49" s="102" customFormat="1">
      <c r="F35" s="101"/>
      <c r="I35" s="101"/>
      <c r="J35" s="101"/>
      <c r="K35" s="101"/>
      <c r="L35" s="101"/>
      <c r="M35" s="101"/>
      <c r="N35" s="101"/>
      <c r="AF35" s="101" t="s">
        <v>53</v>
      </c>
      <c r="AR35" s="101" t="s">
        <v>50</v>
      </c>
    </row>
    <row r="36" spans="1:49" s="102" customFormat="1">
      <c r="F36" s="101"/>
      <c r="I36" s="101"/>
      <c r="J36" s="101"/>
      <c r="K36" s="101"/>
      <c r="L36" s="101"/>
      <c r="M36" s="101"/>
      <c r="N36" s="101"/>
      <c r="AF36" s="101"/>
      <c r="AR36" s="101"/>
    </row>
    <row r="37" spans="1:49" s="102" customFormat="1">
      <c r="F37" s="101"/>
      <c r="I37" s="101"/>
      <c r="J37" s="101"/>
      <c r="K37" s="101"/>
      <c r="L37" s="101"/>
      <c r="M37" s="101"/>
      <c r="N37" s="101"/>
      <c r="AF37" s="101"/>
      <c r="AR37" s="101"/>
    </row>
    <row r="38" spans="1:49" s="102" customFormat="1">
      <c r="F38" s="101"/>
      <c r="I38" s="101"/>
      <c r="J38" s="101"/>
      <c r="K38" s="101"/>
      <c r="L38" s="101"/>
      <c r="M38" s="101"/>
      <c r="N38" s="101"/>
      <c r="AF38" s="101"/>
      <c r="AR38" s="101"/>
    </row>
    <row r="39" spans="1:49" s="140" customFormat="1" ht="16.5" thickBot="1">
      <c r="F39" s="141" t="s">
        <v>232</v>
      </c>
      <c r="I39" s="142"/>
      <c r="J39" s="142"/>
      <c r="K39" s="142"/>
      <c r="L39" s="142"/>
      <c r="M39" s="142"/>
      <c r="N39" s="142"/>
      <c r="Q39" s="145"/>
      <c r="R39" s="145"/>
      <c r="S39" s="145"/>
      <c r="T39" s="146"/>
      <c r="U39" s="145"/>
      <c r="V39" s="145"/>
      <c r="W39" s="145"/>
      <c r="X39" s="145"/>
      <c r="AF39" s="141" t="s">
        <v>97</v>
      </c>
      <c r="AR39" s="141" t="s">
        <v>209</v>
      </c>
    </row>
    <row r="40" spans="1:49" s="102" customFormat="1">
      <c r="D40" s="143"/>
      <c r="F40" s="143" t="s">
        <v>228</v>
      </c>
      <c r="G40" s="143"/>
      <c r="H40" s="143"/>
      <c r="I40" s="143"/>
      <c r="J40" s="143"/>
      <c r="K40" s="144"/>
      <c r="L40" s="144"/>
      <c r="M40" s="144"/>
      <c r="N40" s="144"/>
      <c r="T40" s="147"/>
      <c r="AO40" s="101"/>
    </row>
    <row r="42" spans="1:49">
      <c r="AN42" s="10"/>
      <c r="AO42" s="10"/>
      <c r="AP42" s="160"/>
      <c r="AQ42" s="160"/>
      <c r="AR42" s="160"/>
      <c r="AS42" s="160"/>
      <c r="AT42" s="160"/>
    </row>
    <row r="46" spans="1:49">
      <c r="A46" s="2" t="s">
        <v>25</v>
      </c>
      <c r="B46" s="1" t="s">
        <v>26</v>
      </c>
    </row>
    <row r="48" spans="1:49">
      <c r="B48" s="15" t="s">
        <v>27</v>
      </c>
      <c r="C48" s="5"/>
      <c r="D48" s="5"/>
      <c r="E48" s="5"/>
      <c r="F48" s="5"/>
      <c r="G48" s="5"/>
      <c r="H48" s="5"/>
      <c r="I48" s="6"/>
      <c r="J48" s="6"/>
      <c r="K48" s="6"/>
      <c r="L48" s="6"/>
      <c r="M48" s="6"/>
      <c r="N48" s="6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7"/>
    </row>
    <row r="49" spans="2:49">
      <c r="B49" s="22" t="s">
        <v>28</v>
      </c>
      <c r="C49" s="10"/>
      <c r="D49" s="10"/>
      <c r="E49" s="10"/>
      <c r="F49" s="10"/>
      <c r="G49" s="10"/>
      <c r="H49" s="10"/>
      <c r="I49" s="11"/>
      <c r="J49" s="11"/>
      <c r="K49" s="11"/>
      <c r="L49" s="11"/>
      <c r="M49" s="11"/>
      <c r="V49" s="11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9" t="s">
        <v>30</v>
      </c>
      <c r="AR49" s="10"/>
      <c r="AS49" s="10"/>
      <c r="AT49" s="10"/>
      <c r="AU49" s="10"/>
      <c r="AV49" s="10"/>
      <c r="AW49" s="12"/>
    </row>
    <row r="50" spans="2:49" ht="17.25">
      <c r="B50" s="23" t="s">
        <v>1</v>
      </c>
      <c r="C50" s="10" t="s">
        <v>70</v>
      </c>
      <c r="D50" s="10"/>
      <c r="E50" s="10"/>
      <c r="F50" s="10"/>
      <c r="G50" s="10"/>
      <c r="H50" s="109"/>
      <c r="I50" s="20"/>
      <c r="J50" s="11"/>
      <c r="K50" s="11"/>
      <c r="L50" s="11"/>
      <c r="M50" s="11"/>
      <c r="V50" s="168">
        <v>6</v>
      </c>
      <c r="W50" s="168"/>
      <c r="X50" s="11" t="s">
        <v>15</v>
      </c>
      <c r="Y50" s="11" t="s">
        <v>16</v>
      </c>
      <c r="Z50" s="168">
        <v>2.85</v>
      </c>
      <c r="AA50" s="168"/>
      <c r="AB50" s="11" t="s">
        <v>15</v>
      </c>
      <c r="AC50" s="13" t="s">
        <v>17</v>
      </c>
      <c r="AD50" s="168">
        <f>SUM(Z50*V50)</f>
        <v>17.100000000000001</v>
      </c>
      <c r="AE50" s="168"/>
      <c r="AF50" s="109" t="s">
        <v>18</v>
      </c>
      <c r="AG50" s="10"/>
      <c r="AH50" s="25" t="s">
        <v>29</v>
      </c>
      <c r="AI50" s="10"/>
      <c r="AJ50" s="180">
        <v>57000</v>
      </c>
      <c r="AK50" s="180"/>
      <c r="AL50" s="180"/>
      <c r="AM50" s="26"/>
      <c r="AN50" s="10"/>
      <c r="AO50" s="10"/>
      <c r="AP50" s="10"/>
      <c r="AQ50" s="27" t="s">
        <v>31</v>
      </c>
      <c r="AR50" s="180">
        <f>SUM(AJ50*AD50)</f>
        <v>974700.00000000012</v>
      </c>
      <c r="AS50" s="180"/>
      <c r="AT50" s="180"/>
      <c r="AU50" s="180"/>
      <c r="AV50" s="10"/>
      <c r="AW50" s="12"/>
    </row>
    <row r="51" spans="2:49">
      <c r="B51" s="23" t="s">
        <v>8</v>
      </c>
      <c r="C51" s="10" t="s">
        <v>71</v>
      </c>
      <c r="D51" s="10"/>
      <c r="E51" s="10"/>
      <c r="F51" s="10"/>
      <c r="G51" s="10"/>
      <c r="H51" s="109"/>
      <c r="I51" s="20"/>
      <c r="J51" s="11"/>
      <c r="K51" s="11"/>
      <c r="L51" s="11"/>
      <c r="M51" s="11"/>
      <c r="V51" s="168">
        <v>1</v>
      </c>
      <c r="W51" s="168"/>
      <c r="X51" s="160" t="s">
        <v>37</v>
      </c>
      <c r="Y51" s="160"/>
      <c r="Z51" s="160"/>
      <c r="AA51" s="160"/>
      <c r="AC51" s="13"/>
      <c r="AD51" s="168"/>
      <c r="AE51" s="168"/>
      <c r="AF51" s="109"/>
      <c r="AG51" s="10"/>
      <c r="AH51" s="25" t="s">
        <v>29</v>
      </c>
      <c r="AI51" s="10"/>
      <c r="AJ51" s="180">
        <v>350000</v>
      </c>
      <c r="AK51" s="180"/>
      <c r="AL51" s="180"/>
      <c r="AM51" s="26"/>
      <c r="AN51" s="10"/>
      <c r="AO51" s="10"/>
      <c r="AP51" s="10"/>
      <c r="AQ51" s="27" t="s">
        <v>31</v>
      </c>
      <c r="AR51" s="180">
        <f>SUM(AJ51*V51)</f>
        <v>350000</v>
      </c>
      <c r="AS51" s="180"/>
      <c r="AT51" s="180"/>
      <c r="AU51" s="180"/>
      <c r="AV51" s="10"/>
      <c r="AW51" s="12"/>
    </row>
    <row r="52" spans="2:49">
      <c r="B52" s="23" t="s">
        <v>25</v>
      </c>
      <c r="C52" s="109" t="s">
        <v>72</v>
      </c>
      <c r="D52" s="111"/>
      <c r="E52" s="111"/>
      <c r="F52" s="111"/>
      <c r="G52" s="111"/>
      <c r="H52" s="111"/>
      <c r="I52" s="111"/>
      <c r="J52" s="111"/>
      <c r="K52" s="111"/>
      <c r="L52" s="111"/>
      <c r="M52" s="111"/>
      <c r="V52" s="168">
        <v>2</v>
      </c>
      <c r="W52" s="168"/>
      <c r="X52" s="160" t="s">
        <v>37</v>
      </c>
      <c r="Y52" s="160"/>
      <c r="Z52" s="160"/>
      <c r="AA52" s="160"/>
      <c r="AC52" s="13"/>
      <c r="AD52" s="168"/>
      <c r="AE52" s="168"/>
      <c r="AF52" s="109"/>
      <c r="AG52" s="24"/>
      <c r="AH52" s="25" t="s">
        <v>29</v>
      </c>
      <c r="AI52" s="24"/>
      <c r="AJ52" s="180">
        <v>350000</v>
      </c>
      <c r="AK52" s="180"/>
      <c r="AL52" s="180"/>
      <c r="AM52" s="26"/>
      <c r="AN52" s="24"/>
      <c r="AO52" s="24"/>
      <c r="AP52" s="24"/>
      <c r="AQ52" s="27" t="s">
        <v>31</v>
      </c>
      <c r="AR52" s="180">
        <f>SUM(AJ52*V52)</f>
        <v>700000</v>
      </c>
      <c r="AS52" s="180"/>
      <c r="AT52" s="180"/>
      <c r="AU52" s="180"/>
      <c r="AV52" s="10"/>
      <c r="AW52" s="12"/>
    </row>
    <row r="53" spans="2:49">
      <c r="B53" s="8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2"/>
    </row>
    <row r="54" spans="2:49" ht="15.75">
      <c r="B54" s="181" t="s">
        <v>32</v>
      </c>
      <c r="C54" s="182"/>
      <c r="D54" s="182"/>
      <c r="E54" s="182"/>
      <c r="F54" s="182"/>
      <c r="G54" s="182"/>
      <c r="H54" s="182"/>
      <c r="I54" s="182"/>
      <c r="J54" s="182"/>
      <c r="K54" s="182"/>
      <c r="L54" s="182"/>
      <c r="M54" s="182"/>
      <c r="N54" s="182"/>
      <c r="O54" s="182"/>
      <c r="P54" s="182"/>
      <c r="Q54" s="182"/>
      <c r="R54" s="182"/>
      <c r="S54" s="182"/>
      <c r="T54" s="182"/>
      <c r="U54" s="182"/>
      <c r="V54" s="182"/>
      <c r="W54" s="182"/>
      <c r="X54" s="182"/>
      <c r="Y54" s="182"/>
      <c r="Z54" s="182"/>
      <c r="AA54" s="182"/>
      <c r="AB54" s="182"/>
      <c r="AC54" s="182"/>
      <c r="AD54" s="182"/>
      <c r="AE54" s="182"/>
      <c r="AF54" s="182"/>
      <c r="AG54" s="182"/>
      <c r="AH54" s="182"/>
      <c r="AI54" s="182"/>
      <c r="AJ54" s="182"/>
      <c r="AK54" s="182"/>
      <c r="AL54" s="182"/>
      <c r="AM54" s="182"/>
      <c r="AN54" s="182"/>
      <c r="AO54" s="182"/>
      <c r="AP54" s="45"/>
      <c r="AQ54" s="45" t="s">
        <v>31</v>
      </c>
      <c r="AR54" s="46"/>
      <c r="AS54" s="183">
        <f>SUM(AR50:AU52)</f>
        <v>2024700</v>
      </c>
      <c r="AT54" s="183"/>
      <c r="AU54" s="183"/>
      <c r="AV54" s="183"/>
      <c r="AW54" s="184"/>
    </row>
    <row r="55" spans="2:49">
      <c r="B55" s="185" t="s">
        <v>33</v>
      </c>
      <c r="C55" s="186"/>
      <c r="D55" s="187" t="s">
        <v>19</v>
      </c>
      <c r="E55" s="188"/>
      <c r="F55" s="188"/>
      <c r="G55" s="188"/>
      <c r="H55" s="188"/>
      <c r="I55" s="188"/>
      <c r="J55" s="188"/>
      <c r="K55" s="188"/>
      <c r="L55" s="188"/>
      <c r="M55" s="188"/>
      <c r="N55" s="188"/>
      <c r="O55" s="188"/>
      <c r="P55" s="188"/>
      <c r="Q55" s="189"/>
      <c r="R55" s="170" t="s">
        <v>20</v>
      </c>
      <c r="S55" s="170"/>
      <c r="T55" s="170"/>
      <c r="U55" s="170"/>
      <c r="V55" s="170"/>
      <c r="W55" s="170"/>
      <c r="X55" s="170"/>
      <c r="Y55" s="170"/>
      <c r="Z55" s="170"/>
      <c r="AA55" s="170"/>
      <c r="AB55" s="170"/>
      <c r="AC55" s="170"/>
      <c r="AD55" s="170"/>
      <c r="AE55" s="170"/>
      <c r="AF55" s="170"/>
      <c r="AG55" s="170"/>
      <c r="AH55" s="170" t="s">
        <v>21</v>
      </c>
      <c r="AI55" s="170"/>
      <c r="AJ55" s="170"/>
      <c r="AK55" s="170"/>
      <c r="AL55" s="170"/>
      <c r="AM55" s="170"/>
      <c r="AN55" s="170"/>
      <c r="AO55" s="170"/>
      <c r="AP55" s="170"/>
      <c r="AQ55" s="170"/>
      <c r="AR55" s="170"/>
      <c r="AS55" s="170"/>
      <c r="AT55" s="170"/>
      <c r="AU55" s="170"/>
      <c r="AV55" s="170"/>
      <c r="AW55" s="170"/>
    </row>
    <row r="56" spans="2:49">
      <c r="B56" s="15" t="s">
        <v>43</v>
      </c>
      <c r="C56" s="30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7"/>
      <c r="R56" s="4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7"/>
      <c r="AH56" s="4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7"/>
    </row>
    <row r="57" spans="2:49">
      <c r="B57" s="8"/>
      <c r="C57" s="9" t="s">
        <v>34</v>
      </c>
      <c r="D57" s="195" t="s">
        <v>58</v>
      </c>
      <c r="E57" s="195"/>
      <c r="F57" s="195"/>
      <c r="G57" s="195"/>
      <c r="H57" s="195"/>
      <c r="I57" s="195"/>
      <c r="J57" s="195"/>
      <c r="K57" s="195"/>
      <c r="L57" s="195"/>
      <c r="M57" s="195"/>
      <c r="N57" s="195"/>
      <c r="O57" s="195"/>
      <c r="P57" s="195"/>
      <c r="Q57" s="196"/>
      <c r="R57" s="8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2"/>
      <c r="AH57" s="8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2"/>
    </row>
    <row r="58" spans="2:49">
      <c r="B58" s="8"/>
      <c r="C58" s="10"/>
      <c r="D58" s="160" t="s">
        <v>35</v>
      </c>
      <c r="E58" s="160"/>
      <c r="F58" s="11" t="s">
        <v>14</v>
      </c>
      <c r="G58" s="160" t="s">
        <v>151</v>
      </c>
      <c r="H58" s="160"/>
      <c r="I58" s="160"/>
      <c r="J58" s="160"/>
      <c r="K58" s="160"/>
      <c r="L58" s="160"/>
      <c r="M58" s="160"/>
      <c r="N58" s="160"/>
      <c r="O58" s="160"/>
      <c r="P58" s="160"/>
      <c r="Q58" s="198"/>
      <c r="R58" s="8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2"/>
      <c r="AH58" s="8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2"/>
    </row>
    <row r="59" spans="2:49">
      <c r="B59" s="8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2"/>
      <c r="R59" s="8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2"/>
      <c r="AH59" s="8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2"/>
    </row>
    <row r="60" spans="2:49">
      <c r="B60" s="8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2"/>
      <c r="R60" s="8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2"/>
      <c r="AH60" s="8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2"/>
    </row>
    <row r="61" spans="2:49">
      <c r="B61" s="8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2"/>
      <c r="R61" s="8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2"/>
      <c r="AH61" s="8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2"/>
    </row>
    <row r="62" spans="2:49">
      <c r="B62" s="8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2"/>
      <c r="R62" s="8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2"/>
      <c r="AH62" s="8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2"/>
    </row>
    <row r="63" spans="2:49">
      <c r="B63" s="8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2"/>
      <c r="R63" s="8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2"/>
      <c r="AH63" s="8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2"/>
    </row>
    <row r="64" spans="2:49">
      <c r="B64" s="8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2"/>
      <c r="R64" s="8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2"/>
      <c r="AH64" s="8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2"/>
    </row>
    <row r="65" spans="2:49">
      <c r="B65" s="8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2"/>
      <c r="R65" s="8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2"/>
      <c r="AH65" s="8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2"/>
    </row>
    <row r="66" spans="2:49">
      <c r="B66" s="8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2"/>
      <c r="R66" s="8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2"/>
      <c r="AH66" s="8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2"/>
    </row>
    <row r="67" spans="2:49">
      <c r="B67" s="8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2"/>
      <c r="R67" s="8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2"/>
      <c r="AH67" s="8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2"/>
    </row>
    <row r="68" spans="2:49">
      <c r="B68" s="8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2"/>
      <c r="R68" s="8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2"/>
      <c r="AH68" s="8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2"/>
    </row>
    <row r="69" spans="2:49">
      <c r="B69" s="8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2"/>
      <c r="R69" s="8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2"/>
      <c r="AH69" s="8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2"/>
    </row>
    <row r="70" spans="2:49">
      <c r="B70" s="8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2"/>
      <c r="R70" s="8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2"/>
      <c r="AH70" s="8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2"/>
    </row>
    <row r="71" spans="2:49">
      <c r="B71" s="14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9"/>
      <c r="R71" s="14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9"/>
      <c r="AH71" s="14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9"/>
    </row>
    <row r="83" spans="2:49">
      <c r="B83" s="15" t="s">
        <v>27</v>
      </c>
      <c r="C83" s="5"/>
      <c r="D83" s="5"/>
      <c r="E83" s="5"/>
      <c r="F83" s="5"/>
      <c r="G83" s="5"/>
      <c r="H83" s="5"/>
      <c r="I83" s="6"/>
      <c r="J83" s="6"/>
      <c r="K83" s="6"/>
      <c r="L83" s="6"/>
      <c r="M83" s="6"/>
      <c r="N83" s="6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7"/>
    </row>
    <row r="84" spans="2:49">
      <c r="B84" s="22" t="s">
        <v>28</v>
      </c>
      <c r="C84" s="10"/>
      <c r="D84" s="10"/>
      <c r="E84" s="10"/>
      <c r="F84" s="10"/>
      <c r="G84" s="10"/>
      <c r="H84" s="10"/>
      <c r="I84" s="11"/>
      <c r="J84" s="11"/>
      <c r="K84" s="11"/>
      <c r="L84" s="11"/>
      <c r="M84" s="11"/>
      <c r="V84" s="11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9" t="s">
        <v>30</v>
      </c>
      <c r="AR84" s="10"/>
      <c r="AS84" s="10"/>
      <c r="AT84" s="10"/>
      <c r="AU84" s="10"/>
      <c r="AV84" s="10"/>
      <c r="AW84" s="12"/>
    </row>
    <row r="85" spans="2:49" ht="17.25">
      <c r="B85" s="23" t="s">
        <v>1</v>
      </c>
      <c r="C85" s="10" t="s">
        <v>70</v>
      </c>
      <c r="D85" s="10"/>
      <c r="E85" s="10"/>
      <c r="F85" s="10"/>
      <c r="G85" s="10"/>
      <c r="H85" s="109"/>
      <c r="I85" s="20"/>
      <c r="J85" s="11"/>
      <c r="K85" s="11"/>
      <c r="L85" s="11"/>
      <c r="M85" s="11"/>
      <c r="V85" s="168">
        <v>8</v>
      </c>
      <c r="W85" s="168"/>
      <c r="X85" s="11" t="s">
        <v>15</v>
      </c>
      <c r="Y85" s="11" t="s">
        <v>16</v>
      </c>
      <c r="Z85" s="168">
        <v>2.85</v>
      </c>
      <c r="AA85" s="168"/>
      <c r="AB85" s="11" t="s">
        <v>15</v>
      </c>
      <c r="AC85" s="13" t="s">
        <v>17</v>
      </c>
      <c r="AD85" s="168">
        <f>SUM(Z85*V85)</f>
        <v>22.8</v>
      </c>
      <c r="AE85" s="168"/>
      <c r="AF85" s="109" t="s">
        <v>18</v>
      </c>
      <c r="AG85" s="10"/>
      <c r="AH85" s="25" t="s">
        <v>29</v>
      </c>
      <c r="AI85" s="10"/>
      <c r="AJ85" s="180">
        <v>57000</v>
      </c>
      <c r="AK85" s="180"/>
      <c r="AL85" s="180"/>
      <c r="AM85" s="26"/>
      <c r="AN85" s="10"/>
      <c r="AO85" s="10"/>
      <c r="AP85" s="10"/>
      <c r="AQ85" s="27" t="s">
        <v>31</v>
      </c>
      <c r="AR85" s="180">
        <f>SUM(AJ85*AD85)</f>
        <v>1299600</v>
      </c>
      <c r="AS85" s="180"/>
      <c r="AT85" s="180"/>
      <c r="AU85" s="180"/>
      <c r="AV85" s="10"/>
      <c r="AW85" s="12"/>
    </row>
    <row r="86" spans="2:49">
      <c r="B86" s="23" t="s">
        <v>8</v>
      </c>
      <c r="C86" s="109" t="s">
        <v>72</v>
      </c>
      <c r="D86" s="111"/>
      <c r="E86" s="111"/>
      <c r="F86" s="111"/>
      <c r="G86" s="111"/>
      <c r="H86" s="111"/>
      <c r="I86" s="111"/>
      <c r="J86" s="111"/>
      <c r="K86" s="111"/>
      <c r="L86" s="111"/>
      <c r="M86" s="111"/>
      <c r="V86" s="168"/>
      <c r="W86" s="168"/>
      <c r="X86" s="160" t="s">
        <v>37</v>
      </c>
      <c r="Y86" s="160"/>
      <c r="Z86" s="160"/>
      <c r="AA86" s="160"/>
      <c r="AC86" s="13"/>
      <c r="AD86" s="168"/>
      <c r="AE86" s="168"/>
      <c r="AF86" s="109"/>
      <c r="AG86" s="24"/>
      <c r="AH86" s="25" t="s">
        <v>29</v>
      </c>
      <c r="AI86" s="24"/>
      <c r="AJ86" s="180">
        <v>350000</v>
      </c>
      <c r="AK86" s="180"/>
      <c r="AL86" s="180"/>
      <c r="AM86" s="24"/>
      <c r="AN86" s="24"/>
      <c r="AO86" s="24"/>
      <c r="AP86" s="24"/>
      <c r="AQ86" s="27" t="s">
        <v>31</v>
      </c>
      <c r="AR86" s="180">
        <f>SUM(AJ86*V86)</f>
        <v>0</v>
      </c>
      <c r="AS86" s="180"/>
      <c r="AT86" s="180"/>
      <c r="AU86" s="180"/>
      <c r="AV86" s="10"/>
      <c r="AW86" s="12"/>
    </row>
    <row r="87" spans="2:49">
      <c r="B87" s="8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2"/>
    </row>
    <row r="88" spans="2:49" ht="15.75">
      <c r="B88" s="181" t="s">
        <v>32</v>
      </c>
      <c r="C88" s="182"/>
      <c r="D88" s="182"/>
      <c r="E88" s="182"/>
      <c r="F88" s="182"/>
      <c r="G88" s="182"/>
      <c r="H88" s="182"/>
      <c r="I88" s="182"/>
      <c r="J88" s="182"/>
      <c r="K88" s="182"/>
      <c r="L88" s="182"/>
      <c r="M88" s="182"/>
      <c r="N88" s="182"/>
      <c r="O88" s="182"/>
      <c r="P88" s="182"/>
      <c r="Q88" s="182"/>
      <c r="R88" s="182"/>
      <c r="S88" s="182"/>
      <c r="T88" s="182"/>
      <c r="U88" s="182"/>
      <c r="V88" s="182"/>
      <c r="W88" s="182"/>
      <c r="X88" s="182"/>
      <c r="Y88" s="182"/>
      <c r="Z88" s="182"/>
      <c r="AA88" s="182"/>
      <c r="AB88" s="182"/>
      <c r="AC88" s="182"/>
      <c r="AD88" s="182"/>
      <c r="AE88" s="182"/>
      <c r="AF88" s="182"/>
      <c r="AG88" s="182"/>
      <c r="AH88" s="182"/>
      <c r="AI88" s="182"/>
      <c r="AJ88" s="182"/>
      <c r="AK88" s="182"/>
      <c r="AL88" s="182"/>
      <c r="AM88" s="182"/>
      <c r="AN88" s="182"/>
      <c r="AO88" s="182"/>
      <c r="AP88" s="45"/>
      <c r="AQ88" s="45" t="s">
        <v>31</v>
      </c>
      <c r="AR88" s="46"/>
      <c r="AS88" s="183">
        <f>SUM(AR85:AU86)</f>
        <v>1299600</v>
      </c>
      <c r="AT88" s="183"/>
      <c r="AU88" s="183"/>
      <c r="AV88" s="183"/>
      <c r="AW88" s="184"/>
    </row>
    <row r="89" spans="2:49">
      <c r="B89" s="185" t="s">
        <v>33</v>
      </c>
      <c r="C89" s="186"/>
      <c r="D89" s="187" t="s">
        <v>19</v>
      </c>
      <c r="E89" s="188"/>
      <c r="F89" s="188"/>
      <c r="G89" s="188"/>
      <c r="H89" s="188"/>
      <c r="I89" s="188"/>
      <c r="J89" s="188"/>
      <c r="K89" s="188"/>
      <c r="L89" s="188"/>
      <c r="M89" s="188"/>
      <c r="N89" s="188"/>
      <c r="O89" s="188"/>
      <c r="P89" s="188"/>
      <c r="Q89" s="189"/>
      <c r="R89" s="170" t="s">
        <v>20</v>
      </c>
      <c r="S89" s="170"/>
      <c r="T89" s="170"/>
      <c r="U89" s="170"/>
      <c r="V89" s="170"/>
      <c r="W89" s="170"/>
      <c r="X89" s="170"/>
      <c r="Y89" s="170"/>
      <c r="Z89" s="170"/>
      <c r="AA89" s="170"/>
      <c r="AB89" s="170"/>
      <c r="AC89" s="170"/>
      <c r="AD89" s="170"/>
      <c r="AE89" s="170"/>
      <c r="AF89" s="170"/>
      <c r="AG89" s="170"/>
      <c r="AH89" s="170" t="s">
        <v>21</v>
      </c>
      <c r="AI89" s="170"/>
      <c r="AJ89" s="170"/>
      <c r="AK89" s="170"/>
      <c r="AL89" s="170"/>
      <c r="AM89" s="170"/>
      <c r="AN89" s="170"/>
      <c r="AO89" s="170"/>
      <c r="AP89" s="170"/>
      <c r="AQ89" s="170"/>
      <c r="AR89" s="170"/>
      <c r="AS89" s="170"/>
      <c r="AT89" s="170"/>
      <c r="AU89" s="170"/>
      <c r="AV89" s="170"/>
      <c r="AW89" s="170"/>
    </row>
    <row r="90" spans="2:49">
      <c r="B90" s="15" t="s">
        <v>43</v>
      </c>
      <c r="C90" s="30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7"/>
      <c r="R90" s="4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7"/>
      <c r="AH90" s="4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7"/>
    </row>
    <row r="91" spans="2:49">
      <c r="B91" s="8"/>
      <c r="C91" s="9" t="s">
        <v>38</v>
      </c>
      <c r="D91" s="195" t="s">
        <v>59</v>
      </c>
      <c r="E91" s="195"/>
      <c r="F91" s="195"/>
      <c r="G91" s="195"/>
      <c r="H91" s="195"/>
      <c r="I91" s="195"/>
      <c r="J91" s="195"/>
      <c r="K91" s="195"/>
      <c r="L91" s="195"/>
      <c r="M91" s="195"/>
      <c r="N91" s="195"/>
      <c r="O91" s="195"/>
      <c r="P91" s="195"/>
      <c r="Q91" s="196"/>
      <c r="R91" s="8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2"/>
      <c r="AH91" s="8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2"/>
    </row>
    <row r="92" spans="2:49">
      <c r="B92" s="8"/>
      <c r="C92" s="10"/>
      <c r="D92" s="160" t="s">
        <v>35</v>
      </c>
      <c r="E92" s="160"/>
      <c r="F92" s="11" t="s">
        <v>14</v>
      </c>
      <c r="G92" s="160" t="s">
        <v>36</v>
      </c>
      <c r="H92" s="160"/>
      <c r="I92" s="160"/>
      <c r="J92" s="160"/>
      <c r="K92" s="160"/>
      <c r="L92" s="160"/>
      <c r="M92" s="160"/>
      <c r="N92" s="160"/>
      <c r="O92" s="160"/>
      <c r="P92" s="160"/>
      <c r="Q92" s="198"/>
      <c r="R92" s="8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2"/>
      <c r="AH92" s="8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2"/>
    </row>
    <row r="93" spans="2:49">
      <c r="B93" s="8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2"/>
      <c r="R93" s="8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2"/>
      <c r="AH93" s="8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2"/>
    </row>
    <row r="94" spans="2:49">
      <c r="B94" s="8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2"/>
      <c r="R94" s="8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2"/>
      <c r="AH94" s="8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2"/>
    </row>
    <row r="95" spans="2:49">
      <c r="B95" s="8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2"/>
      <c r="R95" s="8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2"/>
      <c r="AH95" s="8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2"/>
    </row>
    <row r="96" spans="2:49">
      <c r="B96" s="8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2"/>
      <c r="R96" s="8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2"/>
      <c r="AH96" s="8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2"/>
    </row>
    <row r="97" spans="2:49">
      <c r="B97" s="8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2"/>
      <c r="R97" s="8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2"/>
      <c r="AH97" s="8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2"/>
    </row>
    <row r="98" spans="2:49">
      <c r="B98" s="8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2"/>
      <c r="R98" s="8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2"/>
      <c r="AH98" s="8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2"/>
    </row>
    <row r="99" spans="2:49">
      <c r="B99" s="8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2"/>
      <c r="R99" s="8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2"/>
      <c r="AH99" s="8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2"/>
    </row>
    <row r="100" spans="2:49">
      <c r="B100" s="8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2"/>
      <c r="R100" s="8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2"/>
      <c r="AH100" s="8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2"/>
    </row>
    <row r="101" spans="2:49">
      <c r="B101" s="8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2"/>
      <c r="R101" s="8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2"/>
      <c r="AH101" s="8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2"/>
    </row>
    <row r="102" spans="2:49">
      <c r="B102" s="8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2"/>
      <c r="R102" s="8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2"/>
      <c r="AH102" s="8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2"/>
    </row>
    <row r="103" spans="2:49">
      <c r="B103" s="8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2"/>
      <c r="R103" s="8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2"/>
      <c r="AH103" s="8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2"/>
    </row>
    <row r="104" spans="2:49">
      <c r="B104" s="8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2"/>
      <c r="R104" s="8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2"/>
      <c r="AH104" s="8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2"/>
    </row>
    <row r="105" spans="2:49">
      <c r="B105" s="14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9"/>
      <c r="R105" s="14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9"/>
      <c r="AH105" s="14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9"/>
    </row>
    <row r="120" spans="2:49">
      <c r="B120" s="15" t="s">
        <v>27</v>
      </c>
      <c r="C120" s="5"/>
      <c r="D120" s="5"/>
      <c r="E120" s="5"/>
      <c r="F120" s="5"/>
      <c r="G120" s="5"/>
      <c r="H120" s="5"/>
      <c r="I120" s="6"/>
      <c r="J120" s="6"/>
      <c r="K120" s="6"/>
      <c r="L120" s="6"/>
      <c r="M120" s="6"/>
      <c r="N120" s="6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7"/>
    </row>
    <row r="121" spans="2:49">
      <c r="B121" s="22" t="s">
        <v>28</v>
      </c>
      <c r="C121" s="10"/>
      <c r="D121" s="10"/>
      <c r="E121" s="10"/>
      <c r="F121" s="10"/>
      <c r="G121" s="10"/>
      <c r="H121" s="10"/>
      <c r="I121" s="11"/>
      <c r="J121" s="11"/>
      <c r="K121" s="11"/>
      <c r="L121" s="11"/>
      <c r="M121" s="11"/>
      <c r="V121" s="11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9" t="s">
        <v>30</v>
      </c>
      <c r="AR121" s="10"/>
      <c r="AS121" s="10"/>
      <c r="AT121" s="10"/>
      <c r="AU121" s="10"/>
      <c r="AV121" s="10"/>
      <c r="AW121" s="12"/>
    </row>
    <row r="122" spans="2:49" ht="17.25">
      <c r="B122" s="23" t="s">
        <v>1</v>
      </c>
      <c r="C122" s="10" t="s">
        <v>70</v>
      </c>
      <c r="D122" s="10"/>
      <c r="E122" s="10"/>
      <c r="F122" s="10"/>
      <c r="G122" s="10"/>
      <c r="H122" s="109"/>
      <c r="I122" s="20"/>
      <c r="J122" s="11"/>
      <c r="K122" s="11"/>
      <c r="L122" s="11"/>
      <c r="M122" s="11"/>
      <c r="V122" s="168">
        <v>8</v>
      </c>
      <c r="W122" s="168"/>
      <c r="X122" s="11" t="s">
        <v>15</v>
      </c>
      <c r="Y122" s="11" t="s">
        <v>16</v>
      </c>
      <c r="Z122" s="168">
        <v>2.85</v>
      </c>
      <c r="AA122" s="168"/>
      <c r="AB122" s="11" t="s">
        <v>15</v>
      </c>
      <c r="AC122" s="13" t="s">
        <v>17</v>
      </c>
      <c r="AD122" s="168">
        <f>SUM(Z122*V122)</f>
        <v>22.8</v>
      </c>
      <c r="AE122" s="168"/>
      <c r="AF122" s="109" t="s">
        <v>18</v>
      </c>
      <c r="AG122" s="10"/>
      <c r="AH122" s="25" t="s">
        <v>29</v>
      </c>
      <c r="AI122" s="10"/>
      <c r="AJ122" s="180">
        <v>57000</v>
      </c>
      <c r="AK122" s="180"/>
      <c r="AL122" s="180"/>
      <c r="AM122" s="26"/>
      <c r="AN122" s="10"/>
      <c r="AO122" s="10"/>
      <c r="AP122" s="10"/>
      <c r="AQ122" s="27" t="s">
        <v>31</v>
      </c>
      <c r="AR122" s="180">
        <f>SUM(AJ122*AD122)</f>
        <v>1299600</v>
      </c>
      <c r="AS122" s="180"/>
      <c r="AT122" s="180"/>
      <c r="AU122" s="180"/>
      <c r="AV122" s="10"/>
      <c r="AW122" s="12"/>
    </row>
    <row r="123" spans="2:49">
      <c r="B123" s="23" t="s">
        <v>8</v>
      </c>
      <c r="C123" s="109" t="s">
        <v>72</v>
      </c>
      <c r="D123" s="111"/>
      <c r="E123" s="111"/>
      <c r="F123" s="111"/>
      <c r="G123" s="111"/>
      <c r="H123" s="111"/>
      <c r="I123" s="111"/>
      <c r="J123" s="111"/>
      <c r="K123" s="111"/>
      <c r="L123" s="111"/>
      <c r="M123" s="111"/>
      <c r="V123" s="168"/>
      <c r="W123" s="168"/>
      <c r="X123" s="160" t="s">
        <v>37</v>
      </c>
      <c r="Y123" s="160"/>
      <c r="Z123" s="160"/>
      <c r="AA123" s="160"/>
      <c r="AC123" s="13"/>
      <c r="AD123" s="168"/>
      <c r="AE123" s="168"/>
      <c r="AF123" s="109"/>
      <c r="AG123" s="24"/>
      <c r="AH123" s="25" t="s">
        <v>29</v>
      </c>
      <c r="AI123" s="24"/>
      <c r="AJ123" s="180">
        <v>350000</v>
      </c>
      <c r="AK123" s="180"/>
      <c r="AL123" s="180"/>
      <c r="AM123" s="24"/>
      <c r="AN123" s="24"/>
      <c r="AO123" s="24"/>
      <c r="AP123" s="24"/>
      <c r="AQ123" s="27" t="s">
        <v>31</v>
      </c>
      <c r="AR123" s="180">
        <f>SUM(AJ123*V123)</f>
        <v>0</v>
      </c>
      <c r="AS123" s="180"/>
      <c r="AT123" s="180"/>
      <c r="AU123" s="180"/>
      <c r="AV123" s="10"/>
      <c r="AW123" s="12"/>
    </row>
    <row r="124" spans="2:49">
      <c r="B124" s="8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2"/>
    </row>
    <row r="125" spans="2:49" ht="15.75">
      <c r="B125" s="181" t="s">
        <v>32</v>
      </c>
      <c r="C125" s="182"/>
      <c r="D125" s="182"/>
      <c r="E125" s="182"/>
      <c r="F125" s="182"/>
      <c r="G125" s="182"/>
      <c r="H125" s="182"/>
      <c r="I125" s="182"/>
      <c r="J125" s="182"/>
      <c r="K125" s="182"/>
      <c r="L125" s="182"/>
      <c r="M125" s="182"/>
      <c r="N125" s="182"/>
      <c r="O125" s="182"/>
      <c r="P125" s="182"/>
      <c r="Q125" s="182"/>
      <c r="R125" s="182"/>
      <c r="S125" s="182"/>
      <c r="T125" s="182"/>
      <c r="U125" s="182"/>
      <c r="V125" s="182"/>
      <c r="W125" s="182"/>
      <c r="X125" s="182"/>
      <c r="Y125" s="182"/>
      <c r="Z125" s="182"/>
      <c r="AA125" s="182"/>
      <c r="AB125" s="182"/>
      <c r="AC125" s="182"/>
      <c r="AD125" s="182"/>
      <c r="AE125" s="182"/>
      <c r="AF125" s="182"/>
      <c r="AG125" s="182"/>
      <c r="AH125" s="182"/>
      <c r="AI125" s="182"/>
      <c r="AJ125" s="182"/>
      <c r="AK125" s="182"/>
      <c r="AL125" s="182"/>
      <c r="AM125" s="182"/>
      <c r="AN125" s="182"/>
      <c r="AO125" s="182"/>
      <c r="AP125" s="45"/>
      <c r="AQ125" s="45" t="s">
        <v>31</v>
      </c>
      <c r="AR125" s="46"/>
      <c r="AS125" s="183">
        <f>SUM(AR122:AU123)</f>
        <v>1299600</v>
      </c>
      <c r="AT125" s="183"/>
      <c r="AU125" s="183"/>
      <c r="AV125" s="183"/>
      <c r="AW125" s="184"/>
    </row>
    <row r="126" spans="2:49">
      <c r="B126" s="185" t="s">
        <v>33</v>
      </c>
      <c r="C126" s="186"/>
      <c r="D126" s="187" t="s">
        <v>19</v>
      </c>
      <c r="E126" s="188"/>
      <c r="F126" s="188"/>
      <c r="G126" s="188"/>
      <c r="H126" s="188"/>
      <c r="I126" s="188"/>
      <c r="J126" s="188"/>
      <c r="K126" s="188"/>
      <c r="L126" s="188"/>
      <c r="M126" s="188"/>
      <c r="N126" s="188"/>
      <c r="O126" s="188"/>
      <c r="P126" s="188"/>
      <c r="Q126" s="189"/>
      <c r="R126" s="170" t="s">
        <v>20</v>
      </c>
      <c r="S126" s="170"/>
      <c r="T126" s="170"/>
      <c r="U126" s="170"/>
      <c r="V126" s="170"/>
      <c r="W126" s="170"/>
      <c r="X126" s="170"/>
      <c r="Y126" s="170"/>
      <c r="Z126" s="170"/>
      <c r="AA126" s="170"/>
      <c r="AB126" s="170"/>
      <c r="AC126" s="170"/>
      <c r="AD126" s="170"/>
      <c r="AE126" s="170"/>
      <c r="AF126" s="170"/>
      <c r="AG126" s="170"/>
      <c r="AH126" s="170" t="s">
        <v>21</v>
      </c>
      <c r="AI126" s="170"/>
      <c r="AJ126" s="170"/>
      <c r="AK126" s="170"/>
      <c r="AL126" s="170"/>
      <c r="AM126" s="170"/>
      <c r="AN126" s="170"/>
      <c r="AO126" s="170"/>
      <c r="AP126" s="170"/>
      <c r="AQ126" s="170"/>
      <c r="AR126" s="170"/>
      <c r="AS126" s="170"/>
      <c r="AT126" s="170"/>
      <c r="AU126" s="170"/>
      <c r="AV126" s="170"/>
      <c r="AW126" s="170"/>
    </row>
    <row r="127" spans="2:49">
      <c r="B127" s="15" t="s">
        <v>43</v>
      </c>
      <c r="C127" s="30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7"/>
      <c r="R127" s="4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7"/>
      <c r="AH127" s="4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7"/>
    </row>
    <row r="128" spans="2:49">
      <c r="B128" s="8"/>
      <c r="C128" s="9" t="s">
        <v>39</v>
      </c>
      <c r="D128" s="195" t="s">
        <v>60</v>
      </c>
      <c r="E128" s="195"/>
      <c r="F128" s="195"/>
      <c r="G128" s="195"/>
      <c r="H128" s="195"/>
      <c r="I128" s="195"/>
      <c r="J128" s="195"/>
      <c r="K128" s="195"/>
      <c r="L128" s="195"/>
      <c r="M128" s="195"/>
      <c r="N128" s="195"/>
      <c r="O128" s="195"/>
      <c r="P128" s="195"/>
      <c r="Q128" s="196"/>
      <c r="R128" s="8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2"/>
      <c r="AH128" s="8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2"/>
    </row>
    <row r="129" spans="2:49">
      <c r="B129" s="8"/>
      <c r="C129" s="10"/>
      <c r="D129" s="160" t="s">
        <v>35</v>
      </c>
      <c r="E129" s="160"/>
      <c r="F129" s="11" t="s">
        <v>14</v>
      </c>
      <c r="G129" s="160" t="s">
        <v>151</v>
      </c>
      <c r="H129" s="160"/>
      <c r="I129" s="160"/>
      <c r="J129" s="160"/>
      <c r="K129" s="160"/>
      <c r="L129" s="160"/>
      <c r="M129" s="160"/>
      <c r="N129" s="160"/>
      <c r="O129" s="160"/>
      <c r="P129" s="160"/>
      <c r="Q129" s="198"/>
      <c r="R129" s="8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2"/>
      <c r="AH129" s="8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2"/>
    </row>
    <row r="130" spans="2:49">
      <c r="B130" s="8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2"/>
      <c r="R130" s="8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2"/>
      <c r="AH130" s="8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2"/>
    </row>
    <row r="131" spans="2:49">
      <c r="B131" s="8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2"/>
      <c r="R131" s="8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2"/>
      <c r="AH131" s="8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2"/>
    </row>
    <row r="132" spans="2:49">
      <c r="B132" s="8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2"/>
      <c r="R132" s="8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2"/>
      <c r="AH132" s="8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2"/>
    </row>
    <row r="133" spans="2:49">
      <c r="B133" s="8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2"/>
      <c r="R133" s="8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2"/>
      <c r="AH133" s="8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2"/>
    </row>
    <row r="134" spans="2:49">
      <c r="B134" s="8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2"/>
      <c r="R134" s="8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2"/>
      <c r="AH134" s="8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2"/>
    </row>
    <row r="135" spans="2:49">
      <c r="B135" s="8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2"/>
      <c r="R135" s="8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2"/>
      <c r="AH135" s="8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2"/>
    </row>
    <row r="136" spans="2:49">
      <c r="B136" s="8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2"/>
      <c r="R136" s="8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2"/>
      <c r="AH136" s="8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2"/>
    </row>
    <row r="137" spans="2:49">
      <c r="B137" s="8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2"/>
      <c r="R137" s="8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2"/>
      <c r="AH137" s="8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2"/>
    </row>
    <row r="138" spans="2:49">
      <c r="B138" s="8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2"/>
      <c r="R138" s="8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2"/>
      <c r="AH138" s="8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2"/>
    </row>
    <row r="139" spans="2:49">
      <c r="B139" s="8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2"/>
      <c r="R139" s="8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2"/>
      <c r="AH139" s="8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2"/>
    </row>
    <row r="140" spans="2:49">
      <c r="B140" s="8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2"/>
      <c r="R140" s="8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2"/>
      <c r="AH140" s="8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2"/>
    </row>
    <row r="141" spans="2:49">
      <c r="B141" s="8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2"/>
      <c r="R141" s="8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2"/>
      <c r="AH141" s="8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2"/>
    </row>
    <row r="142" spans="2:49">
      <c r="B142" s="14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9"/>
      <c r="R142" s="14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9"/>
      <c r="AH142" s="14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9"/>
    </row>
    <row r="157" spans="2:49">
      <c r="B157" s="15" t="s">
        <v>27</v>
      </c>
      <c r="C157" s="5"/>
      <c r="D157" s="5"/>
      <c r="E157" s="5"/>
      <c r="F157" s="5"/>
      <c r="G157" s="5"/>
      <c r="H157" s="5"/>
      <c r="I157" s="6"/>
      <c r="J157" s="6"/>
      <c r="K157" s="6"/>
      <c r="L157" s="6"/>
      <c r="M157" s="6"/>
      <c r="N157" s="6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7"/>
    </row>
    <row r="158" spans="2:49">
      <c r="B158" s="22" t="s">
        <v>28</v>
      </c>
      <c r="C158" s="10"/>
      <c r="D158" s="10"/>
      <c r="E158" s="10"/>
      <c r="F158" s="10"/>
      <c r="G158" s="10"/>
      <c r="H158" s="10"/>
      <c r="I158" s="11"/>
      <c r="J158" s="11"/>
      <c r="K158" s="11"/>
      <c r="L158" s="11"/>
      <c r="M158" s="11"/>
      <c r="V158" s="11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9" t="s">
        <v>30</v>
      </c>
      <c r="AR158" s="10"/>
      <c r="AS158" s="10"/>
      <c r="AT158" s="10"/>
      <c r="AU158" s="10"/>
      <c r="AV158" s="10"/>
      <c r="AW158" s="12"/>
    </row>
    <row r="159" spans="2:49" ht="17.25">
      <c r="B159" s="23" t="s">
        <v>1</v>
      </c>
      <c r="C159" s="10" t="s">
        <v>70</v>
      </c>
      <c r="D159" s="10"/>
      <c r="E159" s="10"/>
      <c r="F159" s="10"/>
      <c r="G159" s="10"/>
      <c r="H159" s="109"/>
      <c r="I159" s="20"/>
      <c r="J159" s="11"/>
      <c r="K159" s="11"/>
      <c r="L159" s="11"/>
      <c r="M159" s="11"/>
      <c r="V159" s="168">
        <v>6</v>
      </c>
      <c r="W159" s="168"/>
      <c r="X159" s="11" t="s">
        <v>15</v>
      </c>
      <c r="Y159" s="11" t="s">
        <v>16</v>
      </c>
      <c r="Z159" s="168">
        <v>2.85</v>
      </c>
      <c r="AA159" s="168"/>
      <c r="AB159" s="11" t="s">
        <v>15</v>
      </c>
      <c r="AC159" s="13" t="s">
        <v>17</v>
      </c>
      <c r="AD159" s="168">
        <f>SUM(Z159*V159)</f>
        <v>17.100000000000001</v>
      </c>
      <c r="AE159" s="168"/>
      <c r="AF159" s="109" t="s">
        <v>18</v>
      </c>
      <c r="AG159" s="10"/>
      <c r="AH159" s="25" t="s">
        <v>29</v>
      </c>
      <c r="AI159" s="10"/>
      <c r="AJ159" s="180">
        <v>57000</v>
      </c>
      <c r="AK159" s="180"/>
      <c r="AL159" s="180"/>
      <c r="AM159" s="26"/>
      <c r="AN159" s="10"/>
      <c r="AO159" s="10"/>
      <c r="AP159" s="10"/>
      <c r="AQ159" s="27" t="s">
        <v>31</v>
      </c>
      <c r="AR159" s="180">
        <f>SUM(AJ159*AD159)</f>
        <v>974700.00000000012</v>
      </c>
      <c r="AS159" s="180"/>
      <c r="AT159" s="180"/>
      <c r="AU159" s="180"/>
      <c r="AV159" s="10"/>
      <c r="AW159" s="12"/>
    </row>
    <row r="160" spans="2:49">
      <c r="B160" s="23" t="s">
        <v>8</v>
      </c>
      <c r="C160" s="10" t="s">
        <v>71</v>
      </c>
      <c r="D160" s="10"/>
      <c r="E160" s="10"/>
      <c r="F160" s="10"/>
      <c r="G160" s="10"/>
      <c r="H160" s="109"/>
      <c r="I160" s="20"/>
      <c r="J160" s="11"/>
      <c r="K160" s="11"/>
      <c r="L160" s="11"/>
      <c r="M160" s="11"/>
      <c r="V160" s="168">
        <v>1</v>
      </c>
      <c r="W160" s="168"/>
      <c r="X160" s="160" t="s">
        <v>37</v>
      </c>
      <c r="Y160" s="160"/>
      <c r="Z160" s="160"/>
      <c r="AA160" s="160"/>
      <c r="AC160" s="13"/>
      <c r="AD160" s="168"/>
      <c r="AE160" s="168"/>
      <c r="AF160" s="109"/>
      <c r="AG160" s="24"/>
      <c r="AH160" s="25" t="s">
        <v>29</v>
      </c>
      <c r="AI160" s="24"/>
      <c r="AJ160" s="180">
        <v>350000</v>
      </c>
      <c r="AK160" s="180"/>
      <c r="AL160" s="180"/>
      <c r="AM160" s="24"/>
      <c r="AN160" s="24"/>
      <c r="AO160" s="24"/>
      <c r="AP160" s="24"/>
      <c r="AQ160" s="27" t="s">
        <v>31</v>
      </c>
      <c r="AR160" s="180">
        <f t="shared" ref="AR160:AR162" si="0">SUM(AJ160*V160)</f>
        <v>350000</v>
      </c>
      <c r="AS160" s="180"/>
      <c r="AT160" s="180"/>
      <c r="AU160" s="180"/>
      <c r="AV160" s="10"/>
      <c r="AW160" s="12"/>
    </row>
    <row r="161" spans="2:49">
      <c r="B161" s="23" t="s">
        <v>25</v>
      </c>
      <c r="C161" s="109" t="s">
        <v>73</v>
      </c>
      <c r="D161" s="111"/>
      <c r="E161" s="111"/>
      <c r="F161" s="111"/>
      <c r="G161" s="111"/>
      <c r="H161" s="111"/>
      <c r="I161" s="111"/>
      <c r="J161" s="111"/>
      <c r="K161" s="111"/>
      <c r="L161" s="111"/>
      <c r="M161" s="111"/>
      <c r="V161" s="168">
        <v>0</v>
      </c>
      <c r="W161" s="168"/>
      <c r="X161" s="160" t="s">
        <v>37</v>
      </c>
      <c r="Y161" s="160"/>
      <c r="Z161" s="160"/>
      <c r="AA161" s="160"/>
      <c r="AC161" s="13"/>
      <c r="AD161" s="168"/>
      <c r="AE161" s="168"/>
      <c r="AF161" s="109"/>
      <c r="AG161" s="24"/>
      <c r="AH161" s="25" t="s">
        <v>29</v>
      </c>
      <c r="AI161" s="24"/>
      <c r="AJ161" s="180">
        <v>350000</v>
      </c>
      <c r="AK161" s="180"/>
      <c r="AL161" s="180"/>
      <c r="AM161" s="24"/>
      <c r="AN161" s="24"/>
      <c r="AO161" s="24"/>
      <c r="AP161" s="24"/>
      <c r="AQ161" s="27" t="s">
        <v>31</v>
      </c>
      <c r="AR161" s="180">
        <f t="shared" si="0"/>
        <v>0</v>
      </c>
      <c r="AS161" s="180"/>
      <c r="AT161" s="180"/>
      <c r="AU161" s="180"/>
      <c r="AV161" s="10"/>
      <c r="AW161" s="12"/>
    </row>
    <row r="162" spans="2:49">
      <c r="B162" s="23" t="s">
        <v>41</v>
      </c>
      <c r="C162" s="109" t="s">
        <v>72</v>
      </c>
      <c r="D162" s="111"/>
      <c r="E162" s="111"/>
      <c r="F162" s="111"/>
      <c r="G162" s="111"/>
      <c r="H162" s="111"/>
      <c r="I162" s="111"/>
      <c r="J162" s="111"/>
      <c r="K162" s="111"/>
      <c r="L162" s="111"/>
      <c r="M162" s="111"/>
      <c r="V162" s="168">
        <v>1</v>
      </c>
      <c r="W162" s="168"/>
      <c r="X162" s="160" t="s">
        <v>37</v>
      </c>
      <c r="Y162" s="160"/>
      <c r="Z162" s="160"/>
      <c r="AA162" s="160"/>
      <c r="AC162" s="13"/>
      <c r="AD162" s="168"/>
      <c r="AE162" s="168"/>
      <c r="AF162" s="109"/>
      <c r="AG162" s="24"/>
      <c r="AH162" s="25" t="s">
        <v>29</v>
      </c>
      <c r="AI162" s="24"/>
      <c r="AJ162" s="180">
        <v>350000</v>
      </c>
      <c r="AK162" s="180"/>
      <c r="AL162" s="180"/>
      <c r="AM162" s="24"/>
      <c r="AN162" s="24"/>
      <c r="AO162" s="24"/>
      <c r="AP162" s="24"/>
      <c r="AQ162" s="27" t="s">
        <v>31</v>
      </c>
      <c r="AR162" s="180">
        <f t="shared" si="0"/>
        <v>350000</v>
      </c>
      <c r="AS162" s="180"/>
      <c r="AT162" s="180"/>
      <c r="AU162" s="180"/>
      <c r="AV162" s="10"/>
      <c r="AW162" s="12"/>
    </row>
    <row r="163" spans="2:49">
      <c r="B163" s="8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2"/>
    </row>
    <row r="164" spans="2:49" ht="15.75">
      <c r="B164" s="181" t="s">
        <v>32</v>
      </c>
      <c r="C164" s="182"/>
      <c r="D164" s="182"/>
      <c r="E164" s="182"/>
      <c r="F164" s="182"/>
      <c r="G164" s="182"/>
      <c r="H164" s="182"/>
      <c r="I164" s="182"/>
      <c r="J164" s="182"/>
      <c r="K164" s="182"/>
      <c r="L164" s="182"/>
      <c r="M164" s="182"/>
      <c r="N164" s="182"/>
      <c r="O164" s="182"/>
      <c r="P164" s="182"/>
      <c r="Q164" s="182"/>
      <c r="R164" s="182"/>
      <c r="S164" s="182"/>
      <c r="T164" s="182"/>
      <c r="U164" s="182"/>
      <c r="V164" s="182"/>
      <c r="W164" s="182"/>
      <c r="X164" s="182"/>
      <c r="Y164" s="182"/>
      <c r="Z164" s="182"/>
      <c r="AA164" s="182"/>
      <c r="AB164" s="182"/>
      <c r="AC164" s="182"/>
      <c r="AD164" s="182"/>
      <c r="AE164" s="182"/>
      <c r="AF164" s="182"/>
      <c r="AG164" s="182"/>
      <c r="AH164" s="182"/>
      <c r="AI164" s="182"/>
      <c r="AJ164" s="182"/>
      <c r="AK164" s="182"/>
      <c r="AL164" s="182"/>
      <c r="AM164" s="182"/>
      <c r="AN164" s="182"/>
      <c r="AO164" s="182"/>
      <c r="AP164" s="45"/>
      <c r="AQ164" s="45" t="s">
        <v>31</v>
      </c>
      <c r="AR164" s="46"/>
      <c r="AS164" s="183">
        <f>SUM(AR159:AU162)</f>
        <v>1674700</v>
      </c>
      <c r="AT164" s="183"/>
      <c r="AU164" s="183"/>
      <c r="AV164" s="183"/>
      <c r="AW164" s="184"/>
    </row>
    <row r="165" spans="2:49">
      <c r="B165" s="185" t="s">
        <v>33</v>
      </c>
      <c r="C165" s="186"/>
      <c r="D165" s="187" t="s">
        <v>19</v>
      </c>
      <c r="E165" s="188"/>
      <c r="F165" s="188"/>
      <c r="G165" s="188"/>
      <c r="H165" s="188"/>
      <c r="I165" s="188"/>
      <c r="J165" s="188"/>
      <c r="K165" s="188"/>
      <c r="L165" s="188"/>
      <c r="M165" s="188"/>
      <c r="N165" s="188"/>
      <c r="O165" s="188"/>
      <c r="P165" s="188"/>
      <c r="Q165" s="189"/>
      <c r="R165" s="170" t="s">
        <v>20</v>
      </c>
      <c r="S165" s="170"/>
      <c r="T165" s="170"/>
      <c r="U165" s="170"/>
      <c r="V165" s="170"/>
      <c r="W165" s="170"/>
      <c r="X165" s="170"/>
      <c r="Y165" s="170"/>
      <c r="Z165" s="170"/>
      <c r="AA165" s="170"/>
      <c r="AB165" s="170"/>
      <c r="AC165" s="170"/>
      <c r="AD165" s="170"/>
      <c r="AE165" s="170"/>
      <c r="AF165" s="170"/>
      <c r="AG165" s="170"/>
      <c r="AH165" s="170" t="s">
        <v>21</v>
      </c>
      <c r="AI165" s="170"/>
      <c r="AJ165" s="170"/>
      <c r="AK165" s="170"/>
      <c r="AL165" s="170"/>
      <c r="AM165" s="170"/>
      <c r="AN165" s="170"/>
      <c r="AO165" s="170"/>
      <c r="AP165" s="170"/>
      <c r="AQ165" s="170"/>
      <c r="AR165" s="170"/>
      <c r="AS165" s="170"/>
      <c r="AT165" s="170"/>
      <c r="AU165" s="170"/>
      <c r="AV165" s="170"/>
      <c r="AW165" s="170"/>
    </row>
    <row r="166" spans="2:49">
      <c r="B166" s="15" t="s">
        <v>43</v>
      </c>
      <c r="C166" s="30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7"/>
      <c r="R166" s="4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7"/>
      <c r="AH166" s="4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7"/>
    </row>
    <row r="167" spans="2:49">
      <c r="B167" s="8"/>
      <c r="C167" s="9" t="s">
        <v>40</v>
      </c>
      <c r="D167" s="195" t="s">
        <v>61</v>
      </c>
      <c r="E167" s="195"/>
      <c r="F167" s="195"/>
      <c r="G167" s="195"/>
      <c r="H167" s="195"/>
      <c r="I167" s="195"/>
      <c r="J167" s="195"/>
      <c r="K167" s="195"/>
      <c r="L167" s="195"/>
      <c r="M167" s="195"/>
      <c r="N167" s="195"/>
      <c r="O167" s="195"/>
      <c r="P167" s="195"/>
      <c r="Q167" s="196"/>
      <c r="R167" s="8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2"/>
      <c r="AH167" s="8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2"/>
    </row>
    <row r="168" spans="2:49">
      <c r="B168" s="8"/>
      <c r="C168" s="10"/>
      <c r="D168" s="160" t="s">
        <v>35</v>
      </c>
      <c r="E168" s="160"/>
      <c r="F168" s="11" t="s">
        <v>14</v>
      </c>
      <c r="G168" s="161" t="s">
        <v>62</v>
      </c>
      <c r="H168" s="161"/>
      <c r="I168" s="161"/>
      <c r="J168" s="161"/>
      <c r="K168" s="161"/>
      <c r="L168" s="161"/>
      <c r="M168" s="161"/>
      <c r="N168" s="161"/>
      <c r="O168" s="161"/>
      <c r="P168" s="161"/>
      <c r="Q168" s="197"/>
      <c r="R168" s="8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2"/>
      <c r="AH168" s="8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2"/>
    </row>
    <row r="169" spans="2:49">
      <c r="B169" s="8"/>
      <c r="C169" s="10"/>
      <c r="D169" s="10"/>
      <c r="E169" s="10"/>
      <c r="F169" s="10"/>
      <c r="G169" s="161"/>
      <c r="H169" s="161"/>
      <c r="I169" s="161"/>
      <c r="J169" s="161"/>
      <c r="K169" s="161"/>
      <c r="L169" s="161"/>
      <c r="M169" s="161"/>
      <c r="N169" s="161"/>
      <c r="O169" s="161"/>
      <c r="P169" s="161"/>
      <c r="Q169" s="197"/>
      <c r="R169" s="8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2"/>
      <c r="AH169" s="8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2"/>
    </row>
    <row r="170" spans="2:49">
      <c r="B170" s="8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2"/>
      <c r="R170" s="8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2"/>
      <c r="AH170" s="8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2"/>
    </row>
    <row r="171" spans="2:49">
      <c r="B171" s="8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2"/>
      <c r="R171" s="8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2"/>
      <c r="AH171" s="8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2"/>
    </row>
    <row r="172" spans="2:49">
      <c r="B172" s="8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2"/>
      <c r="R172" s="8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2"/>
      <c r="AH172" s="8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2"/>
    </row>
    <row r="173" spans="2:49">
      <c r="B173" s="8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2"/>
      <c r="R173" s="8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2"/>
      <c r="AH173" s="8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2"/>
    </row>
    <row r="174" spans="2:49">
      <c r="B174" s="8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2"/>
      <c r="R174" s="8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2"/>
      <c r="AH174" s="8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2"/>
    </row>
    <row r="175" spans="2:49">
      <c r="B175" s="8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2"/>
      <c r="R175" s="8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2"/>
      <c r="AH175" s="8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2"/>
    </row>
    <row r="176" spans="2:49">
      <c r="B176" s="8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2"/>
      <c r="R176" s="8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2"/>
      <c r="AH176" s="8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2"/>
    </row>
    <row r="177" spans="2:49">
      <c r="B177" s="8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2"/>
      <c r="R177" s="8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2"/>
      <c r="AH177" s="8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2"/>
    </row>
    <row r="178" spans="2:49">
      <c r="B178" s="8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2"/>
      <c r="R178" s="8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2"/>
      <c r="AH178" s="8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2"/>
    </row>
    <row r="179" spans="2:49">
      <c r="B179" s="8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2"/>
      <c r="R179" s="8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2"/>
      <c r="AH179" s="8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2"/>
    </row>
    <row r="180" spans="2:49">
      <c r="B180" s="8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2"/>
      <c r="R180" s="8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2"/>
      <c r="AH180" s="8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2"/>
    </row>
    <row r="181" spans="2:49">
      <c r="B181" s="14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9"/>
      <c r="R181" s="14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9"/>
      <c r="AH181" s="14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9"/>
    </row>
    <row r="194" spans="2:49">
      <c r="B194" s="15" t="s">
        <v>27</v>
      </c>
      <c r="C194" s="5"/>
      <c r="D194" s="5"/>
      <c r="E194" s="5"/>
      <c r="F194" s="5"/>
      <c r="G194" s="5"/>
      <c r="H194" s="5"/>
      <c r="I194" s="6"/>
      <c r="J194" s="6"/>
      <c r="K194" s="6"/>
      <c r="L194" s="6"/>
      <c r="M194" s="6"/>
      <c r="N194" s="6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7"/>
    </row>
    <row r="195" spans="2:49">
      <c r="B195" s="22" t="s">
        <v>28</v>
      </c>
      <c r="C195" s="10"/>
      <c r="D195" s="10"/>
      <c r="E195" s="10"/>
      <c r="F195" s="10"/>
      <c r="G195" s="10"/>
      <c r="H195" s="10"/>
      <c r="I195" s="11"/>
      <c r="J195" s="11"/>
      <c r="K195" s="11"/>
      <c r="L195" s="11"/>
      <c r="M195" s="11"/>
      <c r="N195" s="11"/>
      <c r="O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P195" s="10"/>
      <c r="AQ195" s="9" t="s">
        <v>30</v>
      </c>
      <c r="AR195" s="10"/>
      <c r="AS195" s="10"/>
      <c r="AT195" s="10"/>
      <c r="AU195" s="10"/>
      <c r="AV195" s="10"/>
      <c r="AW195" s="12"/>
    </row>
    <row r="196" spans="2:49" ht="17.25">
      <c r="B196" s="23" t="s">
        <v>1</v>
      </c>
      <c r="C196" s="109" t="s">
        <v>45</v>
      </c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V196" s="168">
        <v>6.5</v>
      </c>
      <c r="W196" s="168"/>
      <c r="X196" s="11" t="s">
        <v>15</v>
      </c>
      <c r="Y196" s="11" t="s">
        <v>16</v>
      </c>
      <c r="Z196" s="168">
        <v>8.5</v>
      </c>
      <c r="AA196" s="168"/>
      <c r="AB196" s="11" t="s">
        <v>15</v>
      </c>
      <c r="AC196" s="13" t="s">
        <v>17</v>
      </c>
      <c r="AD196" s="168">
        <f>SUM(Z196*V196)</f>
        <v>55.25</v>
      </c>
      <c r="AE196" s="168"/>
      <c r="AF196" s="109" t="s">
        <v>18</v>
      </c>
      <c r="AG196" s="10"/>
      <c r="AH196" s="25" t="s">
        <v>29</v>
      </c>
      <c r="AI196" s="10"/>
      <c r="AJ196" s="180">
        <v>61000</v>
      </c>
      <c r="AK196" s="180"/>
      <c r="AL196" s="180"/>
      <c r="AM196" s="26"/>
      <c r="AN196" s="10"/>
      <c r="AO196" s="10"/>
      <c r="AP196" s="10"/>
      <c r="AQ196" s="27" t="s">
        <v>31</v>
      </c>
      <c r="AR196" s="180">
        <f>SUM(AJ196*AD196)</f>
        <v>3370250</v>
      </c>
      <c r="AS196" s="180"/>
      <c r="AT196" s="180"/>
      <c r="AU196" s="180"/>
      <c r="AV196" s="33"/>
      <c r="AW196" s="35"/>
    </row>
    <row r="197" spans="2:49">
      <c r="B197" s="8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W197" s="31"/>
      <c r="X197" s="31"/>
      <c r="AC197" s="179"/>
      <c r="AD197" s="179"/>
      <c r="AE197" s="179"/>
      <c r="AF197" s="179"/>
      <c r="AG197" s="179"/>
      <c r="AH197" s="36"/>
      <c r="AI197" s="34"/>
      <c r="AJ197" s="38"/>
      <c r="AK197" s="38"/>
      <c r="AL197" s="38"/>
      <c r="AM197" s="38"/>
      <c r="AN197" s="38"/>
      <c r="AO197" s="33"/>
      <c r="AP197" s="33"/>
      <c r="AQ197" s="33"/>
      <c r="AR197" s="33"/>
      <c r="AS197" s="33"/>
      <c r="AT197" s="33"/>
      <c r="AU197" s="33"/>
      <c r="AV197" s="33"/>
      <c r="AW197" s="35"/>
    </row>
    <row r="198" spans="2:49">
      <c r="B198" s="8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5"/>
    </row>
    <row r="199" spans="2:49" ht="15.75">
      <c r="B199" s="181" t="s">
        <v>32</v>
      </c>
      <c r="C199" s="182"/>
      <c r="D199" s="182"/>
      <c r="E199" s="182"/>
      <c r="F199" s="182"/>
      <c r="G199" s="182"/>
      <c r="H199" s="182"/>
      <c r="I199" s="182"/>
      <c r="J199" s="182"/>
      <c r="K199" s="182"/>
      <c r="L199" s="182"/>
      <c r="M199" s="182"/>
      <c r="N199" s="182"/>
      <c r="O199" s="182"/>
      <c r="P199" s="182"/>
      <c r="Q199" s="182"/>
      <c r="R199" s="182"/>
      <c r="S199" s="182"/>
      <c r="T199" s="182"/>
      <c r="U199" s="182"/>
      <c r="V199" s="182"/>
      <c r="W199" s="182"/>
      <c r="X199" s="182"/>
      <c r="Y199" s="182"/>
      <c r="Z199" s="182"/>
      <c r="AA199" s="182"/>
      <c r="AB199" s="182"/>
      <c r="AC199" s="182"/>
      <c r="AD199" s="182"/>
      <c r="AE199" s="182"/>
      <c r="AF199" s="182"/>
      <c r="AG199" s="182"/>
      <c r="AH199" s="182"/>
      <c r="AI199" s="182"/>
      <c r="AJ199" s="182"/>
      <c r="AK199" s="182"/>
      <c r="AL199" s="182"/>
      <c r="AM199" s="182"/>
      <c r="AN199" s="182"/>
      <c r="AO199" s="182"/>
      <c r="AP199" s="45"/>
      <c r="AQ199" s="45" t="s">
        <v>31</v>
      </c>
      <c r="AR199" s="46"/>
      <c r="AS199" s="183">
        <f>SUM(AR196)</f>
        <v>3370250</v>
      </c>
      <c r="AT199" s="183"/>
      <c r="AU199" s="183"/>
      <c r="AV199" s="183"/>
      <c r="AW199" s="184"/>
    </row>
    <row r="200" spans="2:49">
      <c r="B200" s="185" t="s">
        <v>33</v>
      </c>
      <c r="C200" s="186"/>
      <c r="D200" s="187" t="s">
        <v>19</v>
      </c>
      <c r="E200" s="188"/>
      <c r="F200" s="188"/>
      <c r="G200" s="188"/>
      <c r="H200" s="188"/>
      <c r="I200" s="188"/>
      <c r="J200" s="188"/>
      <c r="K200" s="188"/>
      <c r="L200" s="188"/>
      <c r="M200" s="188"/>
      <c r="N200" s="188"/>
      <c r="O200" s="188"/>
      <c r="P200" s="188"/>
      <c r="Q200" s="189"/>
      <c r="R200" s="170" t="s">
        <v>20</v>
      </c>
      <c r="S200" s="170"/>
      <c r="T200" s="170"/>
      <c r="U200" s="170"/>
      <c r="V200" s="170"/>
      <c r="W200" s="170"/>
      <c r="X200" s="170"/>
      <c r="Y200" s="170"/>
      <c r="Z200" s="170"/>
      <c r="AA200" s="170"/>
      <c r="AB200" s="170"/>
      <c r="AC200" s="170"/>
      <c r="AD200" s="170"/>
      <c r="AE200" s="170"/>
      <c r="AF200" s="170"/>
      <c r="AG200" s="170"/>
      <c r="AH200" s="170" t="s">
        <v>21</v>
      </c>
      <c r="AI200" s="170"/>
      <c r="AJ200" s="170"/>
      <c r="AK200" s="170"/>
      <c r="AL200" s="170"/>
      <c r="AM200" s="170"/>
      <c r="AN200" s="170"/>
      <c r="AO200" s="170"/>
      <c r="AP200" s="170"/>
      <c r="AQ200" s="170"/>
      <c r="AR200" s="170"/>
      <c r="AS200" s="170"/>
      <c r="AT200" s="170"/>
      <c r="AU200" s="170"/>
      <c r="AV200" s="170"/>
      <c r="AW200" s="170"/>
    </row>
    <row r="201" spans="2:49">
      <c r="B201" s="15" t="s">
        <v>42</v>
      </c>
      <c r="C201" s="30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7"/>
      <c r="R201" s="4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7"/>
      <c r="AH201" s="4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7"/>
    </row>
    <row r="202" spans="2:49">
      <c r="B202" s="8"/>
      <c r="C202" s="10"/>
      <c r="D202" s="160" t="s">
        <v>35</v>
      </c>
      <c r="E202" s="160"/>
      <c r="F202" s="11" t="s">
        <v>14</v>
      </c>
      <c r="G202" s="190" t="s">
        <v>44</v>
      </c>
      <c r="H202" s="190"/>
      <c r="I202" s="190"/>
      <c r="J202" s="190"/>
      <c r="K202" s="190"/>
      <c r="L202" s="190"/>
      <c r="M202" s="190"/>
      <c r="N202" s="190"/>
      <c r="O202" s="190"/>
      <c r="P202" s="190"/>
      <c r="Q202" s="191"/>
      <c r="R202" s="8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2"/>
      <c r="AH202" s="8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2"/>
    </row>
    <row r="203" spans="2:49">
      <c r="B203" s="8"/>
      <c r="C203" s="10"/>
      <c r="D203" s="10"/>
      <c r="E203" s="10"/>
      <c r="F203" s="10"/>
      <c r="G203" s="190"/>
      <c r="H203" s="190"/>
      <c r="I203" s="190"/>
      <c r="J203" s="190"/>
      <c r="K203" s="190"/>
      <c r="L203" s="190"/>
      <c r="M203" s="190"/>
      <c r="N203" s="190"/>
      <c r="O203" s="190"/>
      <c r="P203" s="190"/>
      <c r="Q203" s="191"/>
      <c r="R203" s="8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2"/>
      <c r="AH203" s="8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2"/>
    </row>
    <row r="204" spans="2:49">
      <c r="B204" s="8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2"/>
      <c r="R204" s="8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2"/>
      <c r="AH204" s="8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2"/>
    </row>
    <row r="205" spans="2:49">
      <c r="B205" s="8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2"/>
      <c r="R205" s="8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2"/>
      <c r="AH205" s="8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2"/>
    </row>
    <row r="206" spans="2:49">
      <c r="B206" s="8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2"/>
      <c r="R206" s="8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2"/>
      <c r="AH206" s="8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2"/>
    </row>
    <row r="207" spans="2:49">
      <c r="B207" s="8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2"/>
      <c r="R207" s="8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2"/>
      <c r="AH207" s="8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2"/>
    </row>
    <row r="208" spans="2:49">
      <c r="B208" s="8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2"/>
      <c r="R208" s="8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2"/>
      <c r="AH208" s="8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2"/>
    </row>
    <row r="209" spans="2:49">
      <c r="B209" s="8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2"/>
      <c r="R209" s="8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2"/>
      <c r="AH209" s="8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2"/>
    </row>
    <row r="210" spans="2:49">
      <c r="B210" s="8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2"/>
      <c r="R210" s="8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2"/>
      <c r="AH210" s="8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2"/>
    </row>
    <row r="211" spans="2:49">
      <c r="B211" s="8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2"/>
      <c r="R211" s="8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2"/>
      <c r="AH211" s="8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2"/>
    </row>
    <row r="212" spans="2:49">
      <c r="B212" s="8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2"/>
      <c r="R212" s="8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2"/>
      <c r="AH212" s="8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2"/>
    </row>
    <row r="213" spans="2:49">
      <c r="B213" s="8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2"/>
      <c r="R213" s="8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2"/>
      <c r="AH213" s="8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2"/>
    </row>
    <row r="214" spans="2:49">
      <c r="B214" s="8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2"/>
      <c r="R214" s="8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2"/>
      <c r="AH214" s="8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2"/>
    </row>
    <row r="215" spans="2:49">
      <c r="B215" s="14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9"/>
      <c r="R215" s="14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9"/>
      <c r="AH215" s="14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9"/>
    </row>
    <row r="216" spans="2:49">
      <c r="AO216" s="3"/>
    </row>
    <row r="217" spans="2:49" ht="21">
      <c r="B217" s="173" t="s">
        <v>56</v>
      </c>
      <c r="C217" s="174"/>
      <c r="D217" s="174" t="s">
        <v>57</v>
      </c>
      <c r="E217" s="174"/>
      <c r="F217" s="174"/>
      <c r="G217" s="174"/>
      <c r="H217" s="174"/>
      <c r="I217" s="174"/>
      <c r="J217" s="174"/>
      <c r="K217" s="174"/>
      <c r="L217" s="174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  <c r="W217" s="174"/>
      <c r="X217" s="174"/>
      <c r="Y217" s="174"/>
      <c r="Z217" s="174"/>
      <c r="AA217" s="174"/>
      <c r="AB217" s="174"/>
      <c r="AC217" s="174"/>
      <c r="AD217" s="174"/>
      <c r="AE217" s="174"/>
      <c r="AF217" s="174"/>
      <c r="AG217" s="174"/>
      <c r="AH217" s="174" t="s">
        <v>31</v>
      </c>
      <c r="AI217" s="174"/>
      <c r="AJ217" s="177">
        <f>AS199+AS164+AS125+AS88+AS54</f>
        <v>9668850</v>
      </c>
      <c r="AK217" s="177"/>
      <c r="AL217" s="177"/>
      <c r="AM217" s="177"/>
      <c r="AN217" s="177"/>
      <c r="AO217" s="177"/>
      <c r="AP217" s="177"/>
      <c r="AQ217" s="177"/>
      <c r="AR217" s="177"/>
      <c r="AS217" s="177"/>
      <c r="AT217" s="39"/>
      <c r="AU217" s="39"/>
      <c r="AV217" s="39"/>
      <c r="AW217" s="40"/>
    </row>
    <row r="218" spans="2:49" ht="21">
      <c r="B218" s="175"/>
      <c r="C218" s="176"/>
      <c r="D218" s="176"/>
      <c r="E218" s="176"/>
      <c r="F218" s="176"/>
      <c r="G218" s="176"/>
      <c r="H218" s="176"/>
      <c r="I218" s="176"/>
      <c r="J218" s="176"/>
      <c r="K218" s="176"/>
      <c r="L218" s="176"/>
      <c r="M218" s="176"/>
      <c r="N218" s="176"/>
      <c r="O218" s="176"/>
      <c r="P218" s="176"/>
      <c r="Q218" s="176"/>
      <c r="R218" s="176"/>
      <c r="S218" s="176"/>
      <c r="T218" s="176"/>
      <c r="U218" s="176"/>
      <c r="V218" s="176"/>
      <c r="W218" s="176"/>
      <c r="X218" s="176"/>
      <c r="Y218" s="176"/>
      <c r="Z218" s="176"/>
      <c r="AA218" s="176"/>
      <c r="AB218" s="176"/>
      <c r="AC218" s="176"/>
      <c r="AD218" s="176"/>
      <c r="AE218" s="176"/>
      <c r="AF218" s="176"/>
      <c r="AG218" s="176"/>
      <c r="AH218" s="176"/>
      <c r="AI218" s="176"/>
      <c r="AJ218" s="178"/>
      <c r="AK218" s="178"/>
      <c r="AL218" s="178"/>
      <c r="AM218" s="178"/>
      <c r="AN218" s="178"/>
      <c r="AO218" s="178"/>
      <c r="AP218" s="178"/>
      <c r="AQ218" s="178"/>
      <c r="AR218" s="178"/>
      <c r="AS218" s="178"/>
      <c r="AT218" s="41"/>
      <c r="AU218" s="41"/>
      <c r="AV218" s="41"/>
      <c r="AW218" s="42"/>
    </row>
    <row r="219" spans="2:49">
      <c r="AO219" s="3"/>
    </row>
    <row r="220" spans="2:49" s="51" customFormat="1" ht="14.25">
      <c r="I220" s="52"/>
      <c r="J220" s="52"/>
      <c r="K220" s="52"/>
      <c r="L220" s="52"/>
      <c r="M220" s="52"/>
      <c r="N220" s="52"/>
      <c r="AO220" s="52" t="s">
        <v>210</v>
      </c>
    </row>
    <row r="221" spans="2:49" s="51" customFormat="1" ht="14.25">
      <c r="F221" s="52" t="s">
        <v>54</v>
      </c>
      <c r="I221" s="52"/>
      <c r="J221" s="52"/>
      <c r="K221" s="52"/>
      <c r="L221" s="52"/>
      <c r="M221" s="52"/>
      <c r="N221" s="52"/>
      <c r="X221" s="52" t="s">
        <v>51</v>
      </c>
      <c r="AO221" s="52" t="s">
        <v>48</v>
      </c>
    </row>
    <row r="222" spans="2:49" s="51" customFormat="1" ht="14.25">
      <c r="F222" s="52" t="s">
        <v>55</v>
      </c>
      <c r="I222" s="52"/>
      <c r="J222" s="52"/>
      <c r="K222" s="52"/>
      <c r="L222" s="52"/>
      <c r="M222" s="52"/>
      <c r="N222" s="52"/>
      <c r="X222" s="52" t="s">
        <v>52</v>
      </c>
      <c r="AO222" s="52" t="s">
        <v>49</v>
      </c>
    </row>
    <row r="223" spans="2:49" s="51" customFormat="1" ht="14.25">
      <c r="F223" s="52"/>
      <c r="I223" s="52"/>
      <c r="J223" s="52"/>
      <c r="K223" s="52"/>
      <c r="L223" s="52"/>
      <c r="M223" s="52"/>
      <c r="N223" s="52"/>
      <c r="X223" s="52" t="s">
        <v>53</v>
      </c>
      <c r="AO223" s="52" t="s">
        <v>50</v>
      </c>
    </row>
    <row r="224" spans="2:49" s="51" customFormat="1" ht="14.25">
      <c r="F224" s="52"/>
      <c r="I224" s="52"/>
      <c r="J224" s="52"/>
      <c r="K224" s="52"/>
      <c r="L224" s="52"/>
      <c r="M224" s="52"/>
      <c r="N224" s="52"/>
      <c r="X224" s="52"/>
      <c r="AO224" s="52"/>
    </row>
    <row r="225" spans="4:41" s="51" customFormat="1" ht="14.25">
      <c r="F225" s="52"/>
      <c r="I225" s="52"/>
      <c r="J225" s="52"/>
      <c r="K225" s="52"/>
      <c r="L225" s="52"/>
      <c r="M225" s="52"/>
      <c r="N225" s="52"/>
      <c r="X225" s="52"/>
      <c r="AO225" s="52"/>
    </row>
    <row r="226" spans="4:41" s="51" customFormat="1" ht="14.25">
      <c r="F226" s="52"/>
      <c r="I226" s="52"/>
      <c r="J226" s="52"/>
      <c r="K226" s="52"/>
      <c r="L226" s="52"/>
      <c r="M226" s="52"/>
      <c r="N226" s="52"/>
      <c r="X226" s="52"/>
      <c r="AO226" s="52"/>
    </row>
    <row r="227" spans="4:41" s="63" customFormat="1">
      <c r="F227" s="132" t="s">
        <v>232</v>
      </c>
      <c r="I227" s="131"/>
      <c r="J227" s="131"/>
      <c r="K227" s="131"/>
      <c r="L227" s="131"/>
      <c r="M227" s="131"/>
      <c r="N227" s="131"/>
      <c r="X227" s="132" t="s">
        <v>97</v>
      </c>
      <c r="AO227" s="132" t="s">
        <v>209</v>
      </c>
    </row>
    <row r="228" spans="4:41" s="51" customFormat="1" ht="14.25">
      <c r="D228" s="133"/>
      <c r="F228" s="133" t="s">
        <v>228</v>
      </c>
      <c r="G228" s="133"/>
      <c r="H228" s="133"/>
      <c r="I228" s="133"/>
      <c r="J228" s="133"/>
      <c r="K228" s="134"/>
      <c r="L228" s="134"/>
      <c r="M228" s="134"/>
      <c r="N228" s="134"/>
      <c r="AO228" s="52"/>
    </row>
  </sheetData>
  <mergeCells count="141">
    <mergeCell ref="B217:C218"/>
    <mergeCell ref="D217:AG218"/>
    <mergeCell ref="AH217:AI218"/>
    <mergeCell ref="AJ217:AS218"/>
    <mergeCell ref="V196:W196"/>
    <mergeCell ref="Z196:AA196"/>
    <mergeCell ref="AD196:AE196"/>
    <mergeCell ref="AJ196:AL196"/>
    <mergeCell ref="AR196:AU196"/>
    <mergeCell ref="AC197:AG197"/>
    <mergeCell ref="B199:AO199"/>
    <mergeCell ref="AS199:AW199"/>
    <mergeCell ref="B200:C200"/>
    <mergeCell ref="D167:Q167"/>
    <mergeCell ref="D168:E168"/>
    <mergeCell ref="G168:Q169"/>
    <mergeCell ref="D200:Q200"/>
    <mergeCell ref="R200:AG200"/>
    <mergeCell ref="AH200:AW200"/>
    <mergeCell ref="D202:E202"/>
    <mergeCell ref="B164:AO164"/>
    <mergeCell ref="AS164:AW164"/>
    <mergeCell ref="B165:C165"/>
    <mergeCell ref="D165:Q165"/>
    <mergeCell ref="R165:AG165"/>
    <mergeCell ref="AH165:AW165"/>
    <mergeCell ref="G202:Q203"/>
    <mergeCell ref="V161:W161"/>
    <mergeCell ref="X161:AA161"/>
    <mergeCell ref="AD161:AE161"/>
    <mergeCell ref="AJ161:AL161"/>
    <mergeCell ref="AR161:AU161"/>
    <mergeCell ref="V162:W162"/>
    <mergeCell ref="X162:AA162"/>
    <mergeCell ref="AD162:AE162"/>
    <mergeCell ref="AJ162:AL162"/>
    <mergeCell ref="AR162:AU162"/>
    <mergeCell ref="AJ159:AL159"/>
    <mergeCell ref="AR159:AU159"/>
    <mergeCell ref="V160:W160"/>
    <mergeCell ref="X160:AA160"/>
    <mergeCell ref="AD160:AE160"/>
    <mergeCell ref="AJ160:AL160"/>
    <mergeCell ref="AR160:AU160"/>
    <mergeCell ref="D128:Q128"/>
    <mergeCell ref="D129:E129"/>
    <mergeCell ref="G129:Q129"/>
    <mergeCell ref="V159:W159"/>
    <mergeCell ref="Z159:AA159"/>
    <mergeCell ref="AD159:AE159"/>
    <mergeCell ref="B125:AO125"/>
    <mergeCell ref="AS125:AW125"/>
    <mergeCell ref="B126:C126"/>
    <mergeCell ref="D126:Q126"/>
    <mergeCell ref="R126:AG126"/>
    <mergeCell ref="AH126:AW126"/>
    <mergeCell ref="AJ122:AL122"/>
    <mergeCell ref="AR122:AU122"/>
    <mergeCell ref="V123:W123"/>
    <mergeCell ref="X123:AA123"/>
    <mergeCell ref="AD123:AE123"/>
    <mergeCell ref="AJ123:AL123"/>
    <mergeCell ref="AR123:AU123"/>
    <mergeCell ref="D91:Q91"/>
    <mergeCell ref="D92:E92"/>
    <mergeCell ref="G92:Q92"/>
    <mergeCell ref="V122:W122"/>
    <mergeCell ref="Z122:AA122"/>
    <mergeCell ref="AD122:AE122"/>
    <mergeCell ref="B88:AO88"/>
    <mergeCell ref="AS88:AW88"/>
    <mergeCell ref="B89:C89"/>
    <mergeCell ref="D89:Q89"/>
    <mergeCell ref="R89:AG89"/>
    <mergeCell ref="AH89:AW89"/>
    <mergeCell ref="AJ85:AL85"/>
    <mergeCell ref="AR85:AU85"/>
    <mergeCell ref="V86:W86"/>
    <mergeCell ref="X86:AA86"/>
    <mergeCell ref="AD86:AE86"/>
    <mergeCell ref="AJ86:AL86"/>
    <mergeCell ref="AR86:AU86"/>
    <mergeCell ref="D57:Q57"/>
    <mergeCell ref="D58:E58"/>
    <mergeCell ref="G58:Q58"/>
    <mergeCell ref="V85:W85"/>
    <mergeCell ref="Z85:AA85"/>
    <mergeCell ref="AD85:AE85"/>
    <mergeCell ref="B54:AO54"/>
    <mergeCell ref="AS54:AW54"/>
    <mergeCell ref="B55:C55"/>
    <mergeCell ref="D55:Q55"/>
    <mergeCell ref="R55:AG55"/>
    <mergeCell ref="AH55:AW55"/>
    <mergeCell ref="V51:W51"/>
    <mergeCell ref="X51:AA51"/>
    <mergeCell ref="AD51:AE51"/>
    <mergeCell ref="AJ51:AL51"/>
    <mergeCell ref="AR51:AU51"/>
    <mergeCell ref="V52:W52"/>
    <mergeCell ref="X52:AA52"/>
    <mergeCell ref="AD52:AE52"/>
    <mergeCell ref="AJ52:AL52"/>
    <mergeCell ref="AR52:AU52"/>
    <mergeCell ref="AP42:AT42"/>
    <mergeCell ref="V50:W50"/>
    <mergeCell ref="Z50:AA50"/>
    <mergeCell ref="AD50:AE50"/>
    <mergeCell ref="AJ50:AL50"/>
    <mergeCell ref="AR50:AU50"/>
    <mergeCell ref="B18:Q18"/>
    <mergeCell ref="R18:AG18"/>
    <mergeCell ref="AH18:AW18"/>
    <mergeCell ref="B19:Q30"/>
    <mergeCell ref="R19:AG30"/>
    <mergeCell ref="AH19:AW30"/>
    <mergeCell ref="C15:G15"/>
    <mergeCell ref="I15:J15"/>
    <mergeCell ref="M15:N15"/>
    <mergeCell ref="Q15:R15"/>
    <mergeCell ref="AJ15:AO15"/>
    <mergeCell ref="AJ16:AO16"/>
    <mergeCell ref="B11:AW11"/>
    <mergeCell ref="C14:G14"/>
    <mergeCell ref="I14:J14"/>
    <mergeCell ref="M14:N14"/>
    <mergeCell ref="Q14:R14"/>
    <mergeCell ref="AJ14:AO14"/>
    <mergeCell ref="B7:J7"/>
    <mergeCell ref="L7:AT7"/>
    <mergeCell ref="B8:J8"/>
    <mergeCell ref="L8:AT8"/>
    <mergeCell ref="B9:J9"/>
    <mergeCell ref="L9:AT9"/>
    <mergeCell ref="A2:AW2"/>
    <mergeCell ref="B4:J4"/>
    <mergeCell ref="L4:AT4"/>
    <mergeCell ref="B5:J5"/>
    <mergeCell ref="L5:AT5"/>
    <mergeCell ref="B6:J6"/>
    <mergeCell ref="L6:AT6"/>
  </mergeCells>
  <pageMargins left="0.96" right="0.62992125984251968" top="0.74803149606299213" bottom="0.38" header="0.31496062992125984" footer="0.31496062992125984"/>
  <pageSetup paperSize="9" scale="85" orientation="landscape" horizontalDpi="4294967293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W143"/>
  <sheetViews>
    <sheetView topLeftCell="A20" workbookViewId="0">
      <selection activeCell="A32" sqref="A32:XFD40"/>
    </sheetView>
  </sheetViews>
  <sheetFormatPr defaultRowHeight="15"/>
  <cols>
    <col min="1" max="7" width="3" style="1" customWidth="1"/>
    <col min="8" max="8" width="1.5703125" style="1" customWidth="1"/>
    <col min="9" max="14" width="3" style="3" customWidth="1"/>
    <col min="15" max="81" width="3" style="1" customWidth="1"/>
    <col min="82" max="139" width="2.42578125" style="1" customWidth="1"/>
    <col min="140" max="16384" width="9.140625" style="1"/>
  </cols>
  <sheetData>
    <row r="1" spans="1:49">
      <c r="AR1" s="21" t="s">
        <v>24</v>
      </c>
    </row>
    <row r="2" spans="1:49" ht="21">
      <c r="A2" s="165" t="s">
        <v>0</v>
      </c>
      <c r="B2" s="165"/>
      <c r="C2" s="165"/>
      <c r="D2" s="165"/>
      <c r="E2" s="165"/>
      <c r="F2" s="165"/>
      <c r="G2" s="165"/>
      <c r="H2" s="165"/>
      <c r="I2" s="165"/>
      <c r="J2" s="165"/>
      <c r="K2" s="165"/>
      <c r="L2" s="165"/>
      <c r="M2" s="165"/>
      <c r="N2" s="165"/>
      <c r="O2" s="165"/>
      <c r="P2" s="165"/>
      <c r="Q2" s="165"/>
      <c r="R2" s="165"/>
      <c r="S2" s="165"/>
      <c r="T2" s="165"/>
      <c r="U2" s="165"/>
      <c r="V2" s="165"/>
      <c r="W2" s="165"/>
      <c r="X2" s="165"/>
      <c r="Y2" s="165"/>
      <c r="Z2" s="165"/>
      <c r="AA2" s="165"/>
      <c r="AB2" s="165"/>
      <c r="AC2" s="165"/>
      <c r="AD2" s="165"/>
      <c r="AE2" s="165"/>
      <c r="AF2" s="165"/>
      <c r="AG2" s="165"/>
      <c r="AH2" s="165"/>
      <c r="AI2" s="165"/>
      <c r="AJ2" s="165"/>
      <c r="AK2" s="165"/>
      <c r="AL2" s="165"/>
      <c r="AM2" s="165"/>
      <c r="AN2" s="165"/>
      <c r="AO2" s="165"/>
      <c r="AP2" s="165"/>
      <c r="AQ2" s="165"/>
      <c r="AR2" s="165"/>
      <c r="AS2" s="165"/>
      <c r="AT2" s="165"/>
      <c r="AU2" s="165"/>
      <c r="AV2" s="165"/>
      <c r="AW2" s="165"/>
    </row>
    <row r="4" spans="1:49">
      <c r="A4" s="2" t="s">
        <v>1</v>
      </c>
      <c r="B4" s="166" t="s">
        <v>2</v>
      </c>
      <c r="C4" s="166"/>
      <c r="D4" s="166"/>
      <c r="E4" s="166"/>
      <c r="F4" s="166"/>
      <c r="G4" s="166"/>
      <c r="H4" s="166"/>
      <c r="I4" s="166"/>
      <c r="J4" s="166"/>
      <c r="K4" s="3" t="s">
        <v>14</v>
      </c>
      <c r="L4" s="166">
        <v>259</v>
      </c>
      <c r="M4" s="166"/>
      <c r="N4" s="166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  <c r="AA4" s="166"/>
      <c r="AB4" s="166"/>
      <c r="AC4" s="166"/>
      <c r="AD4" s="166"/>
      <c r="AE4" s="166"/>
      <c r="AF4" s="166"/>
      <c r="AG4" s="166"/>
      <c r="AH4" s="166"/>
      <c r="AI4" s="166"/>
      <c r="AJ4" s="166"/>
      <c r="AK4" s="166"/>
      <c r="AL4" s="166"/>
      <c r="AM4" s="166"/>
      <c r="AN4" s="166"/>
      <c r="AO4" s="166"/>
      <c r="AP4" s="166"/>
      <c r="AQ4" s="166"/>
      <c r="AR4" s="166"/>
      <c r="AS4" s="166"/>
      <c r="AT4" s="166"/>
    </row>
    <row r="5" spans="1:49">
      <c r="B5" s="166" t="s">
        <v>3</v>
      </c>
      <c r="C5" s="166"/>
      <c r="D5" s="166"/>
      <c r="E5" s="166"/>
      <c r="F5" s="166"/>
      <c r="G5" s="166"/>
      <c r="H5" s="166"/>
      <c r="I5" s="166"/>
      <c r="J5" s="166"/>
      <c r="K5" s="3" t="s">
        <v>14</v>
      </c>
      <c r="L5" s="167" t="s">
        <v>231</v>
      </c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167"/>
      <c r="AA5" s="167"/>
      <c r="AB5" s="167"/>
      <c r="AC5" s="167"/>
      <c r="AD5" s="167"/>
      <c r="AE5" s="167"/>
      <c r="AF5" s="167"/>
      <c r="AG5" s="167"/>
      <c r="AH5" s="167"/>
      <c r="AI5" s="167"/>
      <c r="AJ5" s="167"/>
      <c r="AK5" s="167"/>
      <c r="AL5" s="167"/>
      <c r="AM5" s="167"/>
      <c r="AN5" s="167"/>
      <c r="AO5" s="167"/>
      <c r="AP5" s="167"/>
      <c r="AQ5" s="167"/>
      <c r="AR5" s="167"/>
      <c r="AS5" s="167"/>
      <c r="AT5" s="167"/>
    </row>
    <row r="6" spans="1:49">
      <c r="B6" s="166" t="s">
        <v>4</v>
      </c>
      <c r="C6" s="166"/>
      <c r="D6" s="166"/>
      <c r="E6" s="166"/>
      <c r="F6" s="166"/>
      <c r="G6" s="166"/>
      <c r="H6" s="166"/>
      <c r="I6" s="166"/>
      <c r="J6" s="166"/>
      <c r="K6" s="3" t="s">
        <v>14</v>
      </c>
      <c r="L6" s="166" t="str">
        <f>'[1]Tembesi Lolos'!$N$153</f>
        <v>Wiraswasta</v>
      </c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</row>
    <row r="7" spans="1:49">
      <c r="B7" s="166" t="s">
        <v>5</v>
      </c>
      <c r="C7" s="166"/>
      <c r="D7" s="166"/>
      <c r="E7" s="166"/>
      <c r="F7" s="166"/>
      <c r="G7" s="166"/>
      <c r="H7" s="166"/>
      <c r="I7" s="166"/>
      <c r="J7" s="166"/>
      <c r="K7" s="3" t="s">
        <v>14</v>
      </c>
      <c r="L7" s="166" t="s">
        <v>152</v>
      </c>
      <c r="M7" s="166"/>
      <c r="N7" s="166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</row>
    <row r="8" spans="1:49">
      <c r="B8" s="166" t="s">
        <v>6</v>
      </c>
      <c r="C8" s="166"/>
      <c r="D8" s="166"/>
      <c r="E8" s="166"/>
      <c r="F8" s="166"/>
      <c r="G8" s="166"/>
      <c r="H8" s="166"/>
      <c r="I8" s="166"/>
      <c r="J8" s="166"/>
      <c r="K8" s="3" t="s">
        <v>14</v>
      </c>
      <c r="L8" s="166" t="s">
        <v>105</v>
      </c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</row>
    <row r="9" spans="1:49">
      <c r="B9" s="166" t="s">
        <v>7</v>
      </c>
      <c r="C9" s="166"/>
      <c r="D9" s="166"/>
      <c r="E9" s="166"/>
      <c r="F9" s="166"/>
      <c r="G9" s="166"/>
      <c r="H9" s="166"/>
      <c r="I9" s="166"/>
      <c r="J9" s="166"/>
      <c r="K9" s="3" t="s">
        <v>14</v>
      </c>
      <c r="L9" s="166" t="s">
        <v>23</v>
      </c>
      <c r="M9" s="166"/>
      <c r="N9" s="166"/>
      <c r="O9" s="166"/>
      <c r="P9" s="166"/>
      <c r="Q9" s="166"/>
      <c r="R9" s="166"/>
      <c r="S9" s="166"/>
      <c r="T9" s="166"/>
      <c r="U9" s="166"/>
      <c r="V9" s="166"/>
      <c r="W9" s="166"/>
      <c r="X9" s="166"/>
      <c r="Y9" s="166"/>
      <c r="Z9" s="166"/>
      <c r="AA9" s="166"/>
      <c r="AB9" s="166"/>
      <c r="AC9" s="166"/>
      <c r="AD9" s="166"/>
      <c r="AE9" s="166"/>
      <c r="AF9" s="166"/>
      <c r="AG9" s="166"/>
      <c r="AH9" s="166"/>
      <c r="AI9" s="166"/>
      <c r="AJ9" s="166"/>
      <c r="AK9" s="166"/>
      <c r="AL9" s="166"/>
      <c r="AM9" s="166"/>
      <c r="AN9" s="166"/>
      <c r="AO9" s="166"/>
      <c r="AP9" s="166"/>
      <c r="AQ9" s="166"/>
      <c r="AR9" s="166"/>
      <c r="AS9" s="166"/>
      <c r="AT9" s="166"/>
    </row>
    <row r="11" spans="1:49" ht="15" customHeight="1">
      <c r="A11" s="2" t="s">
        <v>8</v>
      </c>
      <c r="B11" s="169" t="s">
        <v>9</v>
      </c>
      <c r="C11" s="169"/>
      <c r="D11" s="169"/>
      <c r="E11" s="169"/>
      <c r="F11" s="169"/>
      <c r="G11" s="169"/>
      <c r="H11" s="169"/>
      <c r="I11" s="169"/>
      <c r="J11" s="169"/>
      <c r="K11" s="169"/>
      <c r="L11" s="169"/>
      <c r="M11" s="169"/>
      <c r="N11" s="169"/>
      <c r="O11" s="169"/>
      <c r="P11" s="169"/>
      <c r="Q11" s="169"/>
      <c r="R11" s="169"/>
      <c r="S11" s="169"/>
      <c r="T11" s="169"/>
      <c r="U11" s="169"/>
      <c r="V11" s="169"/>
      <c r="W11" s="169"/>
      <c r="X11" s="169"/>
      <c r="Y11" s="169"/>
      <c r="Z11" s="169"/>
      <c r="AA11" s="169"/>
      <c r="AB11" s="169"/>
      <c r="AC11" s="169"/>
      <c r="AD11" s="169"/>
      <c r="AE11" s="169"/>
      <c r="AF11" s="169"/>
      <c r="AG11" s="169"/>
      <c r="AH11" s="169"/>
      <c r="AI11" s="169"/>
      <c r="AJ11" s="169"/>
      <c r="AK11" s="169"/>
      <c r="AL11" s="169"/>
      <c r="AM11" s="169"/>
      <c r="AN11" s="169"/>
      <c r="AO11" s="169"/>
      <c r="AP11" s="169"/>
      <c r="AQ11" s="169"/>
      <c r="AR11" s="169"/>
      <c r="AS11" s="169"/>
      <c r="AT11" s="169"/>
      <c r="AU11" s="169"/>
      <c r="AV11" s="169"/>
      <c r="AW11" s="169"/>
    </row>
    <row r="13" spans="1:49">
      <c r="B13" s="15" t="s">
        <v>10</v>
      </c>
      <c r="C13" s="5"/>
      <c r="D13" s="5"/>
      <c r="E13" s="5"/>
      <c r="F13" s="5"/>
      <c r="G13" s="5"/>
      <c r="H13" s="5"/>
      <c r="I13" s="6"/>
      <c r="J13" s="6"/>
      <c r="K13" s="6"/>
      <c r="L13" s="6"/>
      <c r="M13" s="6"/>
      <c r="N13" s="6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7"/>
    </row>
    <row r="14" spans="1:49" ht="17.25">
      <c r="B14" s="16" t="s">
        <v>11</v>
      </c>
      <c r="C14" s="160" t="s">
        <v>13</v>
      </c>
      <c r="D14" s="160"/>
      <c r="E14" s="160"/>
      <c r="F14" s="160"/>
      <c r="G14" s="160"/>
      <c r="H14" s="128" t="s">
        <v>14</v>
      </c>
      <c r="I14" s="168">
        <v>6</v>
      </c>
      <c r="J14" s="168"/>
      <c r="K14" s="130" t="s">
        <v>15</v>
      </c>
      <c r="L14" s="130" t="s">
        <v>16</v>
      </c>
      <c r="M14" s="168">
        <v>10</v>
      </c>
      <c r="N14" s="168"/>
      <c r="O14" s="11" t="s">
        <v>15</v>
      </c>
      <c r="P14" s="13" t="s">
        <v>17</v>
      </c>
      <c r="Q14" s="168">
        <f>SUM(M14*I14)</f>
        <v>60</v>
      </c>
      <c r="R14" s="168"/>
      <c r="S14" s="128" t="s">
        <v>18</v>
      </c>
      <c r="T14" s="128"/>
      <c r="U14" s="18" t="s">
        <v>11</v>
      </c>
      <c r="V14" s="10" t="s">
        <v>65</v>
      </c>
      <c r="W14" s="10"/>
      <c r="X14" s="10"/>
      <c r="Y14" s="10"/>
      <c r="Z14" s="10"/>
      <c r="AA14" s="10" t="s">
        <v>14</v>
      </c>
      <c r="AB14" s="10" t="s">
        <v>64</v>
      </c>
      <c r="AC14" s="10"/>
      <c r="AD14" s="10"/>
      <c r="AE14" s="10"/>
      <c r="AF14" s="10"/>
      <c r="AI14" s="19" t="s">
        <v>11</v>
      </c>
      <c r="AJ14" s="161" t="s">
        <v>67</v>
      </c>
      <c r="AK14" s="161"/>
      <c r="AL14" s="161"/>
      <c r="AM14" s="161"/>
      <c r="AN14" s="161"/>
      <c r="AO14" s="161"/>
      <c r="AP14" s="44" t="s">
        <v>14</v>
      </c>
      <c r="AQ14" s="44" t="s">
        <v>64</v>
      </c>
      <c r="AR14" s="44"/>
      <c r="AS14" s="44"/>
      <c r="AT14" s="44"/>
      <c r="AU14" s="44"/>
      <c r="AW14" s="12"/>
    </row>
    <row r="15" spans="1:49" ht="17.25">
      <c r="B15" s="16" t="s">
        <v>11</v>
      </c>
      <c r="C15" s="160" t="s">
        <v>12</v>
      </c>
      <c r="D15" s="160"/>
      <c r="E15" s="160"/>
      <c r="F15" s="160"/>
      <c r="G15" s="160"/>
      <c r="H15" s="128" t="s">
        <v>14</v>
      </c>
      <c r="I15" s="168">
        <v>6</v>
      </c>
      <c r="J15" s="168"/>
      <c r="K15" s="130" t="s">
        <v>15</v>
      </c>
      <c r="L15" s="130" t="s">
        <v>16</v>
      </c>
      <c r="M15" s="168">
        <v>8</v>
      </c>
      <c r="N15" s="168"/>
      <c r="O15" s="11" t="s">
        <v>15</v>
      </c>
      <c r="P15" s="13" t="s">
        <v>17</v>
      </c>
      <c r="Q15" s="168">
        <f>SUM(M15*I15)</f>
        <v>48</v>
      </c>
      <c r="R15" s="168"/>
      <c r="S15" s="128" t="s">
        <v>18</v>
      </c>
      <c r="T15" s="128"/>
      <c r="U15" s="18" t="s">
        <v>11</v>
      </c>
      <c r="V15" s="10" t="s">
        <v>63</v>
      </c>
      <c r="W15" s="10"/>
      <c r="X15" s="10"/>
      <c r="Y15" s="10"/>
      <c r="Z15" s="10"/>
      <c r="AA15" s="10" t="s">
        <v>14</v>
      </c>
      <c r="AB15" s="10" t="s">
        <v>64</v>
      </c>
      <c r="AC15" s="10"/>
      <c r="AD15" s="10"/>
      <c r="AE15" s="10"/>
      <c r="AF15" s="10"/>
      <c r="AH15" s="10"/>
      <c r="AI15" s="18" t="s">
        <v>11</v>
      </c>
      <c r="AJ15" s="160" t="s">
        <v>68</v>
      </c>
      <c r="AK15" s="160"/>
      <c r="AL15" s="160"/>
      <c r="AM15" s="160"/>
      <c r="AN15" s="160"/>
      <c r="AO15" s="160"/>
      <c r="AP15" s="10" t="s">
        <v>14</v>
      </c>
      <c r="AQ15" s="10" t="s">
        <v>111</v>
      </c>
      <c r="AR15" s="10"/>
      <c r="AS15" s="10"/>
      <c r="AT15" s="10"/>
      <c r="AU15" s="10"/>
      <c r="AW15" s="12"/>
    </row>
    <row r="16" spans="1:49">
      <c r="B16" s="17"/>
      <c r="C16" s="44"/>
      <c r="D16" s="44"/>
      <c r="E16" s="44"/>
      <c r="F16" s="44"/>
      <c r="G16" s="44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129"/>
      <c r="U16" s="18" t="s">
        <v>11</v>
      </c>
      <c r="V16" s="128" t="s">
        <v>66</v>
      </c>
      <c r="W16" s="128"/>
      <c r="X16" s="128"/>
      <c r="Y16" s="128"/>
      <c r="Z16" s="128"/>
      <c r="AA16" s="10" t="s">
        <v>14</v>
      </c>
      <c r="AB16" s="128" t="s">
        <v>64</v>
      </c>
      <c r="AC16" s="128"/>
      <c r="AD16" s="128"/>
      <c r="AE16" s="128"/>
      <c r="AF16" s="128"/>
      <c r="AH16" s="24"/>
      <c r="AI16" s="18" t="s">
        <v>11</v>
      </c>
      <c r="AJ16" s="160" t="s">
        <v>69</v>
      </c>
      <c r="AK16" s="160"/>
      <c r="AL16" s="160"/>
      <c r="AM16" s="160"/>
      <c r="AN16" s="160"/>
      <c r="AO16" s="160"/>
      <c r="AP16" s="10" t="s">
        <v>14</v>
      </c>
      <c r="AQ16" s="10" t="s">
        <v>111</v>
      </c>
      <c r="AR16" s="10"/>
      <c r="AS16" s="10"/>
      <c r="AT16" s="10"/>
      <c r="AU16" s="10"/>
      <c r="AV16" s="10"/>
      <c r="AW16" s="12"/>
    </row>
    <row r="17" spans="2:49">
      <c r="B17" s="8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2"/>
    </row>
    <row r="18" spans="2:49">
      <c r="B18" s="170" t="s">
        <v>19</v>
      </c>
      <c r="C18" s="170"/>
      <c r="D18" s="170"/>
      <c r="E18" s="170"/>
      <c r="F18" s="170"/>
      <c r="G18" s="170"/>
      <c r="H18" s="170"/>
      <c r="I18" s="170"/>
      <c r="J18" s="170"/>
      <c r="K18" s="170"/>
      <c r="L18" s="170"/>
      <c r="M18" s="170"/>
      <c r="N18" s="170"/>
      <c r="O18" s="170"/>
      <c r="P18" s="170"/>
      <c r="Q18" s="170"/>
      <c r="R18" s="170" t="s">
        <v>20</v>
      </c>
      <c r="S18" s="170"/>
      <c r="T18" s="170"/>
      <c r="U18" s="170"/>
      <c r="V18" s="170"/>
      <c r="W18" s="170"/>
      <c r="X18" s="170"/>
      <c r="Y18" s="170"/>
      <c r="Z18" s="170"/>
      <c r="AA18" s="170"/>
      <c r="AB18" s="170"/>
      <c r="AC18" s="170"/>
      <c r="AD18" s="170"/>
      <c r="AE18" s="170"/>
      <c r="AF18" s="170"/>
      <c r="AG18" s="170"/>
      <c r="AH18" s="170" t="s">
        <v>21</v>
      </c>
      <c r="AI18" s="170"/>
      <c r="AJ18" s="170"/>
      <c r="AK18" s="170"/>
      <c r="AL18" s="170"/>
      <c r="AM18" s="170"/>
      <c r="AN18" s="170"/>
      <c r="AO18" s="170"/>
      <c r="AP18" s="170"/>
      <c r="AQ18" s="170"/>
      <c r="AR18" s="170"/>
      <c r="AS18" s="170"/>
      <c r="AT18" s="170"/>
      <c r="AU18" s="170"/>
      <c r="AV18" s="170"/>
      <c r="AW18" s="170"/>
    </row>
    <row r="19" spans="2:49">
      <c r="B19" s="162"/>
      <c r="C19" s="162"/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  <c r="AA19" s="162"/>
      <c r="AB19" s="162"/>
      <c r="AC19" s="162"/>
      <c r="AD19" s="162"/>
      <c r="AE19" s="162"/>
      <c r="AF19" s="162"/>
      <c r="AG19" s="162"/>
      <c r="AH19" s="162"/>
      <c r="AI19" s="162"/>
      <c r="AJ19" s="162"/>
      <c r="AK19" s="162"/>
      <c r="AL19" s="162"/>
      <c r="AM19" s="162"/>
      <c r="AN19" s="162"/>
      <c r="AO19" s="162"/>
      <c r="AP19" s="162"/>
      <c r="AQ19" s="162"/>
      <c r="AR19" s="162"/>
      <c r="AS19" s="162"/>
      <c r="AT19" s="162"/>
      <c r="AU19" s="162"/>
      <c r="AV19" s="162"/>
      <c r="AW19" s="162"/>
    </row>
    <row r="20" spans="2:49">
      <c r="B20" s="163"/>
      <c r="C20" s="163"/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  <c r="AC20" s="163"/>
      <c r="AD20" s="163"/>
      <c r="AE20" s="163"/>
      <c r="AF20" s="163"/>
      <c r="AG20" s="163"/>
      <c r="AH20" s="163"/>
      <c r="AI20" s="163"/>
      <c r="AJ20" s="163"/>
      <c r="AK20" s="163"/>
      <c r="AL20" s="163"/>
      <c r="AM20" s="163"/>
      <c r="AN20" s="163"/>
      <c r="AO20" s="163"/>
      <c r="AP20" s="163"/>
      <c r="AQ20" s="163"/>
      <c r="AR20" s="163"/>
      <c r="AS20" s="163"/>
      <c r="AT20" s="163"/>
      <c r="AU20" s="163"/>
      <c r="AV20" s="163"/>
      <c r="AW20" s="163"/>
    </row>
    <row r="21" spans="2:49">
      <c r="B21" s="163"/>
      <c r="C21" s="163"/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  <c r="AC21" s="163"/>
      <c r="AD21" s="163"/>
      <c r="AE21" s="163"/>
      <c r="AF21" s="163"/>
      <c r="AG21" s="163"/>
      <c r="AH21" s="163"/>
      <c r="AI21" s="163"/>
      <c r="AJ21" s="163"/>
      <c r="AK21" s="163"/>
      <c r="AL21" s="163"/>
      <c r="AM21" s="163"/>
      <c r="AN21" s="163"/>
      <c r="AO21" s="163"/>
      <c r="AP21" s="163"/>
      <c r="AQ21" s="163"/>
      <c r="AR21" s="163"/>
      <c r="AS21" s="163"/>
      <c r="AT21" s="163"/>
      <c r="AU21" s="163"/>
      <c r="AV21" s="163"/>
      <c r="AW21" s="163"/>
    </row>
    <row r="22" spans="2:49">
      <c r="B22" s="163"/>
      <c r="C22" s="163"/>
      <c r="D22" s="163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  <c r="AC22" s="163"/>
      <c r="AD22" s="163"/>
      <c r="AE22" s="163"/>
      <c r="AF22" s="163"/>
      <c r="AG22" s="163"/>
      <c r="AH22" s="163"/>
      <c r="AI22" s="163"/>
      <c r="AJ22" s="163"/>
      <c r="AK22" s="163"/>
      <c r="AL22" s="163"/>
      <c r="AM22" s="163"/>
      <c r="AN22" s="163"/>
      <c r="AO22" s="163"/>
      <c r="AP22" s="163"/>
      <c r="AQ22" s="163"/>
      <c r="AR22" s="163"/>
      <c r="AS22" s="163"/>
      <c r="AT22" s="163"/>
      <c r="AU22" s="163"/>
      <c r="AV22" s="163"/>
      <c r="AW22" s="163"/>
    </row>
    <row r="23" spans="2:49">
      <c r="B23" s="163"/>
      <c r="C23" s="163"/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  <c r="AC23" s="163"/>
      <c r="AD23" s="163"/>
      <c r="AE23" s="163"/>
      <c r="AF23" s="163"/>
      <c r="AG23" s="163"/>
      <c r="AH23" s="163"/>
      <c r="AI23" s="163"/>
      <c r="AJ23" s="163"/>
      <c r="AK23" s="163"/>
      <c r="AL23" s="163"/>
      <c r="AM23" s="163"/>
      <c r="AN23" s="163"/>
      <c r="AO23" s="163"/>
      <c r="AP23" s="163"/>
      <c r="AQ23" s="163"/>
      <c r="AR23" s="163"/>
      <c r="AS23" s="163"/>
      <c r="AT23" s="163"/>
      <c r="AU23" s="163"/>
      <c r="AV23" s="163"/>
      <c r="AW23" s="163"/>
    </row>
    <row r="24" spans="2:49">
      <c r="B24" s="163"/>
      <c r="C24" s="163"/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  <c r="AC24" s="163"/>
      <c r="AD24" s="163"/>
      <c r="AE24" s="163"/>
      <c r="AF24" s="163"/>
      <c r="AG24" s="163"/>
      <c r="AH24" s="163"/>
      <c r="AI24" s="163"/>
      <c r="AJ24" s="163"/>
      <c r="AK24" s="163"/>
      <c r="AL24" s="163"/>
      <c r="AM24" s="163"/>
      <c r="AN24" s="163"/>
      <c r="AO24" s="163"/>
      <c r="AP24" s="163"/>
      <c r="AQ24" s="163"/>
      <c r="AR24" s="163"/>
      <c r="AS24" s="163"/>
      <c r="AT24" s="163"/>
      <c r="AU24" s="163"/>
      <c r="AV24" s="163"/>
      <c r="AW24" s="163"/>
    </row>
    <row r="25" spans="2:49">
      <c r="B25" s="163"/>
      <c r="C25" s="163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K25" s="163"/>
      <c r="AL25" s="163"/>
      <c r="AM25" s="163"/>
      <c r="AN25" s="163"/>
      <c r="AO25" s="163"/>
      <c r="AP25" s="163"/>
      <c r="AQ25" s="163"/>
      <c r="AR25" s="163"/>
      <c r="AS25" s="163"/>
      <c r="AT25" s="163"/>
      <c r="AU25" s="163"/>
      <c r="AV25" s="163"/>
      <c r="AW25" s="163"/>
    </row>
    <row r="26" spans="2:49">
      <c r="B26" s="163"/>
      <c r="C26" s="163"/>
      <c r="D26" s="163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  <c r="AB26" s="163"/>
      <c r="AC26" s="163"/>
      <c r="AD26" s="163"/>
      <c r="AE26" s="163"/>
      <c r="AF26" s="163"/>
      <c r="AG26" s="163"/>
      <c r="AH26" s="163"/>
      <c r="AI26" s="163"/>
      <c r="AJ26" s="163"/>
      <c r="AK26" s="163"/>
      <c r="AL26" s="163"/>
      <c r="AM26" s="163"/>
      <c r="AN26" s="163"/>
      <c r="AO26" s="163"/>
      <c r="AP26" s="163"/>
      <c r="AQ26" s="163"/>
      <c r="AR26" s="163"/>
      <c r="AS26" s="163"/>
      <c r="AT26" s="163"/>
      <c r="AU26" s="163"/>
      <c r="AV26" s="163"/>
      <c r="AW26" s="163"/>
    </row>
    <row r="27" spans="2:49">
      <c r="B27" s="163"/>
      <c r="C27" s="163"/>
      <c r="D27" s="163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/>
      <c r="AC27" s="163"/>
      <c r="AD27" s="163"/>
      <c r="AE27" s="163"/>
      <c r="AF27" s="163"/>
      <c r="AG27" s="163"/>
      <c r="AH27" s="163"/>
      <c r="AI27" s="163"/>
      <c r="AJ27" s="163"/>
      <c r="AK27" s="163"/>
      <c r="AL27" s="163"/>
      <c r="AM27" s="163"/>
      <c r="AN27" s="163"/>
      <c r="AO27" s="163"/>
      <c r="AP27" s="163"/>
      <c r="AQ27" s="163"/>
      <c r="AR27" s="163"/>
      <c r="AS27" s="163"/>
      <c r="AT27" s="163"/>
      <c r="AU27" s="163"/>
      <c r="AV27" s="163"/>
      <c r="AW27" s="163"/>
    </row>
    <row r="28" spans="2:49">
      <c r="B28" s="163"/>
      <c r="C28" s="163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  <c r="AB28" s="163"/>
      <c r="AC28" s="163"/>
      <c r="AD28" s="163"/>
      <c r="AE28" s="163"/>
      <c r="AF28" s="163"/>
      <c r="AG28" s="163"/>
      <c r="AH28" s="163"/>
      <c r="AI28" s="163"/>
      <c r="AJ28" s="163"/>
      <c r="AK28" s="163"/>
      <c r="AL28" s="163"/>
      <c r="AM28" s="163"/>
      <c r="AN28" s="163"/>
      <c r="AO28" s="163"/>
      <c r="AP28" s="163"/>
      <c r="AQ28" s="163"/>
      <c r="AR28" s="163"/>
      <c r="AS28" s="163"/>
      <c r="AT28" s="163"/>
      <c r="AU28" s="163"/>
      <c r="AV28" s="163"/>
      <c r="AW28" s="163"/>
    </row>
    <row r="29" spans="2:49">
      <c r="B29" s="163"/>
      <c r="C29" s="163"/>
      <c r="D29" s="163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63"/>
      <c r="AL29" s="163"/>
      <c r="AM29" s="163"/>
      <c r="AN29" s="163"/>
      <c r="AO29" s="163"/>
      <c r="AP29" s="163"/>
      <c r="AQ29" s="163"/>
      <c r="AR29" s="163"/>
      <c r="AS29" s="163"/>
      <c r="AT29" s="163"/>
      <c r="AU29" s="163"/>
      <c r="AV29" s="163"/>
      <c r="AW29" s="163"/>
    </row>
    <row r="30" spans="2:49">
      <c r="B30" s="164"/>
      <c r="C30" s="164"/>
      <c r="D30" s="164"/>
      <c r="E30" s="164"/>
      <c r="F30" s="164"/>
      <c r="G30" s="164"/>
      <c r="H30" s="164"/>
      <c r="I30" s="164"/>
      <c r="J30" s="164"/>
      <c r="K30" s="164"/>
      <c r="L30" s="164"/>
      <c r="M30" s="164"/>
      <c r="N30" s="164"/>
      <c r="O30" s="164"/>
      <c r="P30" s="164"/>
      <c r="Q30" s="164"/>
      <c r="R30" s="164"/>
      <c r="S30" s="164"/>
      <c r="T30" s="164"/>
      <c r="U30" s="164"/>
      <c r="V30" s="164"/>
      <c r="W30" s="164"/>
      <c r="X30" s="164"/>
      <c r="Y30" s="164"/>
      <c r="Z30" s="164"/>
      <c r="AA30" s="164"/>
      <c r="AB30" s="164"/>
      <c r="AC30" s="164"/>
      <c r="AD30" s="164"/>
      <c r="AE30" s="164"/>
      <c r="AF30" s="164"/>
      <c r="AG30" s="164"/>
      <c r="AH30" s="164"/>
      <c r="AI30" s="164"/>
      <c r="AJ30" s="164"/>
      <c r="AK30" s="164"/>
      <c r="AL30" s="164"/>
      <c r="AM30" s="164"/>
      <c r="AN30" s="164"/>
      <c r="AO30" s="164"/>
      <c r="AP30" s="164"/>
      <c r="AQ30" s="164"/>
      <c r="AR30" s="164"/>
      <c r="AS30" s="164"/>
      <c r="AT30" s="164"/>
      <c r="AU30" s="164"/>
      <c r="AV30" s="164"/>
      <c r="AW30" s="164"/>
    </row>
    <row r="32" spans="2:49" s="102" customFormat="1">
      <c r="I32" s="101"/>
      <c r="J32" s="101"/>
      <c r="K32" s="101"/>
      <c r="L32" s="101"/>
      <c r="M32" s="101"/>
      <c r="N32" s="101"/>
      <c r="AR32" s="101" t="s">
        <v>239</v>
      </c>
    </row>
    <row r="33" spans="1:46" s="102" customFormat="1">
      <c r="F33" s="101" t="s">
        <v>54</v>
      </c>
      <c r="I33" s="101"/>
      <c r="J33" s="101"/>
      <c r="K33" s="101"/>
      <c r="L33" s="101"/>
      <c r="M33" s="101"/>
      <c r="N33" s="101"/>
      <c r="T33" s="101" t="s">
        <v>237</v>
      </c>
      <c r="AF33" s="101" t="s">
        <v>51</v>
      </c>
      <c r="AR33" s="101" t="s">
        <v>48</v>
      </c>
    </row>
    <row r="34" spans="1:46" s="102" customFormat="1">
      <c r="F34" s="101" t="s">
        <v>55</v>
      </c>
      <c r="I34" s="101"/>
      <c r="J34" s="101"/>
      <c r="K34" s="101"/>
      <c r="L34" s="101"/>
      <c r="M34" s="101"/>
      <c r="N34" s="101"/>
      <c r="T34" s="101" t="s">
        <v>238</v>
      </c>
      <c r="AF34" s="101" t="s">
        <v>52</v>
      </c>
      <c r="AR34" s="101" t="s">
        <v>49</v>
      </c>
    </row>
    <row r="35" spans="1:46" s="102" customFormat="1">
      <c r="F35" s="101"/>
      <c r="I35" s="101"/>
      <c r="J35" s="101"/>
      <c r="K35" s="101"/>
      <c r="L35" s="101"/>
      <c r="M35" s="101"/>
      <c r="N35" s="101"/>
      <c r="AF35" s="101" t="s">
        <v>53</v>
      </c>
      <c r="AR35" s="101" t="s">
        <v>50</v>
      </c>
    </row>
    <row r="36" spans="1:46" s="102" customFormat="1">
      <c r="F36" s="101"/>
      <c r="I36" s="101"/>
      <c r="J36" s="101"/>
      <c r="K36" s="101"/>
      <c r="L36" s="101"/>
      <c r="M36" s="101"/>
      <c r="N36" s="101"/>
      <c r="AF36" s="101"/>
      <c r="AR36" s="101"/>
    </row>
    <row r="37" spans="1:46" s="102" customFormat="1">
      <c r="F37" s="101"/>
      <c r="I37" s="101"/>
      <c r="J37" s="101"/>
      <c r="K37" s="101"/>
      <c r="L37" s="101"/>
      <c r="M37" s="101"/>
      <c r="N37" s="101"/>
      <c r="AF37" s="101"/>
      <c r="AR37" s="101"/>
    </row>
    <row r="38" spans="1:46" s="102" customFormat="1">
      <c r="F38" s="101"/>
      <c r="I38" s="101"/>
      <c r="J38" s="101"/>
      <c r="K38" s="101"/>
      <c r="L38" s="101"/>
      <c r="M38" s="101"/>
      <c r="N38" s="101"/>
      <c r="AF38" s="101"/>
      <c r="AR38" s="101"/>
    </row>
    <row r="39" spans="1:46" s="140" customFormat="1" ht="16.5" thickBot="1">
      <c r="F39" s="141" t="s">
        <v>232</v>
      </c>
      <c r="I39" s="142"/>
      <c r="J39" s="142"/>
      <c r="K39" s="142"/>
      <c r="L39" s="142"/>
      <c r="M39" s="142"/>
      <c r="N39" s="142"/>
      <c r="Q39" s="145"/>
      <c r="R39" s="145"/>
      <c r="S39" s="145"/>
      <c r="T39" s="146"/>
      <c r="U39" s="145"/>
      <c r="V39" s="145"/>
      <c r="W39" s="145"/>
      <c r="X39" s="145"/>
      <c r="AF39" s="141" t="s">
        <v>97</v>
      </c>
      <c r="AR39" s="141" t="s">
        <v>209</v>
      </c>
    </row>
    <row r="40" spans="1:46" s="102" customFormat="1">
      <c r="D40" s="143"/>
      <c r="F40" s="143" t="s">
        <v>228</v>
      </c>
      <c r="G40" s="143"/>
      <c r="H40" s="143"/>
      <c r="I40" s="143"/>
      <c r="J40" s="143"/>
      <c r="K40" s="144"/>
      <c r="L40" s="144"/>
      <c r="M40" s="144"/>
      <c r="N40" s="144"/>
      <c r="T40" s="147"/>
      <c r="AO40" s="101"/>
    </row>
    <row r="42" spans="1:46">
      <c r="AN42" s="10"/>
      <c r="AO42" s="10"/>
      <c r="AP42" s="160"/>
      <c r="AQ42" s="160"/>
      <c r="AR42" s="160"/>
      <c r="AS42" s="160"/>
      <c r="AT42" s="160"/>
    </row>
    <row r="47" spans="1:46">
      <c r="A47" s="2" t="s">
        <v>25</v>
      </c>
      <c r="B47" s="1" t="s">
        <v>26</v>
      </c>
    </row>
    <row r="49" spans="2:49">
      <c r="B49" s="15" t="s">
        <v>27</v>
      </c>
      <c r="C49" s="5"/>
      <c r="D49" s="5"/>
      <c r="E49" s="5"/>
      <c r="F49" s="5"/>
      <c r="G49" s="5"/>
      <c r="H49" s="5"/>
      <c r="I49" s="6"/>
      <c r="J49" s="6"/>
      <c r="K49" s="6"/>
      <c r="L49" s="6"/>
      <c r="M49" s="6"/>
      <c r="N49" s="6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7"/>
    </row>
    <row r="50" spans="2:49">
      <c r="B50" s="22" t="s">
        <v>28</v>
      </c>
      <c r="C50" s="10"/>
      <c r="D50" s="10"/>
      <c r="E50" s="10"/>
      <c r="F50" s="10"/>
      <c r="G50" s="10"/>
      <c r="H50" s="10"/>
      <c r="I50" s="11"/>
      <c r="J50" s="11"/>
      <c r="K50" s="11"/>
      <c r="L50" s="11"/>
      <c r="M50" s="11"/>
      <c r="V50" s="11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9" t="s">
        <v>30</v>
      </c>
      <c r="AR50" s="10"/>
      <c r="AS50" s="10"/>
      <c r="AT50" s="10"/>
      <c r="AU50" s="10"/>
      <c r="AV50" s="10"/>
      <c r="AW50" s="12"/>
    </row>
    <row r="51" spans="2:49" ht="17.25">
      <c r="B51" s="23" t="s">
        <v>1</v>
      </c>
      <c r="C51" s="10" t="s">
        <v>70</v>
      </c>
      <c r="D51" s="10"/>
      <c r="E51" s="10"/>
      <c r="F51" s="10"/>
      <c r="G51" s="10"/>
      <c r="H51" s="128"/>
      <c r="I51" s="20"/>
      <c r="J51" s="11"/>
      <c r="K51" s="11"/>
      <c r="L51" s="11"/>
      <c r="M51" s="11"/>
      <c r="V51" s="168">
        <v>12</v>
      </c>
      <c r="W51" s="168"/>
      <c r="X51" s="11" t="s">
        <v>15</v>
      </c>
      <c r="Y51" s="11" t="s">
        <v>16</v>
      </c>
      <c r="Z51" s="168">
        <v>2.85</v>
      </c>
      <c r="AA51" s="168"/>
      <c r="AB51" s="11" t="s">
        <v>15</v>
      </c>
      <c r="AC51" s="13" t="s">
        <v>17</v>
      </c>
      <c r="AD51" s="168">
        <f>SUM(Z51*V51)</f>
        <v>34.200000000000003</v>
      </c>
      <c r="AE51" s="168"/>
      <c r="AF51" s="128" t="s">
        <v>18</v>
      </c>
      <c r="AG51" s="10"/>
      <c r="AH51" s="25" t="s">
        <v>29</v>
      </c>
      <c r="AI51" s="10"/>
      <c r="AJ51" s="180">
        <v>57000</v>
      </c>
      <c r="AK51" s="180"/>
      <c r="AL51" s="180"/>
      <c r="AM51" s="26"/>
      <c r="AN51" s="10"/>
      <c r="AO51" s="10"/>
      <c r="AP51" s="10"/>
      <c r="AQ51" s="27" t="s">
        <v>31</v>
      </c>
      <c r="AR51" s="180">
        <f>SUM(AJ51*AD51)</f>
        <v>1949400.0000000002</v>
      </c>
      <c r="AS51" s="180"/>
      <c r="AT51" s="180"/>
      <c r="AU51" s="180"/>
      <c r="AV51" s="10"/>
      <c r="AW51" s="12"/>
    </row>
    <row r="52" spans="2:49">
      <c r="B52" s="23" t="s">
        <v>8</v>
      </c>
      <c r="C52" s="10" t="s">
        <v>71</v>
      </c>
      <c r="D52" s="10"/>
      <c r="E52" s="10"/>
      <c r="F52" s="10"/>
      <c r="G52" s="10"/>
      <c r="H52" s="128"/>
      <c r="I52" s="20"/>
      <c r="J52" s="11"/>
      <c r="K52" s="11"/>
      <c r="L52" s="11"/>
      <c r="M52" s="11"/>
      <c r="V52" s="168">
        <v>2</v>
      </c>
      <c r="W52" s="168"/>
      <c r="X52" s="160" t="s">
        <v>37</v>
      </c>
      <c r="Y52" s="160"/>
      <c r="Z52" s="160"/>
      <c r="AA52" s="160"/>
      <c r="AC52" s="13"/>
      <c r="AD52" s="168"/>
      <c r="AE52" s="168"/>
      <c r="AF52" s="128"/>
      <c r="AG52" s="10"/>
      <c r="AH52" s="25" t="s">
        <v>29</v>
      </c>
      <c r="AI52" s="10"/>
      <c r="AJ52" s="180">
        <v>350000</v>
      </c>
      <c r="AK52" s="180"/>
      <c r="AL52" s="180"/>
      <c r="AM52" s="26"/>
      <c r="AN52" s="10"/>
      <c r="AO52" s="10"/>
      <c r="AP52" s="10"/>
      <c r="AQ52" s="27" t="s">
        <v>31</v>
      </c>
      <c r="AR52" s="180">
        <f>SUM(AJ52*V52)</f>
        <v>700000</v>
      </c>
      <c r="AS52" s="180"/>
      <c r="AT52" s="180"/>
      <c r="AU52" s="180"/>
      <c r="AV52" s="10"/>
      <c r="AW52" s="12"/>
    </row>
    <row r="53" spans="2:49">
      <c r="B53" s="23" t="s">
        <v>25</v>
      </c>
      <c r="C53" s="128" t="s">
        <v>72</v>
      </c>
      <c r="D53" s="129"/>
      <c r="E53" s="129"/>
      <c r="F53" s="129"/>
      <c r="G53" s="129"/>
      <c r="H53" s="129"/>
      <c r="I53" s="129"/>
      <c r="J53" s="129"/>
      <c r="K53" s="129"/>
      <c r="L53" s="129"/>
      <c r="M53" s="129"/>
      <c r="V53" s="168">
        <v>3</v>
      </c>
      <c r="W53" s="168"/>
      <c r="X53" s="160" t="s">
        <v>37</v>
      </c>
      <c r="Y53" s="160"/>
      <c r="Z53" s="160"/>
      <c r="AA53" s="160"/>
      <c r="AC53" s="13"/>
      <c r="AD53" s="168"/>
      <c r="AE53" s="168"/>
      <c r="AF53" s="128"/>
      <c r="AG53" s="24"/>
      <c r="AH53" s="25" t="s">
        <v>29</v>
      </c>
      <c r="AI53" s="24"/>
      <c r="AJ53" s="180">
        <v>350000</v>
      </c>
      <c r="AK53" s="180"/>
      <c r="AL53" s="180"/>
      <c r="AM53" s="26"/>
      <c r="AN53" s="24"/>
      <c r="AO53" s="24"/>
      <c r="AP53" s="24"/>
      <c r="AQ53" s="27" t="s">
        <v>31</v>
      </c>
      <c r="AR53" s="180">
        <f>SUM(AJ53*V53)</f>
        <v>1050000</v>
      </c>
      <c r="AS53" s="180"/>
      <c r="AT53" s="180"/>
      <c r="AU53" s="180"/>
      <c r="AV53" s="10"/>
      <c r="AW53" s="12"/>
    </row>
    <row r="54" spans="2:49">
      <c r="B54" s="8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2"/>
    </row>
    <row r="55" spans="2:49" ht="15.75">
      <c r="B55" s="181" t="s">
        <v>32</v>
      </c>
      <c r="C55" s="182"/>
      <c r="D55" s="182"/>
      <c r="E55" s="182"/>
      <c r="F55" s="182"/>
      <c r="G55" s="182"/>
      <c r="H55" s="182"/>
      <c r="I55" s="182"/>
      <c r="J55" s="182"/>
      <c r="K55" s="182"/>
      <c r="L55" s="182"/>
      <c r="M55" s="182"/>
      <c r="N55" s="182"/>
      <c r="O55" s="182"/>
      <c r="P55" s="182"/>
      <c r="Q55" s="182"/>
      <c r="R55" s="182"/>
      <c r="S55" s="182"/>
      <c r="T55" s="182"/>
      <c r="U55" s="182"/>
      <c r="V55" s="182"/>
      <c r="W55" s="182"/>
      <c r="X55" s="182"/>
      <c r="Y55" s="182"/>
      <c r="Z55" s="182"/>
      <c r="AA55" s="182"/>
      <c r="AB55" s="182"/>
      <c r="AC55" s="182"/>
      <c r="AD55" s="182"/>
      <c r="AE55" s="182"/>
      <c r="AF55" s="182"/>
      <c r="AG55" s="182"/>
      <c r="AH55" s="182"/>
      <c r="AI55" s="182"/>
      <c r="AJ55" s="182"/>
      <c r="AK55" s="182"/>
      <c r="AL55" s="182"/>
      <c r="AM55" s="182"/>
      <c r="AN55" s="182"/>
      <c r="AO55" s="182"/>
      <c r="AP55" s="45"/>
      <c r="AQ55" s="45" t="s">
        <v>31</v>
      </c>
      <c r="AR55" s="46"/>
      <c r="AS55" s="183">
        <f>SUM(AR51:AU53)</f>
        <v>3699400</v>
      </c>
      <c r="AT55" s="183"/>
      <c r="AU55" s="183"/>
      <c r="AV55" s="183"/>
      <c r="AW55" s="184"/>
    </row>
    <row r="56" spans="2:49">
      <c r="B56" s="185" t="s">
        <v>33</v>
      </c>
      <c r="C56" s="186"/>
      <c r="D56" s="187" t="s">
        <v>19</v>
      </c>
      <c r="E56" s="188"/>
      <c r="F56" s="188"/>
      <c r="G56" s="188"/>
      <c r="H56" s="188"/>
      <c r="I56" s="188"/>
      <c r="J56" s="188"/>
      <c r="K56" s="188"/>
      <c r="L56" s="188"/>
      <c r="M56" s="188"/>
      <c r="N56" s="188"/>
      <c r="O56" s="188"/>
      <c r="P56" s="188"/>
      <c r="Q56" s="189"/>
      <c r="R56" s="170" t="s">
        <v>20</v>
      </c>
      <c r="S56" s="170"/>
      <c r="T56" s="170"/>
      <c r="U56" s="170"/>
      <c r="V56" s="170"/>
      <c r="W56" s="170"/>
      <c r="X56" s="170"/>
      <c r="Y56" s="170"/>
      <c r="Z56" s="170"/>
      <c r="AA56" s="170"/>
      <c r="AB56" s="170"/>
      <c r="AC56" s="170"/>
      <c r="AD56" s="170"/>
      <c r="AE56" s="170"/>
      <c r="AF56" s="170"/>
      <c r="AG56" s="170"/>
      <c r="AH56" s="170" t="s">
        <v>21</v>
      </c>
      <c r="AI56" s="170"/>
      <c r="AJ56" s="170"/>
      <c r="AK56" s="170"/>
      <c r="AL56" s="170"/>
      <c r="AM56" s="170"/>
      <c r="AN56" s="170"/>
      <c r="AO56" s="170"/>
      <c r="AP56" s="170"/>
      <c r="AQ56" s="170"/>
      <c r="AR56" s="170"/>
      <c r="AS56" s="170"/>
      <c r="AT56" s="170"/>
      <c r="AU56" s="170"/>
      <c r="AV56" s="170"/>
      <c r="AW56" s="170"/>
    </row>
    <row r="57" spans="2:49">
      <c r="B57" s="15" t="s">
        <v>43</v>
      </c>
      <c r="C57" s="30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7"/>
      <c r="R57" s="4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7"/>
      <c r="AH57" s="4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7"/>
    </row>
    <row r="58" spans="2:49">
      <c r="B58" s="8"/>
      <c r="C58" s="9" t="s">
        <v>34</v>
      </c>
      <c r="D58" s="195" t="s">
        <v>58</v>
      </c>
      <c r="E58" s="195"/>
      <c r="F58" s="195"/>
      <c r="G58" s="195"/>
      <c r="H58" s="195"/>
      <c r="I58" s="195"/>
      <c r="J58" s="195"/>
      <c r="K58" s="195"/>
      <c r="L58" s="195"/>
      <c r="M58" s="195"/>
      <c r="N58" s="195"/>
      <c r="O58" s="195"/>
      <c r="P58" s="195"/>
      <c r="Q58" s="196"/>
      <c r="R58" s="8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2"/>
      <c r="AH58" s="8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2"/>
    </row>
    <row r="59" spans="2:49">
      <c r="B59" s="8"/>
      <c r="C59" s="10"/>
      <c r="D59" s="160" t="s">
        <v>35</v>
      </c>
      <c r="E59" s="160"/>
      <c r="F59" s="11" t="s">
        <v>14</v>
      </c>
      <c r="G59" s="160" t="s">
        <v>230</v>
      </c>
      <c r="H59" s="160"/>
      <c r="I59" s="160"/>
      <c r="J59" s="160"/>
      <c r="K59" s="160"/>
      <c r="L59" s="160"/>
      <c r="M59" s="160"/>
      <c r="N59" s="160"/>
      <c r="O59" s="160"/>
      <c r="P59" s="160"/>
      <c r="Q59" s="198"/>
      <c r="R59" s="8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2"/>
      <c r="AH59" s="8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2"/>
    </row>
    <row r="60" spans="2:49">
      <c r="B60" s="8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2"/>
      <c r="R60" s="8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2"/>
      <c r="AH60" s="8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2"/>
    </row>
    <row r="61" spans="2:49">
      <c r="B61" s="8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2"/>
      <c r="R61" s="8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2"/>
      <c r="AH61" s="8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2"/>
    </row>
    <row r="62" spans="2:49">
      <c r="B62" s="8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2"/>
      <c r="R62" s="8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2"/>
      <c r="AH62" s="8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2"/>
    </row>
    <row r="63" spans="2:49">
      <c r="B63" s="8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2"/>
      <c r="R63" s="8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2"/>
      <c r="AH63" s="8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2"/>
    </row>
    <row r="64" spans="2:49">
      <c r="B64" s="8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2"/>
      <c r="R64" s="8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2"/>
      <c r="AH64" s="8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2"/>
    </row>
    <row r="65" spans="2:49">
      <c r="B65" s="8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2"/>
      <c r="R65" s="8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2"/>
      <c r="AH65" s="8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2"/>
    </row>
    <row r="66" spans="2:49">
      <c r="B66" s="8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2"/>
      <c r="R66" s="8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2"/>
      <c r="AH66" s="8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2"/>
    </row>
    <row r="67" spans="2:49">
      <c r="B67" s="8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2"/>
      <c r="R67" s="8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2"/>
      <c r="AH67" s="8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2"/>
    </row>
    <row r="68" spans="2:49">
      <c r="B68" s="8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2"/>
      <c r="R68" s="8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2"/>
      <c r="AH68" s="8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2"/>
    </row>
    <row r="69" spans="2:49">
      <c r="B69" s="8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2"/>
      <c r="R69" s="8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2"/>
      <c r="AH69" s="8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2"/>
    </row>
    <row r="70" spans="2:49">
      <c r="B70" s="8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2"/>
      <c r="R70" s="8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2"/>
      <c r="AH70" s="8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2"/>
    </row>
    <row r="71" spans="2:49">
      <c r="B71" s="8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2"/>
      <c r="R71" s="8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2"/>
      <c r="AH71" s="8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2"/>
    </row>
    <row r="72" spans="2:49">
      <c r="B72" s="14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9"/>
      <c r="R72" s="14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9"/>
      <c r="AH72" s="14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9"/>
    </row>
    <row r="85" spans="2:49">
      <c r="B85" s="15" t="s">
        <v>27</v>
      </c>
      <c r="C85" s="5"/>
      <c r="D85" s="5"/>
      <c r="E85" s="5"/>
      <c r="F85" s="5"/>
      <c r="G85" s="5"/>
      <c r="H85" s="5"/>
      <c r="I85" s="6"/>
      <c r="J85" s="6"/>
      <c r="K85" s="6"/>
      <c r="L85" s="6"/>
      <c r="M85" s="6"/>
      <c r="N85" s="6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7"/>
    </row>
    <row r="86" spans="2:49">
      <c r="B86" s="22" t="s">
        <v>28</v>
      </c>
      <c r="C86" s="10"/>
      <c r="D86" s="10"/>
      <c r="E86" s="10"/>
      <c r="F86" s="10"/>
      <c r="G86" s="10"/>
      <c r="H86" s="10"/>
      <c r="I86" s="11"/>
      <c r="J86" s="11"/>
      <c r="K86" s="11"/>
      <c r="L86" s="11"/>
      <c r="M86" s="11"/>
      <c r="V86" s="11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9" t="s">
        <v>30</v>
      </c>
      <c r="AR86" s="10"/>
      <c r="AS86" s="10"/>
      <c r="AT86" s="10"/>
      <c r="AU86" s="10"/>
      <c r="AV86" s="10"/>
      <c r="AW86" s="12"/>
    </row>
    <row r="87" spans="2:49" ht="17.25">
      <c r="B87" s="23" t="s">
        <v>1</v>
      </c>
      <c r="C87" s="10" t="s">
        <v>70</v>
      </c>
      <c r="D87" s="10"/>
      <c r="E87" s="10"/>
      <c r="F87" s="10"/>
      <c r="G87" s="10"/>
      <c r="H87" s="128"/>
      <c r="I87" s="20"/>
      <c r="J87" s="11"/>
      <c r="K87" s="11"/>
      <c r="L87" s="11"/>
      <c r="M87" s="11"/>
      <c r="V87" s="168">
        <v>16</v>
      </c>
      <c r="W87" s="168"/>
      <c r="X87" s="11" t="s">
        <v>15</v>
      </c>
      <c r="Y87" s="11" t="s">
        <v>16</v>
      </c>
      <c r="Z87" s="168">
        <v>2.85</v>
      </c>
      <c r="AA87" s="168"/>
      <c r="AB87" s="11" t="s">
        <v>15</v>
      </c>
      <c r="AC87" s="13" t="s">
        <v>17</v>
      </c>
      <c r="AD87" s="168">
        <f>SUM(Z87*V87)</f>
        <v>45.6</v>
      </c>
      <c r="AE87" s="168"/>
      <c r="AF87" s="128" t="s">
        <v>18</v>
      </c>
      <c r="AG87" s="10"/>
      <c r="AH87" s="25" t="s">
        <v>29</v>
      </c>
      <c r="AI87" s="10"/>
      <c r="AJ87" s="180">
        <v>57000</v>
      </c>
      <c r="AK87" s="180"/>
      <c r="AL87" s="180"/>
      <c r="AM87" s="26"/>
      <c r="AN87" s="10"/>
      <c r="AO87" s="10"/>
      <c r="AP87" s="10"/>
      <c r="AQ87" s="27" t="s">
        <v>31</v>
      </c>
      <c r="AR87" s="180">
        <f>SUM(AJ87*AD87)</f>
        <v>2599200</v>
      </c>
      <c r="AS87" s="180"/>
      <c r="AT87" s="180"/>
      <c r="AU87" s="180"/>
      <c r="AV87" s="10"/>
      <c r="AW87" s="12"/>
    </row>
    <row r="88" spans="2:49">
      <c r="B88" s="23" t="s">
        <v>8</v>
      </c>
      <c r="C88" s="128" t="s">
        <v>72</v>
      </c>
      <c r="D88" s="129"/>
      <c r="E88" s="129"/>
      <c r="F88" s="129"/>
      <c r="G88" s="129"/>
      <c r="H88" s="129"/>
      <c r="I88" s="129"/>
      <c r="J88" s="129"/>
      <c r="K88" s="129"/>
      <c r="L88" s="129"/>
      <c r="M88" s="129"/>
      <c r="V88" s="168"/>
      <c r="W88" s="168"/>
      <c r="X88" s="160" t="s">
        <v>37</v>
      </c>
      <c r="Y88" s="160"/>
      <c r="Z88" s="160"/>
      <c r="AA88" s="160"/>
      <c r="AC88" s="13"/>
      <c r="AD88" s="168"/>
      <c r="AE88" s="168"/>
      <c r="AF88" s="128"/>
      <c r="AG88" s="24"/>
      <c r="AH88" s="25" t="s">
        <v>29</v>
      </c>
      <c r="AI88" s="24"/>
      <c r="AJ88" s="180">
        <v>350000</v>
      </c>
      <c r="AK88" s="180"/>
      <c r="AL88" s="180"/>
      <c r="AM88" s="24"/>
      <c r="AN88" s="24"/>
      <c r="AO88" s="24"/>
      <c r="AP88" s="24"/>
      <c r="AQ88" s="27" t="s">
        <v>31</v>
      </c>
      <c r="AR88" s="180">
        <f>SUM(AJ88*V88)</f>
        <v>0</v>
      </c>
      <c r="AS88" s="180"/>
      <c r="AT88" s="180"/>
      <c r="AU88" s="180"/>
      <c r="AV88" s="10"/>
      <c r="AW88" s="12"/>
    </row>
    <row r="89" spans="2:49">
      <c r="B89" s="8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2"/>
    </row>
    <row r="90" spans="2:49" ht="15.75">
      <c r="B90" s="181" t="s">
        <v>32</v>
      </c>
      <c r="C90" s="182"/>
      <c r="D90" s="182"/>
      <c r="E90" s="182"/>
      <c r="F90" s="182"/>
      <c r="G90" s="182"/>
      <c r="H90" s="182"/>
      <c r="I90" s="182"/>
      <c r="J90" s="182"/>
      <c r="K90" s="182"/>
      <c r="L90" s="182"/>
      <c r="M90" s="182"/>
      <c r="N90" s="182"/>
      <c r="O90" s="182"/>
      <c r="P90" s="182"/>
      <c r="Q90" s="182"/>
      <c r="R90" s="182"/>
      <c r="S90" s="182"/>
      <c r="T90" s="182"/>
      <c r="U90" s="182"/>
      <c r="V90" s="182"/>
      <c r="W90" s="182"/>
      <c r="X90" s="182"/>
      <c r="Y90" s="182"/>
      <c r="Z90" s="182"/>
      <c r="AA90" s="182"/>
      <c r="AB90" s="182"/>
      <c r="AC90" s="182"/>
      <c r="AD90" s="182"/>
      <c r="AE90" s="182"/>
      <c r="AF90" s="182"/>
      <c r="AG90" s="182"/>
      <c r="AH90" s="182"/>
      <c r="AI90" s="182"/>
      <c r="AJ90" s="182"/>
      <c r="AK90" s="182"/>
      <c r="AL90" s="182"/>
      <c r="AM90" s="182"/>
      <c r="AN90" s="182"/>
      <c r="AO90" s="182"/>
      <c r="AP90" s="45"/>
      <c r="AQ90" s="45" t="s">
        <v>31</v>
      </c>
      <c r="AR90" s="46"/>
      <c r="AS90" s="183">
        <f>SUM(AR87:AU88)</f>
        <v>2599200</v>
      </c>
      <c r="AT90" s="183"/>
      <c r="AU90" s="183"/>
      <c r="AV90" s="183"/>
      <c r="AW90" s="184"/>
    </row>
    <row r="91" spans="2:49">
      <c r="B91" s="185" t="s">
        <v>33</v>
      </c>
      <c r="C91" s="186"/>
      <c r="D91" s="187" t="s">
        <v>19</v>
      </c>
      <c r="E91" s="188"/>
      <c r="F91" s="188"/>
      <c r="G91" s="188"/>
      <c r="H91" s="188"/>
      <c r="I91" s="188"/>
      <c r="J91" s="188"/>
      <c r="K91" s="188"/>
      <c r="L91" s="188"/>
      <c r="M91" s="188"/>
      <c r="N91" s="188"/>
      <c r="O91" s="188"/>
      <c r="P91" s="188"/>
      <c r="Q91" s="189"/>
      <c r="R91" s="170" t="s">
        <v>20</v>
      </c>
      <c r="S91" s="170"/>
      <c r="T91" s="170"/>
      <c r="U91" s="170"/>
      <c r="V91" s="170"/>
      <c r="W91" s="170"/>
      <c r="X91" s="170"/>
      <c r="Y91" s="170"/>
      <c r="Z91" s="170"/>
      <c r="AA91" s="170"/>
      <c r="AB91" s="170"/>
      <c r="AC91" s="170"/>
      <c r="AD91" s="170"/>
      <c r="AE91" s="170"/>
      <c r="AF91" s="170"/>
      <c r="AG91" s="170"/>
      <c r="AH91" s="170" t="s">
        <v>21</v>
      </c>
      <c r="AI91" s="170"/>
      <c r="AJ91" s="170"/>
      <c r="AK91" s="170"/>
      <c r="AL91" s="170"/>
      <c r="AM91" s="170"/>
      <c r="AN91" s="170"/>
      <c r="AO91" s="170"/>
      <c r="AP91" s="170"/>
      <c r="AQ91" s="170"/>
      <c r="AR91" s="170"/>
      <c r="AS91" s="170"/>
      <c r="AT91" s="170"/>
      <c r="AU91" s="170"/>
      <c r="AV91" s="170"/>
      <c r="AW91" s="170"/>
    </row>
    <row r="92" spans="2:49">
      <c r="B92" s="15" t="s">
        <v>43</v>
      </c>
      <c r="C92" s="30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7"/>
      <c r="R92" s="4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7"/>
      <c r="AH92" s="4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7"/>
    </row>
    <row r="93" spans="2:49">
      <c r="B93" s="8"/>
      <c r="C93" s="9" t="s">
        <v>38</v>
      </c>
      <c r="D93" s="195" t="s">
        <v>184</v>
      </c>
      <c r="E93" s="195"/>
      <c r="F93" s="195"/>
      <c r="G93" s="195"/>
      <c r="H93" s="195"/>
      <c r="I93" s="195"/>
      <c r="J93" s="195"/>
      <c r="K93" s="195"/>
      <c r="L93" s="195"/>
      <c r="M93" s="195"/>
      <c r="N93" s="195"/>
      <c r="O93" s="195"/>
      <c r="P93" s="195"/>
      <c r="Q93" s="196"/>
      <c r="R93" s="8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2"/>
      <c r="AH93" s="8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2"/>
    </row>
    <row r="94" spans="2:49">
      <c r="B94" s="8"/>
      <c r="C94" s="10"/>
      <c r="D94" s="160" t="s">
        <v>35</v>
      </c>
      <c r="E94" s="160"/>
      <c r="F94" s="11" t="s">
        <v>14</v>
      </c>
      <c r="G94" s="160" t="s">
        <v>36</v>
      </c>
      <c r="H94" s="160"/>
      <c r="I94" s="160"/>
      <c r="J94" s="160"/>
      <c r="K94" s="160"/>
      <c r="L94" s="160"/>
      <c r="M94" s="160"/>
      <c r="N94" s="160"/>
      <c r="O94" s="160"/>
      <c r="P94" s="160"/>
      <c r="Q94" s="198"/>
      <c r="R94" s="8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2"/>
      <c r="AH94" s="8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2"/>
    </row>
    <row r="95" spans="2:49">
      <c r="B95" s="8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2"/>
      <c r="R95" s="8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2"/>
      <c r="AH95" s="8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2"/>
    </row>
    <row r="96" spans="2:49">
      <c r="B96" s="8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2"/>
      <c r="R96" s="8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2"/>
      <c r="AH96" s="8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2"/>
    </row>
    <row r="97" spans="2:49">
      <c r="B97" s="8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2"/>
      <c r="R97" s="8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2"/>
      <c r="AH97" s="8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2"/>
    </row>
    <row r="98" spans="2:49">
      <c r="B98" s="8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2"/>
      <c r="R98" s="8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2"/>
      <c r="AH98" s="8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2"/>
    </row>
    <row r="99" spans="2:49">
      <c r="B99" s="8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2"/>
      <c r="R99" s="8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2"/>
      <c r="AH99" s="8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2"/>
    </row>
    <row r="100" spans="2:49">
      <c r="B100" s="8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2"/>
      <c r="R100" s="8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2"/>
      <c r="AH100" s="8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2"/>
    </row>
    <row r="101" spans="2:49">
      <c r="B101" s="8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2"/>
      <c r="R101" s="8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2"/>
      <c r="AH101" s="8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2"/>
    </row>
    <row r="102" spans="2:49">
      <c r="B102" s="8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2"/>
      <c r="R102" s="8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2"/>
      <c r="AH102" s="8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2"/>
    </row>
    <row r="103" spans="2:49">
      <c r="B103" s="8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2"/>
      <c r="R103" s="8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2"/>
      <c r="AH103" s="8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2"/>
    </row>
    <row r="104" spans="2:49">
      <c r="B104" s="8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2"/>
      <c r="R104" s="8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2"/>
      <c r="AH104" s="8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2"/>
    </row>
    <row r="105" spans="2:49">
      <c r="B105" s="8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2"/>
      <c r="R105" s="8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2"/>
      <c r="AH105" s="8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2"/>
    </row>
    <row r="106" spans="2:49">
      <c r="B106" s="8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2"/>
      <c r="R106" s="8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2"/>
      <c r="AH106" s="8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2"/>
    </row>
    <row r="107" spans="2:49">
      <c r="B107" s="14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9"/>
      <c r="R107" s="14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9"/>
      <c r="AH107" s="14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9"/>
    </row>
    <row r="110" spans="2:49" ht="21">
      <c r="B110" s="173" t="s">
        <v>56</v>
      </c>
      <c r="C110" s="174"/>
      <c r="D110" s="174" t="s">
        <v>57</v>
      </c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  <c r="Y110" s="174"/>
      <c r="Z110" s="174"/>
      <c r="AA110" s="174"/>
      <c r="AB110" s="174"/>
      <c r="AC110" s="174"/>
      <c r="AD110" s="174"/>
      <c r="AE110" s="174"/>
      <c r="AF110" s="174"/>
      <c r="AG110" s="174"/>
      <c r="AH110" s="174" t="s">
        <v>31</v>
      </c>
      <c r="AI110" s="174"/>
      <c r="AJ110" s="177">
        <f>AS90+AS55</f>
        <v>6298600</v>
      </c>
      <c r="AK110" s="177"/>
      <c r="AL110" s="177"/>
      <c r="AM110" s="177"/>
      <c r="AN110" s="177"/>
      <c r="AO110" s="177"/>
      <c r="AP110" s="177"/>
      <c r="AQ110" s="177"/>
      <c r="AR110" s="177"/>
      <c r="AS110" s="177"/>
      <c r="AT110" s="39"/>
      <c r="AU110" s="39"/>
      <c r="AV110" s="39"/>
      <c r="AW110" s="40"/>
    </row>
    <row r="111" spans="2:49" ht="21">
      <c r="B111" s="175"/>
      <c r="C111" s="176"/>
      <c r="D111" s="176"/>
      <c r="E111" s="176"/>
      <c r="F111" s="176"/>
      <c r="G111" s="176"/>
      <c r="H111" s="176"/>
      <c r="I111" s="176"/>
      <c r="J111" s="176"/>
      <c r="K111" s="176"/>
      <c r="L111" s="176"/>
      <c r="M111" s="176"/>
      <c r="N111" s="176"/>
      <c r="O111" s="176"/>
      <c r="P111" s="176"/>
      <c r="Q111" s="176"/>
      <c r="R111" s="176"/>
      <c r="S111" s="176"/>
      <c r="T111" s="176"/>
      <c r="U111" s="176"/>
      <c r="V111" s="176"/>
      <c r="W111" s="176"/>
      <c r="X111" s="176"/>
      <c r="Y111" s="176"/>
      <c r="Z111" s="176"/>
      <c r="AA111" s="176"/>
      <c r="AB111" s="176"/>
      <c r="AC111" s="176"/>
      <c r="AD111" s="176"/>
      <c r="AE111" s="176"/>
      <c r="AF111" s="176"/>
      <c r="AG111" s="176"/>
      <c r="AH111" s="176"/>
      <c r="AI111" s="176"/>
      <c r="AJ111" s="178"/>
      <c r="AK111" s="178"/>
      <c r="AL111" s="178"/>
      <c r="AM111" s="178"/>
      <c r="AN111" s="178"/>
      <c r="AO111" s="178"/>
      <c r="AP111" s="178"/>
      <c r="AQ111" s="178"/>
      <c r="AR111" s="178"/>
      <c r="AS111" s="178"/>
      <c r="AT111" s="41"/>
      <c r="AU111" s="41"/>
      <c r="AV111" s="41"/>
      <c r="AW111" s="42"/>
    </row>
    <row r="112" spans="2:49">
      <c r="AO112" s="3"/>
    </row>
    <row r="113" spans="4:41" s="51" customFormat="1" ht="14.25">
      <c r="I113" s="52"/>
      <c r="J113" s="52"/>
      <c r="K113" s="52"/>
      <c r="L113" s="52"/>
      <c r="M113" s="52"/>
      <c r="N113" s="52"/>
      <c r="AO113" s="52" t="s">
        <v>210</v>
      </c>
    </row>
    <row r="114" spans="4:41" s="51" customFormat="1" ht="14.25">
      <c r="F114" s="52" t="s">
        <v>54</v>
      </c>
      <c r="I114" s="52"/>
      <c r="J114" s="52"/>
      <c r="K114" s="52"/>
      <c r="L114" s="52"/>
      <c r="M114" s="52"/>
      <c r="N114" s="52"/>
      <c r="X114" s="52" t="s">
        <v>51</v>
      </c>
      <c r="AO114" s="52" t="s">
        <v>48</v>
      </c>
    </row>
    <row r="115" spans="4:41" s="51" customFormat="1" ht="14.25">
      <c r="F115" s="52" t="s">
        <v>55</v>
      </c>
      <c r="I115" s="52"/>
      <c r="J115" s="52"/>
      <c r="K115" s="52"/>
      <c r="L115" s="52"/>
      <c r="M115" s="52"/>
      <c r="N115" s="52"/>
      <c r="X115" s="52" t="s">
        <v>52</v>
      </c>
      <c r="AO115" s="52" t="s">
        <v>49</v>
      </c>
    </row>
    <row r="116" spans="4:41" s="51" customFormat="1" ht="14.25">
      <c r="F116" s="52"/>
      <c r="I116" s="52"/>
      <c r="J116" s="52"/>
      <c r="K116" s="52"/>
      <c r="L116" s="52"/>
      <c r="M116" s="52"/>
      <c r="N116" s="52"/>
      <c r="X116" s="52" t="s">
        <v>53</v>
      </c>
      <c r="AO116" s="52" t="s">
        <v>50</v>
      </c>
    </row>
    <row r="117" spans="4:41" s="51" customFormat="1" ht="14.25">
      <c r="F117" s="52"/>
      <c r="I117" s="52"/>
      <c r="J117" s="52"/>
      <c r="K117" s="52"/>
      <c r="L117" s="52"/>
      <c r="M117" s="52"/>
      <c r="N117" s="52"/>
      <c r="X117" s="52"/>
      <c r="AO117" s="52"/>
    </row>
    <row r="118" spans="4:41" s="51" customFormat="1" ht="14.25">
      <c r="F118" s="52"/>
      <c r="I118" s="52"/>
      <c r="J118" s="52"/>
      <c r="K118" s="52"/>
      <c r="L118" s="52"/>
      <c r="M118" s="52"/>
      <c r="N118" s="52"/>
      <c r="X118" s="52"/>
      <c r="AO118" s="52"/>
    </row>
    <row r="119" spans="4:41" s="51" customFormat="1" ht="14.25">
      <c r="F119" s="52"/>
      <c r="I119" s="52"/>
      <c r="J119" s="52"/>
      <c r="K119" s="52"/>
      <c r="L119" s="52"/>
      <c r="M119" s="52"/>
      <c r="N119" s="52"/>
      <c r="X119" s="52"/>
      <c r="AO119" s="52"/>
    </row>
    <row r="120" spans="4:41" s="63" customFormat="1">
      <c r="F120" s="132" t="s">
        <v>232</v>
      </c>
      <c r="I120" s="131"/>
      <c r="J120" s="131"/>
      <c r="K120" s="131"/>
      <c r="L120" s="131"/>
      <c r="M120" s="131"/>
      <c r="N120" s="131"/>
      <c r="X120" s="132" t="s">
        <v>97</v>
      </c>
      <c r="AO120" s="132" t="s">
        <v>209</v>
      </c>
    </row>
    <row r="121" spans="4:41" s="51" customFormat="1" ht="14.25">
      <c r="D121" s="133"/>
      <c r="F121" s="133" t="s">
        <v>228</v>
      </c>
      <c r="G121" s="133"/>
      <c r="H121" s="133"/>
      <c r="I121" s="133"/>
      <c r="J121" s="133"/>
      <c r="K121" s="134"/>
      <c r="L121" s="134"/>
      <c r="M121" s="134"/>
      <c r="N121" s="134"/>
      <c r="AO121" s="52"/>
    </row>
    <row r="143" ht="15" customHeight="1"/>
  </sheetData>
  <mergeCells count="79">
    <mergeCell ref="D93:Q93"/>
    <mergeCell ref="D94:E94"/>
    <mergeCell ref="G94:Q94"/>
    <mergeCell ref="B90:AO90"/>
    <mergeCell ref="AS90:AW90"/>
    <mergeCell ref="B91:C91"/>
    <mergeCell ref="D91:Q91"/>
    <mergeCell ref="R91:AG91"/>
    <mergeCell ref="AH91:AW91"/>
    <mergeCell ref="D58:Q58"/>
    <mergeCell ref="D59:E59"/>
    <mergeCell ref="G59:Q59"/>
    <mergeCell ref="V87:W87"/>
    <mergeCell ref="Z87:AA87"/>
    <mergeCell ref="AJ87:AL87"/>
    <mergeCell ref="AR87:AU87"/>
    <mergeCell ref="V88:W88"/>
    <mergeCell ref="X88:AA88"/>
    <mergeCell ref="AD88:AE88"/>
    <mergeCell ref="AJ88:AL88"/>
    <mergeCell ref="AR88:AU88"/>
    <mergeCell ref="AD87:AE87"/>
    <mergeCell ref="V53:W53"/>
    <mergeCell ref="X53:AA53"/>
    <mergeCell ref="AD53:AE53"/>
    <mergeCell ref="AJ53:AL53"/>
    <mergeCell ref="AR53:AU53"/>
    <mergeCell ref="V52:W52"/>
    <mergeCell ref="X52:AA52"/>
    <mergeCell ref="AD52:AE52"/>
    <mergeCell ref="AJ52:AL52"/>
    <mergeCell ref="AR52:AU52"/>
    <mergeCell ref="B55:AO55"/>
    <mergeCell ref="AS55:AW55"/>
    <mergeCell ref="B56:C56"/>
    <mergeCell ref="D56:Q56"/>
    <mergeCell ref="R56:AG56"/>
    <mergeCell ref="AH56:AW56"/>
    <mergeCell ref="AR51:AU51"/>
    <mergeCell ref="B18:Q18"/>
    <mergeCell ref="R18:AG18"/>
    <mergeCell ref="AH18:AW18"/>
    <mergeCell ref="B19:Q30"/>
    <mergeCell ref="R19:AG30"/>
    <mergeCell ref="AH19:AW30"/>
    <mergeCell ref="B6:J6"/>
    <mergeCell ref="L6:AT6"/>
    <mergeCell ref="C15:G15"/>
    <mergeCell ref="I15:J15"/>
    <mergeCell ref="M15:N15"/>
    <mergeCell ref="Q15:R15"/>
    <mergeCell ref="AJ15:AO15"/>
    <mergeCell ref="B11:AW11"/>
    <mergeCell ref="C14:G14"/>
    <mergeCell ref="I14:J14"/>
    <mergeCell ref="M14:N14"/>
    <mergeCell ref="Q14:R14"/>
    <mergeCell ref="AJ14:AO14"/>
    <mergeCell ref="A2:AW2"/>
    <mergeCell ref="B4:J4"/>
    <mergeCell ref="L4:AT4"/>
    <mergeCell ref="B5:J5"/>
    <mergeCell ref="L5:AT5"/>
    <mergeCell ref="B110:C111"/>
    <mergeCell ref="D110:AG111"/>
    <mergeCell ref="AH110:AI111"/>
    <mergeCell ref="AJ110:AS111"/>
    <mergeCell ref="B7:J7"/>
    <mergeCell ref="L7:AT7"/>
    <mergeCell ref="B8:J8"/>
    <mergeCell ref="L8:AT8"/>
    <mergeCell ref="B9:J9"/>
    <mergeCell ref="L9:AT9"/>
    <mergeCell ref="AJ16:AO16"/>
    <mergeCell ref="AP42:AT42"/>
    <mergeCell ref="V51:W51"/>
    <mergeCell ref="Z51:AA51"/>
    <mergeCell ref="AD51:AE51"/>
    <mergeCell ref="AJ51:AL51"/>
  </mergeCells>
  <pageMargins left="0.93" right="0.47244094488188981" top="0.74803149606299213" bottom="0.35" header="0.31496062992125984" footer="0.31496062992125984"/>
  <pageSetup paperSize="9" scale="85" orientation="landscape" horizontalDpi="4294967293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W192"/>
  <sheetViews>
    <sheetView topLeftCell="A28" workbookViewId="0">
      <selection activeCell="A32" sqref="A32:XFD40"/>
    </sheetView>
  </sheetViews>
  <sheetFormatPr defaultRowHeight="15"/>
  <cols>
    <col min="1" max="7" width="3" style="1" customWidth="1"/>
    <col min="8" max="8" width="1.5703125" style="1" customWidth="1"/>
    <col min="9" max="14" width="3" style="3" customWidth="1"/>
    <col min="15" max="81" width="3" style="1" customWidth="1"/>
    <col min="82" max="139" width="2.42578125" style="1" customWidth="1"/>
    <col min="140" max="16384" width="9.140625" style="1"/>
  </cols>
  <sheetData>
    <row r="1" spans="1:49">
      <c r="AR1" s="21" t="s">
        <v>24</v>
      </c>
    </row>
    <row r="2" spans="1:49" ht="21">
      <c r="A2" s="165" t="s">
        <v>0</v>
      </c>
      <c r="B2" s="165"/>
      <c r="C2" s="165"/>
      <c r="D2" s="165"/>
      <c r="E2" s="165"/>
      <c r="F2" s="165"/>
      <c r="G2" s="165"/>
      <c r="H2" s="165"/>
      <c r="I2" s="165"/>
      <c r="J2" s="165"/>
      <c r="K2" s="165"/>
      <c r="L2" s="165"/>
      <c r="M2" s="165"/>
      <c r="N2" s="165"/>
      <c r="O2" s="165"/>
      <c r="P2" s="165"/>
      <c r="Q2" s="165"/>
      <c r="R2" s="165"/>
      <c r="S2" s="165"/>
      <c r="T2" s="165"/>
      <c r="U2" s="165"/>
      <c r="V2" s="165"/>
      <c r="W2" s="165"/>
      <c r="X2" s="165"/>
      <c r="Y2" s="165"/>
      <c r="Z2" s="165"/>
      <c r="AA2" s="165"/>
      <c r="AB2" s="165"/>
      <c r="AC2" s="165"/>
      <c r="AD2" s="165"/>
      <c r="AE2" s="165"/>
      <c r="AF2" s="165"/>
      <c r="AG2" s="165"/>
      <c r="AH2" s="165"/>
      <c r="AI2" s="165"/>
      <c r="AJ2" s="165"/>
      <c r="AK2" s="165"/>
      <c r="AL2" s="165"/>
      <c r="AM2" s="165"/>
      <c r="AN2" s="165"/>
      <c r="AO2" s="165"/>
      <c r="AP2" s="165"/>
      <c r="AQ2" s="165"/>
      <c r="AR2" s="165"/>
      <c r="AS2" s="165"/>
      <c r="AT2" s="165"/>
      <c r="AU2" s="165"/>
      <c r="AV2" s="165"/>
      <c r="AW2" s="165"/>
    </row>
    <row r="4" spans="1:49">
      <c r="A4" s="2" t="s">
        <v>1</v>
      </c>
      <c r="B4" s="166" t="s">
        <v>2</v>
      </c>
      <c r="C4" s="166"/>
      <c r="D4" s="166"/>
      <c r="E4" s="166"/>
      <c r="F4" s="166"/>
      <c r="G4" s="166"/>
      <c r="H4" s="166"/>
      <c r="I4" s="166"/>
      <c r="J4" s="166"/>
      <c r="K4" s="3" t="s">
        <v>14</v>
      </c>
      <c r="L4" s="166">
        <v>260</v>
      </c>
      <c r="M4" s="166"/>
      <c r="N4" s="166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  <c r="AA4" s="166"/>
      <c r="AB4" s="166"/>
      <c r="AC4" s="166"/>
      <c r="AD4" s="166"/>
      <c r="AE4" s="166"/>
      <c r="AF4" s="166"/>
      <c r="AG4" s="166"/>
      <c r="AH4" s="166"/>
      <c r="AI4" s="166"/>
      <c r="AJ4" s="166"/>
      <c r="AK4" s="166"/>
      <c r="AL4" s="166"/>
      <c r="AM4" s="166"/>
      <c r="AN4" s="166"/>
      <c r="AO4" s="166"/>
      <c r="AP4" s="166"/>
      <c r="AQ4" s="166"/>
      <c r="AR4" s="166"/>
      <c r="AS4" s="166"/>
      <c r="AT4" s="166"/>
    </row>
    <row r="5" spans="1:49">
      <c r="B5" s="166" t="s">
        <v>3</v>
      </c>
      <c r="C5" s="166"/>
      <c r="D5" s="166"/>
      <c r="E5" s="166"/>
      <c r="F5" s="166"/>
      <c r="G5" s="166"/>
      <c r="H5" s="166"/>
      <c r="I5" s="166"/>
      <c r="J5" s="166"/>
      <c r="K5" s="3" t="s">
        <v>14</v>
      </c>
      <c r="L5" s="167" t="s">
        <v>153</v>
      </c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167"/>
      <c r="AA5" s="167"/>
      <c r="AB5" s="167"/>
      <c r="AC5" s="167"/>
      <c r="AD5" s="167"/>
      <c r="AE5" s="167"/>
      <c r="AF5" s="167"/>
      <c r="AG5" s="167"/>
      <c r="AH5" s="167"/>
      <c r="AI5" s="167"/>
      <c r="AJ5" s="167"/>
      <c r="AK5" s="167"/>
      <c r="AL5" s="167"/>
      <c r="AM5" s="167"/>
      <c r="AN5" s="167"/>
      <c r="AO5" s="167"/>
      <c r="AP5" s="167"/>
      <c r="AQ5" s="167"/>
      <c r="AR5" s="167"/>
      <c r="AS5" s="167"/>
      <c r="AT5" s="167"/>
    </row>
    <row r="6" spans="1:49">
      <c r="B6" s="166" t="s">
        <v>4</v>
      </c>
      <c r="C6" s="166"/>
      <c r="D6" s="166"/>
      <c r="E6" s="166"/>
      <c r="F6" s="166"/>
      <c r="G6" s="166"/>
      <c r="H6" s="166"/>
      <c r="I6" s="166"/>
      <c r="J6" s="166"/>
      <c r="K6" s="3" t="s">
        <v>14</v>
      </c>
      <c r="L6" s="166" t="str">
        <f>'[1]Tembesi Lolos'!$N$153</f>
        <v>Wiraswasta</v>
      </c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</row>
    <row r="7" spans="1:49">
      <c r="B7" s="166" t="s">
        <v>5</v>
      </c>
      <c r="C7" s="166"/>
      <c r="D7" s="166"/>
      <c r="E7" s="166"/>
      <c r="F7" s="166"/>
      <c r="G7" s="166"/>
      <c r="H7" s="166"/>
      <c r="I7" s="166"/>
      <c r="J7" s="166"/>
      <c r="K7" s="3" t="s">
        <v>14</v>
      </c>
      <c r="L7" s="166" t="s">
        <v>154</v>
      </c>
      <c r="M7" s="166"/>
      <c r="N7" s="166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</row>
    <row r="8" spans="1:49">
      <c r="B8" s="166" t="s">
        <v>6</v>
      </c>
      <c r="C8" s="166"/>
      <c r="D8" s="166"/>
      <c r="E8" s="166"/>
      <c r="F8" s="166"/>
      <c r="G8" s="166"/>
      <c r="H8" s="166"/>
      <c r="I8" s="166"/>
      <c r="J8" s="166"/>
      <c r="K8" s="3" t="s">
        <v>14</v>
      </c>
      <c r="L8" s="166" t="s">
        <v>105</v>
      </c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</row>
    <row r="9" spans="1:49">
      <c r="B9" s="166" t="s">
        <v>7</v>
      </c>
      <c r="C9" s="166"/>
      <c r="D9" s="166"/>
      <c r="E9" s="166"/>
      <c r="F9" s="166"/>
      <c r="G9" s="166"/>
      <c r="H9" s="166"/>
      <c r="I9" s="166"/>
      <c r="J9" s="166"/>
      <c r="K9" s="3" t="s">
        <v>14</v>
      </c>
      <c r="L9" s="166" t="s">
        <v>23</v>
      </c>
      <c r="M9" s="166"/>
      <c r="N9" s="166"/>
      <c r="O9" s="166"/>
      <c r="P9" s="166"/>
      <c r="Q9" s="166"/>
      <c r="R9" s="166"/>
      <c r="S9" s="166"/>
      <c r="T9" s="166"/>
      <c r="U9" s="166"/>
      <c r="V9" s="166"/>
      <c r="W9" s="166"/>
      <c r="X9" s="166"/>
      <c r="Y9" s="166"/>
      <c r="Z9" s="166"/>
      <c r="AA9" s="166"/>
      <c r="AB9" s="166"/>
      <c r="AC9" s="166"/>
      <c r="AD9" s="166"/>
      <c r="AE9" s="166"/>
      <c r="AF9" s="166"/>
      <c r="AG9" s="166"/>
      <c r="AH9" s="166"/>
      <c r="AI9" s="166"/>
      <c r="AJ9" s="166"/>
      <c r="AK9" s="166"/>
      <c r="AL9" s="166"/>
      <c r="AM9" s="166"/>
      <c r="AN9" s="166"/>
      <c r="AO9" s="166"/>
      <c r="AP9" s="166"/>
      <c r="AQ9" s="166"/>
      <c r="AR9" s="166"/>
      <c r="AS9" s="166"/>
      <c r="AT9" s="166"/>
    </row>
    <row r="11" spans="1:49">
      <c r="A11" s="2" t="s">
        <v>8</v>
      </c>
      <c r="B11" s="169" t="s">
        <v>9</v>
      </c>
      <c r="C11" s="169"/>
      <c r="D11" s="169"/>
      <c r="E11" s="169"/>
      <c r="F11" s="169"/>
      <c r="G11" s="169"/>
      <c r="H11" s="169"/>
      <c r="I11" s="169"/>
      <c r="J11" s="169"/>
      <c r="K11" s="169"/>
      <c r="L11" s="169"/>
      <c r="M11" s="169"/>
      <c r="N11" s="169"/>
      <c r="O11" s="169"/>
      <c r="P11" s="169"/>
      <c r="Q11" s="169"/>
      <c r="R11" s="169"/>
      <c r="S11" s="169"/>
      <c r="T11" s="169"/>
      <c r="U11" s="169"/>
      <c r="V11" s="169"/>
      <c r="W11" s="169"/>
      <c r="X11" s="169"/>
      <c r="Y11" s="169"/>
      <c r="Z11" s="169"/>
      <c r="AA11" s="169"/>
      <c r="AB11" s="169"/>
      <c r="AC11" s="169"/>
      <c r="AD11" s="169"/>
      <c r="AE11" s="169"/>
      <c r="AF11" s="169"/>
      <c r="AG11" s="169"/>
      <c r="AH11" s="169"/>
      <c r="AI11" s="169"/>
      <c r="AJ11" s="169"/>
      <c r="AK11" s="169"/>
      <c r="AL11" s="169"/>
      <c r="AM11" s="169"/>
      <c r="AN11" s="169"/>
      <c r="AO11" s="169"/>
      <c r="AP11" s="169"/>
      <c r="AQ11" s="169"/>
      <c r="AR11" s="169"/>
      <c r="AS11" s="169"/>
      <c r="AT11" s="169"/>
      <c r="AU11" s="169"/>
      <c r="AV11" s="169"/>
      <c r="AW11" s="169"/>
    </row>
    <row r="13" spans="1:49">
      <c r="B13" s="15" t="s">
        <v>10</v>
      </c>
      <c r="C13" s="5"/>
      <c r="D13" s="5"/>
      <c r="E13" s="5"/>
      <c r="F13" s="5"/>
      <c r="G13" s="5"/>
      <c r="H13" s="5"/>
      <c r="I13" s="6"/>
      <c r="J13" s="6"/>
      <c r="K13" s="6"/>
      <c r="L13" s="6"/>
      <c r="M13" s="6"/>
      <c r="N13" s="6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7"/>
    </row>
    <row r="14" spans="1:49" ht="17.25">
      <c r="B14" s="16" t="s">
        <v>11</v>
      </c>
      <c r="C14" s="160" t="s">
        <v>13</v>
      </c>
      <c r="D14" s="160"/>
      <c r="E14" s="160"/>
      <c r="F14" s="160"/>
      <c r="G14" s="160"/>
      <c r="H14" s="109" t="s">
        <v>14</v>
      </c>
      <c r="I14" s="168">
        <v>6</v>
      </c>
      <c r="J14" s="168"/>
      <c r="K14" s="110" t="s">
        <v>15</v>
      </c>
      <c r="L14" s="110" t="s">
        <v>16</v>
      </c>
      <c r="M14" s="168">
        <v>10</v>
      </c>
      <c r="N14" s="168"/>
      <c r="O14" s="11" t="s">
        <v>15</v>
      </c>
      <c r="P14" s="13" t="s">
        <v>17</v>
      </c>
      <c r="Q14" s="168">
        <f>SUM(M14*I14)</f>
        <v>60</v>
      </c>
      <c r="R14" s="168"/>
      <c r="S14" s="109" t="s">
        <v>18</v>
      </c>
      <c r="T14" s="109"/>
      <c r="U14" s="18" t="s">
        <v>11</v>
      </c>
      <c r="V14" s="10" t="s">
        <v>65</v>
      </c>
      <c r="W14" s="10"/>
      <c r="X14" s="10"/>
      <c r="Y14" s="10"/>
      <c r="Z14" s="10"/>
      <c r="AA14" s="10" t="s">
        <v>14</v>
      </c>
      <c r="AB14" s="10" t="s">
        <v>64</v>
      </c>
      <c r="AC14" s="10"/>
      <c r="AD14" s="10"/>
      <c r="AE14" s="10"/>
      <c r="AF14" s="10"/>
      <c r="AI14" s="19" t="s">
        <v>11</v>
      </c>
      <c r="AJ14" s="161" t="s">
        <v>67</v>
      </c>
      <c r="AK14" s="161"/>
      <c r="AL14" s="161"/>
      <c r="AM14" s="161"/>
      <c r="AN14" s="161"/>
      <c r="AO14" s="161"/>
      <c r="AP14" s="44" t="s">
        <v>14</v>
      </c>
      <c r="AQ14" s="44" t="s">
        <v>64</v>
      </c>
      <c r="AR14" s="44"/>
      <c r="AS14" s="44"/>
      <c r="AT14" s="44"/>
      <c r="AU14" s="44"/>
      <c r="AW14" s="12"/>
    </row>
    <row r="15" spans="1:49" ht="17.25">
      <c r="B15" s="16" t="s">
        <v>11</v>
      </c>
      <c r="C15" s="160" t="s">
        <v>12</v>
      </c>
      <c r="D15" s="160"/>
      <c r="E15" s="160"/>
      <c r="F15" s="160"/>
      <c r="G15" s="160"/>
      <c r="H15" s="109" t="s">
        <v>14</v>
      </c>
      <c r="I15" s="168">
        <v>6</v>
      </c>
      <c r="J15" s="168"/>
      <c r="K15" s="110" t="s">
        <v>15</v>
      </c>
      <c r="L15" s="110" t="s">
        <v>16</v>
      </c>
      <c r="M15" s="168">
        <v>8</v>
      </c>
      <c r="N15" s="168"/>
      <c r="O15" s="11" t="s">
        <v>15</v>
      </c>
      <c r="P15" s="13" t="s">
        <v>17</v>
      </c>
      <c r="Q15" s="168">
        <f>SUM(M15*I15)</f>
        <v>48</v>
      </c>
      <c r="R15" s="168"/>
      <c r="S15" s="109" t="s">
        <v>18</v>
      </c>
      <c r="T15" s="109"/>
      <c r="U15" s="18" t="s">
        <v>11</v>
      </c>
      <c r="V15" s="10" t="s">
        <v>63</v>
      </c>
      <c r="W15" s="10"/>
      <c r="X15" s="10"/>
      <c r="Y15" s="10"/>
      <c r="Z15" s="10"/>
      <c r="AA15" s="10" t="s">
        <v>14</v>
      </c>
      <c r="AB15" s="10" t="s">
        <v>64</v>
      </c>
      <c r="AC15" s="10"/>
      <c r="AD15" s="10"/>
      <c r="AE15" s="10"/>
      <c r="AF15" s="10"/>
      <c r="AH15" s="10"/>
      <c r="AI15" s="18" t="s">
        <v>11</v>
      </c>
      <c r="AJ15" s="160" t="s">
        <v>68</v>
      </c>
      <c r="AK15" s="160"/>
      <c r="AL15" s="160"/>
      <c r="AM15" s="160"/>
      <c r="AN15" s="160"/>
      <c r="AO15" s="160"/>
      <c r="AP15" s="10" t="s">
        <v>14</v>
      </c>
      <c r="AQ15" s="10" t="s">
        <v>64</v>
      </c>
      <c r="AR15" s="10"/>
      <c r="AS15" s="10"/>
      <c r="AT15" s="10"/>
      <c r="AU15" s="10"/>
      <c r="AW15" s="12"/>
    </row>
    <row r="16" spans="1:49">
      <c r="B16" s="17"/>
      <c r="C16" s="44"/>
      <c r="D16" s="44"/>
      <c r="E16" s="44"/>
      <c r="F16" s="44"/>
      <c r="G16" s="44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111"/>
      <c r="U16" s="18" t="s">
        <v>11</v>
      </c>
      <c r="V16" s="109" t="s">
        <v>66</v>
      </c>
      <c r="W16" s="109"/>
      <c r="X16" s="109"/>
      <c r="Y16" s="109"/>
      <c r="Z16" s="109"/>
      <c r="AA16" s="10" t="s">
        <v>14</v>
      </c>
      <c r="AB16" s="109" t="s">
        <v>64</v>
      </c>
      <c r="AC16" s="109"/>
      <c r="AD16" s="109"/>
      <c r="AE16" s="109"/>
      <c r="AF16" s="109"/>
      <c r="AH16" s="24"/>
      <c r="AI16" s="18" t="s">
        <v>11</v>
      </c>
      <c r="AJ16" s="160" t="s">
        <v>69</v>
      </c>
      <c r="AK16" s="160"/>
      <c r="AL16" s="160"/>
      <c r="AM16" s="160"/>
      <c r="AN16" s="160"/>
      <c r="AO16" s="160"/>
      <c r="AP16" s="10" t="s">
        <v>14</v>
      </c>
      <c r="AQ16" s="10" t="s">
        <v>111</v>
      </c>
      <c r="AR16" s="10"/>
      <c r="AS16" s="10"/>
      <c r="AT16" s="10"/>
      <c r="AU16" s="10"/>
      <c r="AV16" s="10"/>
      <c r="AW16" s="12"/>
    </row>
    <row r="17" spans="2:49">
      <c r="B17" s="8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2"/>
    </row>
    <row r="18" spans="2:49">
      <c r="B18" s="170" t="s">
        <v>19</v>
      </c>
      <c r="C18" s="170"/>
      <c r="D18" s="170"/>
      <c r="E18" s="170"/>
      <c r="F18" s="170"/>
      <c r="G18" s="170"/>
      <c r="H18" s="170"/>
      <c r="I18" s="170"/>
      <c r="J18" s="170"/>
      <c r="K18" s="170"/>
      <c r="L18" s="170"/>
      <c r="M18" s="170"/>
      <c r="N18" s="170"/>
      <c r="O18" s="170"/>
      <c r="P18" s="170"/>
      <c r="Q18" s="170"/>
      <c r="R18" s="170" t="s">
        <v>20</v>
      </c>
      <c r="S18" s="170"/>
      <c r="T18" s="170"/>
      <c r="U18" s="170"/>
      <c r="V18" s="170"/>
      <c r="W18" s="170"/>
      <c r="X18" s="170"/>
      <c r="Y18" s="170"/>
      <c r="Z18" s="170"/>
      <c r="AA18" s="170"/>
      <c r="AB18" s="170"/>
      <c r="AC18" s="170"/>
      <c r="AD18" s="170"/>
      <c r="AE18" s="170"/>
      <c r="AF18" s="170"/>
      <c r="AG18" s="170"/>
      <c r="AH18" s="170" t="s">
        <v>21</v>
      </c>
      <c r="AI18" s="170"/>
      <c r="AJ18" s="170"/>
      <c r="AK18" s="170"/>
      <c r="AL18" s="170"/>
      <c r="AM18" s="170"/>
      <c r="AN18" s="170"/>
      <c r="AO18" s="170"/>
      <c r="AP18" s="170"/>
      <c r="AQ18" s="170"/>
      <c r="AR18" s="170"/>
      <c r="AS18" s="170"/>
      <c r="AT18" s="170"/>
      <c r="AU18" s="170"/>
      <c r="AV18" s="170"/>
      <c r="AW18" s="170"/>
    </row>
    <row r="19" spans="2:49">
      <c r="B19" s="162"/>
      <c r="C19" s="162"/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  <c r="AA19" s="162"/>
      <c r="AB19" s="162"/>
      <c r="AC19" s="162"/>
      <c r="AD19" s="162"/>
      <c r="AE19" s="162"/>
      <c r="AF19" s="162"/>
      <c r="AG19" s="162"/>
      <c r="AH19" s="162"/>
      <c r="AI19" s="162"/>
      <c r="AJ19" s="162"/>
      <c r="AK19" s="162"/>
      <c r="AL19" s="162"/>
      <c r="AM19" s="162"/>
      <c r="AN19" s="162"/>
      <c r="AO19" s="162"/>
      <c r="AP19" s="162"/>
      <c r="AQ19" s="162"/>
      <c r="AR19" s="162"/>
      <c r="AS19" s="162"/>
      <c r="AT19" s="162"/>
      <c r="AU19" s="162"/>
      <c r="AV19" s="162"/>
      <c r="AW19" s="162"/>
    </row>
    <row r="20" spans="2:49">
      <c r="B20" s="163"/>
      <c r="C20" s="163"/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  <c r="AC20" s="163"/>
      <c r="AD20" s="163"/>
      <c r="AE20" s="163"/>
      <c r="AF20" s="163"/>
      <c r="AG20" s="163"/>
      <c r="AH20" s="163"/>
      <c r="AI20" s="163"/>
      <c r="AJ20" s="163"/>
      <c r="AK20" s="163"/>
      <c r="AL20" s="163"/>
      <c r="AM20" s="163"/>
      <c r="AN20" s="163"/>
      <c r="AO20" s="163"/>
      <c r="AP20" s="163"/>
      <c r="AQ20" s="163"/>
      <c r="AR20" s="163"/>
      <c r="AS20" s="163"/>
      <c r="AT20" s="163"/>
      <c r="AU20" s="163"/>
      <c r="AV20" s="163"/>
      <c r="AW20" s="163"/>
    </row>
    <row r="21" spans="2:49">
      <c r="B21" s="163"/>
      <c r="C21" s="163"/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  <c r="AC21" s="163"/>
      <c r="AD21" s="163"/>
      <c r="AE21" s="163"/>
      <c r="AF21" s="163"/>
      <c r="AG21" s="163"/>
      <c r="AH21" s="163"/>
      <c r="AI21" s="163"/>
      <c r="AJ21" s="163"/>
      <c r="AK21" s="163"/>
      <c r="AL21" s="163"/>
      <c r="AM21" s="163"/>
      <c r="AN21" s="163"/>
      <c r="AO21" s="163"/>
      <c r="AP21" s="163"/>
      <c r="AQ21" s="163"/>
      <c r="AR21" s="163"/>
      <c r="AS21" s="163"/>
      <c r="AT21" s="163"/>
      <c r="AU21" s="163"/>
      <c r="AV21" s="163"/>
      <c r="AW21" s="163"/>
    </row>
    <row r="22" spans="2:49">
      <c r="B22" s="163"/>
      <c r="C22" s="163"/>
      <c r="D22" s="163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  <c r="AC22" s="163"/>
      <c r="AD22" s="163"/>
      <c r="AE22" s="163"/>
      <c r="AF22" s="163"/>
      <c r="AG22" s="163"/>
      <c r="AH22" s="163"/>
      <c r="AI22" s="163"/>
      <c r="AJ22" s="163"/>
      <c r="AK22" s="163"/>
      <c r="AL22" s="163"/>
      <c r="AM22" s="163"/>
      <c r="AN22" s="163"/>
      <c r="AO22" s="163"/>
      <c r="AP22" s="163"/>
      <c r="AQ22" s="163"/>
      <c r="AR22" s="163"/>
      <c r="AS22" s="163"/>
      <c r="AT22" s="163"/>
      <c r="AU22" s="163"/>
      <c r="AV22" s="163"/>
      <c r="AW22" s="163"/>
    </row>
    <row r="23" spans="2:49">
      <c r="B23" s="163"/>
      <c r="C23" s="163"/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  <c r="AC23" s="163"/>
      <c r="AD23" s="163"/>
      <c r="AE23" s="163"/>
      <c r="AF23" s="163"/>
      <c r="AG23" s="163"/>
      <c r="AH23" s="163"/>
      <c r="AI23" s="163"/>
      <c r="AJ23" s="163"/>
      <c r="AK23" s="163"/>
      <c r="AL23" s="163"/>
      <c r="AM23" s="163"/>
      <c r="AN23" s="163"/>
      <c r="AO23" s="163"/>
      <c r="AP23" s="163"/>
      <c r="AQ23" s="163"/>
      <c r="AR23" s="163"/>
      <c r="AS23" s="163"/>
      <c r="AT23" s="163"/>
      <c r="AU23" s="163"/>
      <c r="AV23" s="163"/>
      <c r="AW23" s="163"/>
    </row>
    <row r="24" spans="2:49">
      <c r="B24" s="163"/>
      <c r="C24" s="163"/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  <c r="AC24" s="163"/>
      <c r="AD24" s="163"/>
      <c r="AE24" s="163"/>
      <c r="AF24" s="163"/>
      <c r="AG24" s="163"/>
      <c r="AH24" s="163"/>
      <c r="AI24" s="163"/>
      <c r="AJ24" s="163"/>
      <c r="AK24" s="163"/>
      <c r="AL24" s="163"/>
      <c r="AM24" s="163"/>
      <c r="AN24" s="163"/>
      <c r="AO24" s="163"/>
      <c r="AP24" s="163"/>
      <c r="AQ24" s="163"/>
      <c r="AR24" s="163"/>
      <c r="AS24" s="163"/>
      <c r="AT24" s="163"/>
      <c r="AU24" s="163"/>
      <c r="AV24" s="163"/>
      <c r="AW24" s="163"/>
    </row>
    <row r="25" spans="2:49">
      <c r="B25" s="163"/>
      <c r="C25" s="163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K25" s="163"/>
      <c r="AL25" s="163"/>
      <c r="AM25" s="163"/>
      <c r="AN25" s="163"/>
      <c r="AO25" s="163"/>
      <c r="AP25" s="163"/>
      <c r="AQ25" s="163"/>
      <c r="AR25" s="163"/>
      <c r="AS25" s="163"/>
      <c r="AT25" s="163"/>
      <c r="AU25" s="163"/>
      <c r="AV25" s="163"/>
      <c r="AW25" s="163"/>
    </row>
    <row r="26" spans="2:49">
      <c r="B26" s="163"/>
      <c r="C26" s="163"/>
      <c r="D26" s="163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  <c r="AB26" s="163"/>
      <c r="AC26" s="163"/>
      <c r="AD26" s="163"/>
      <c r="AE26" s="163"/>
      <c r="AF26" s="163"/>
      <c r="AG26" s="163"/>
      <c r="AH26" s="163"/>
      <c r="AI26" s="163"/>
      <c r="AJ26" s="163"/>
      <c r="AK26" s="163"/>
      <c r="AL26" s="163"/>
      <c r="AM26" s="163"/>
      <c r="AN26" s="163"/>
      <c r="AO26" s="163"/>
      <c r="AP26" s="163"/>
      <c r="AQ26" s="163"/>
      <c r="AR26" s="163"/>
      <c r="AS26" s="163"/>
      <c r="AT26" s="163"/>
      <c r="AU26" s="163"/>
      <c r="AV26" s="163"/>
      <c r="AW26" s="163"/>
    </row>
    <row r="27" spans="2:49">
      <c r="B27" s="163"/>
      <c r="C27" s="163"/>
      <c r="D27" s="163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/>
      <c r="AC27" s="163"/>
      <c r="AD27" s="163"/>
      <c r="AE27" s="163"/>
      <c r="AF27" s="163"/>
      <c r="AG27" s="163"/>
      <c r="AH27" s="163"/>
      <c r="AI27" s="163"/>
      <c r="AJ27" s="163"/>
      <c r="AK27" s="163"/>
      <c r="AL27" s="163"/>
      <c r="AM27" s="163"/>
      <c r="AN27" s="163"/>
      <c r="AO27" s="163"/>
      <c r="AP27" s="163"/>
      <c r="AQ27" s="163"/>
      <c r="AR27" s="163"/>
      <c r="AS27" s="163"/>
      <c r="AT27" s="163"/>
      <c r="AU27" s="163"/>
      <c r="AV27" s="163"/>
      <c r="AW27" s="163"/>
    </row>
    <row r="28" spans="2:49">
      <c r="B28" s="163"/>
      <c r="C28" s="163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  <c r="AB28" s="163"/>
      <c r="AC28" s="163"/>
      <c r="AD28" s="163"/>
      <c r="AE28" s="163"/>
      <c r="AF28" s="163"/>
      <c r="AG28" s="163"/>
      <c r="AH28" s="163"/>
      <c r="AI28" s="163"/>
      <c r="AJ28" s="163"/>
      <c r="AK28" s="163"/>
      <c r="AL28" s="163"/>
      <c r="AM28" s="163"/>
      <c r="AN28" s="163"/>
      <c r="AO28" s="163"/>
      <c r="AP28" s="163"/>
      <c r="AQ28" s="163"/>
      <c r="AR28" s="163"/>
      <c r="AS28" s="163"/>
      <c r="AT28" s="163"/>
      <c r="AU28" s="163"/>
      <c r="AV28" s="163"/>
      <c r="AW28" s="163"/>
    </row>
    <row r="29" spans="2:49">
      <c r="B29" s="163"/>
      <c r="C29" s="163"/>
      <c r="D29" s="163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63"/>
      <c r="AL29" s="163"/>
      <c r="AM29" s="163"/>
      <c r="AN29" s="163"/>
      <c r="AO29" s="163"/>
      <c r="AP29" s="163"/>
      <c r="AQ29" s="163"/>
      <c r="AR29" s="163"/>
      <c r="AS29" s="163"/>
      <c r="AT29" s="163"/>
      <c r="AU29" s="163"/>
      <c r="AV29" s="163"/>
      <c r="AW29" s="163"/>
    </row>
    <row r="30" spans="2:49">
      <c r="B30" s="164"/>
      <c r="C30" s="164"/>
      <c r="D30" s="164"/>
      <c r="E30" s="164"/>
      <c r="F30" s="164"/>
      <c r="G30" s="164"/>
      <c r="H30" s="164"/>
      <c r="I30" s="164"/>
      <c r="J30" s="164"/>
      <c r="K30" s="164"/>
      <c r="L30" s="164"/>
      <c r="M30" s="164"/>
      <c r="N30" s="164"/>
      <c r="O30" s="164"/>
      <c r="P30" s="164"/>
      <c r="Q30" s="164"/>
      <c r="R30" s="164"/>
      <c r="S30" s="164"/>
      <c r="T30" s="164"/>
      <c r="U30" s="164"/>
      <c r="V30" s="164"/>
      <c r="W30" s="164"/>
      <c r="X30" s="164"/>
      <c r="Y30" s="164"/>
      <c r="Z30" s="164"/>
      <c r="AA30" s="164"/>
      <c r="AB30" s="164"/>
      <c r="AC30" s="164"/>
      <c r="AD30" s="164"/>
      <c r="AE30" s="164"/>
      <c r="AF30" s="164"/>
      <c r="AG30" s="164"/>
      <c r="AH30" s="164"/>
      <c r="AI30" s="164"/>
      <c r="AJ30" s="164"/>
      <c r="AK30" s="164"/>
      <c r="AL30" s="164"/>
      <c r="AM30" s="164"/>
      <c r="AN30" s="164"/>
      <c r="AO30" s="164"/>
      <c r="AP30" s="164"/>
      <c r="AQ30" s="164"/>
      <c r="AR30" s="164"/>
      <c r="AS30" s="164"/>
      <c r="AT30" s="164"/>
      <c r="AU30" s="164"/>
      <c r="AV30" s="164"/>
      <c r="AW30" s="164"/>
    </row>
    <row r="32" spans="2:49" s="102" customFormat="1">
      <c r="I32" s="101"/>
      <c r="J32" s="101"/>
      <c r="K32" s="101"/>
      <c r="L32" s="101"/>
      <c r="M32" s="101"/>
      <c r="N32" s="101"/>
      <c r="AR32" s="101" t="s">
        <v>239</v>
      </c>
    </row>
    <row r="33" spans="1:49" s="102" customFormat="1">
      <c r="F33" s="101" t="s">
        <v>54</v>
      </c>
      <c r="I33" s="101"/>
      <c r="J33" s="101"/>
      <c r="K33" s="101"/>
      <c r="L33" s="101"/>
      <c r="M33" s="101"/>
      <c r="N33" s="101"/>
      <c r="T33" s="101" t="s">
        <v>237</v>
      </c>
      <c r="AF33" s="101" t="s">
        <v>51</v>
      </c>
      <c r="AR33" s="101" t="s">
        <v>48</v>
      </c>
    </row>
    <row r="34" spans="1:49" s="102" customFormat="1">
      <c r="F34" s="101" t="s">
        <v>55</v>
      </c>
      <c r="I34" s="101"/>
      <c r="J34" s="101"/>
      <c r="K34" s="101"/>
      <c r="L34" s="101"/>
      <c r="M34" s="101"/>
      <c r="N34" s="101"/>
      <c r="T34" s="101" t="s">
        <v>238</v>
      </c>
      <c r="AF34" s="101" t="s">
        <v>52</v>
      </c>
      <c r="AR34" s="101" t="s">
        <v>49</v>
      </c>
    </row>
    <row r="35" spans="1:49" s="102" customFormat="1">
      <c r="F35" s="101"/>
      <c r="I35" s="101"/>
      <c r="J35" s="101"/>
      <c r="K35" s="101"/>
      <c r="L35" s="101"/>
      <c r="M35" s="101"/>
      <c r="N35" s="101"/>
      <c r="AF35" s="101" t="s">
        <v>53</v>
      </c>
      <c r="AR35" s="101" t="s">
        <v>50</v>
      </c>
    </row>
    <row r="36" spans="1:49" s="102" customFormat="1">
      <c r="F36" s="101"/>
      <c r="I36" s="101"/>
      <c r="J36" s="101"/>
      <c r="K36" s="101"/>
      <c r="L36" s="101"/>
      <c r="M36" s="101"/>
      <c r="N36" s="101"/>
      <c r="AF36" s="101"/>
      <c r="AR36" s="101"/>
    </row>
    <row r="37" spans="1:49" s="102" customFormat="1">
      <c r="F37" s="101"/>
      <c r="I37" s="101"/>
      <c r="J37" s="101"/>
      <c r="K37" s="101"/>
      <c r="L37" s="101"/>
      <c r="M37" s="101"/>
      <c r="N37" s="101"/>
      <c r="AF37" s="101"/>
      <c r="AR37" s="101"/>
    </row>
    <row r="38" spans="1:49" s="102" customFormat="1">
      <c r="F38" s="101"/>
      <c r="I38" s="101"/>
      <c r="J38" s="101"/>
      <c r="K38" s="101"/>
      <c r="L38" s="101"/>
      <c r="M38" s="101"/>
      <c r="N38" s="101"/>
      <c r="AF38" s="101"/>
      <c r="AR38" s="101"/>
    </row>
    <row r="39" spans="1:49" s="140" customFormat="1" ht="16.5" thickBot="1">
      <c r="F39" s="141" t="s">
        <v>232</v>
      </c>
      <c r="I39" s="142"/>
      <c r="J39" s="142"/>
      <c r="K39" s="142"/>
      <c r="L39" s="142"/>
      <c r="M39" s="142"/>
      <c r="N39" s="142"/>
      <c r="Q39" s="145"/>
      <c r="R39" s="145"/>
      <c r="S39" s="145"/>
      <c r="T39" s="146"/>
      <c r="U39" s="145"/>
      <c r="V39" s="145"/>
      <c r="W39" s="145"/>
      <c r="X39" s="145"/>
      <c r="AF39" s="141" t="s">
        <v>97</v>
      </c>
      <c r="AR39" s="141" t="s">
        <v>209</v>
      </c>
    </row>
    <row r="40" spans="1:49" s="102" customFormat="1">
      <c r="D40" s="143"/>
      <c r="F40" s="143" t="s">
        <v>228</v>
      </c>
      <c r="G40" s="143"/>
      <c r="H40" s="143"/>
      <c r="I40" s="143"/>
      <c r="J40" s="143"/>
      <c r="K40" s="144"/>
      <c r="L40" s="144"/>
      <c r="M40" s="144"/>
      <c r="N40" s="144"/>
      <c r="T40" s="147"/>
      <c r="AO40" s="101"/>
    </row>
    <row r="42" spans="1:49">
      <c r="AN42" s="10"/>
      <c r="AO42" s="10"/>
      <c r="AP42" s="160"/>
      <c r="AQ42" s="160"/>
      <c r="AR42" s="160"/>
      <c r="AS42" s="160"/>
      <c r="AT42" s="160"/>
    </row>
    <row r="46" spans="1:49">
      <c r="A46" s="2" t="s">
        <v>25</v>
      </c>
      <c r="B46" s="1" t="s">
        <v>26</v>
      </c>
    </row>
    <row r="48" spans="1:49">
      <c r="B48" s="15" t="s">
        <v>27</v>
      </c>
      <c r="C48" s="5"/>
      <c r="D48" s="5"/>
      <c r="E48" s="5"/>
      <c r="F48" s="5"/>
      <c r="G48" s="5"/>
      <c r="H48" s="5"/>
      <c r="I48" s="6"/>
      <c r="J48" s="6"/>
      <c r="K48" s="6"/>
      <c r="L48" s="6"/>
      <c r="M48" s="6"/>
      <c r="N48" s="6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7"/>
    </row>
    <row r="49" spans="2:49">
      <c r="B49" s="22" t="s">
        <v>28</v>
      </c>
      <c r="C49" s="10"/>
      <c r="D49" s="10"/>
      <c r="E49" s="10"/>
      <c r="F49" s="10"/>
      <c r="G49" s="10"/>
      <c r="H49" s="10"/>
      <c r="I49" s="11"/>
      <c r="J49" s="11"/>
      <c r="K49" s="11"/>
      <c r="L49" s="11"/>
      <c r="M49" s="11"/>
      <c r="V49" s="11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9" t="s">
        <v>30</v>
      </c>
      <c r="AR49" s="10"/>
      <c r="AS49" s="10"/>
      <c r="AT49" s="10"/>
      <c r="AU49" s="10"/>
      <c r="AV49" s="10"/>
      <c r="AW49" s="12"/>
    </row>
    <row r="50" spans="2:49" ht="17.25">
      <c r="B50" s="23" t="s">
        <v>1</v>
      </c>
      <c r="C50" s="10" t="s">
        <v>70</v>
      </c>
      <c r="D50" s="10"/>
      <c r="E50" s="10"/>
      <c r="F50" s="10"/>
      <c r="G50" s="10"/>
      <c r="H50" s="109"/>
      <c r="I50" s="20"/>
      <c r="J50" s="11"/>
      <c r="K50" s="11"/>
      <c r="L50" s="11"/>
      <c r="M50" s="11"/>
      <c r="V50" s="168">
        <v>6</v>
      </c>
      <c r="W50" s="168"/>
      <c r="X50" s="11" t="s">
        <v>15</v>
      </c>
      <c r="Y50" s="11" t="s">
        <v>16</v>
      </c>
      <c r="Z50" s="168">
        <v>2.85</v>
      </c>
      <c r="AA50" s="168"/>
      <c r="AB50" s="11" t="s">
        <v>15</v>
      </c>
      <c r="AC50" s="13" t="s">
        <v>17</v>
      </c>
      <c r="AD50" s="168">
        <f>SUM(Z50*V50)</f>
        <v>17.100000000000001</v>
      </c>
      <c r="AE50" s="168"/>
      <c r="AF50" s="109" t="s">
        <v>18</v>
      </c>
      <c r="AG50" s="10"/>
      <c r="AH50" s="25" t="s">
        <v>29</v>
      </c>
      <c r="AI50" s="10"/>
      <c r="AJ50" s="180">
        <v>57000</v>
      </c>
      <c r="AK50" s="180"/>
      <c r="AL50" s="180"/>
      <c r="AM50" s="26"/>
      <c r="AN50" s="10"/>
      <c r="AO50" s="10"/>
      <c r="AP50" s="10"/>
      <c r="AQ50" s="27" t="s">
        <v>31</v>
      </c>
      <c r="AR50" s="180">
        <f>SUM(AJ50*AD50)</f>
        <v>974700.00000000012</v>
      </c>
      <c r="AS50" s="180"/>
      <c r="AT50" s="180"/>
      <c r="AU50" s="180"/>
      <c r="AV50" s="10"/>
      <c r="AW50" s="12"/>
    </row>
    <row r="51" spans="2:49">
      <c r="B51" s="23" t="s">
        <v>8</v>
      </c>
      <c r="C51" s="10" t="s">
        <v>71</v>
      </c>
      <c r="D51" s="10"/>
      <c r="E51" s="10"/>
      <c r="F51" s="10"/>
      <c r="G51" s="10"/>
      <c r="H51" s="109"/>
      <c r="I51" s="20"/>
      <c r="J51" s="11"/>
      <c r="K51" s="11"/>
      <c r="L51" s="11"/>
      <c r="M51" s="11"/>
      <c r="V51" s="168">
        <v>1</v>
      </c>
      <c r="W51" s="168"/>
      <c r="X51" s="160" t="s">
        <v>37</v>
      </c>
      <c r="Y51" s="160"/>
      <c r="Z51" s="160"/>
      <c r="AA51" s="160"/>
      <c r="AC51" s="13"/>
      <c r="AD51" s="168"/>
      <c r="AE51" s="168"/>
      <c r="AF51" s="109"/>
      <c r="AG51" s="10"/>
      <c r="AH51" s="25" t="s">
        <v>29</v>
      </c>
      <c r="AI51" s="10"/>
      <c r="AJ51" s="180">
        <v>350000</v>
      </c>
      <c r="AK51" s="180"/>
      <c r="AL51" s="180"/>
      <c r="AM51" s="26"/>
      <c r="AN51" s="10"/>
      <c r="AO51" s="10"/>
      <c r="AP51" s="10"/>
      <c r="AQ51" s="27" t="s">
        <v>31</v>
      </c>
      <c r="AR51" s="180">
        <f>SUM(AJ51*V51)</f>
        <v>350000</v>
      </c>
      <c r="AS51" s="180"/>
      <c r="AT51" s="180"/>
      <c r="AU51" s="180"/>
      <c r="AV51" s="10"/>
      <c r="AW51" s="12"/>
    </row>
    <row r="52" spans="2:49">
      <c r="B52" s="23" t="s">
        <v>25</v>
      </c>
      <c r="C52" s="109" t="s">
        <v>72</v>
      </c>
      <c r="D52" s="111"/>
      <c r="E52" s="111"/>
      <c r="F52" s="111"/>
      <c r="G52" s="111"/>
      <c r="H52" s="111"/>
      <c r="I52" s="111"/>
      <c r="J52" s="111"/>
      <c r="K52" s="111"/>
      <c r="L52" s="111"/>
      <c r="M52" s="111"/>
      <c r="V52" s="168">
        <v>2</v>
      </c>
      <c r="W52" s="168"/>
      <c r="X52" s="160" t="s">
        <v>37</v>
      </c>
      <c r="Y52" s="160"/>
      <c r="Z52" s="160"/>
      <c r="AA52" s="160"/>
      <c r="AC52" s="13"/>
      <c r="AD52" s="168"/>
      <c r="AE52" s="168"/>
      <c r="AF52" s="109"/>
      <c r="AG52" s="24"/>
      <c r="AH52" s="25" t="s">
        <v>29</v>
      </c>
      <c r="AI52" s="24"/>
      <c r="AJ52" s="180">
        <v>350000</v>
      </c>
      <c r="AK52" s="180"/>
      <c r="AL52" s="180"/>
      <c r="AM52" s="26"/>
      <c r="AN52" s="24"/>
      <c r="AO52" s="24"/>
      <c r="AP52" s="24"/>
      <c r="AQ52" s="27" t="s">
        <v>31</v>
      </c>
      <c r="AR52" s="180">
        <f>SUM(AJ52*V52)</f>
        <v>700000</v>
      </c>
      <c r="AS52" s="180"/>
      <c r="AT52" s="180"/>
      <c r="AU52" s="180"/>
      <c r="AV52" s="10"/>
      <c r="AW52" s="12"/>
    </row>
    <row r="53" spans="2:49">
      <c r="B53" s="8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2"/>
    </row>
    <row r="54" spans="2:49" ht="15.75">
      <c r="B54" s="181" t="s">
        <v>32</v>
      </c>
      <c r="C54" s="182"/>
      <c r="D54" s="182"/>
      <c r="E54" s="182"/>
      <c r="F54" s="182"/>
      <c r="G54" s="182"/>
      <c r="H54" s="182"/>
      <c r="I54" s="182"/>
      <c r="J54" s="182"/>
      <c r="K54" s="182"/>
      <c r="L54" s="182"/>
      <c r="M54" s="182"/>
      <c r="N54" s="182"/>
      <c r="O54" s="182"/>
      <c r="P54" s="182"/>
      <c r="Q54" s="182"/>
      <c r="R54" s="182"/>
      <c r="S54" s="182"/>
      <c r="T54" s="182"/>
      <c r="U54" s="182"/>
      <c r="V54" s="182"/>
      <c r="W54" s="182"/>
      <c r="X54" s="182"/>
      <c r="Y54" s="182"/>
      <c r="Z54" s="182"/>
      <c r="AA54" s="182"/>
      <c r="AB54" s="182"/>
      <c r="AC54" s="182"/>
      <c r="AD54" s="182"/>
      <c r="AE54" s="182"/>
      <c r="AF54" s="182"/>
      <c r="AG54" s="182"/>
      <c r="AH54" s="182"/>
      <c r="AI54" s="182"/>
      <c r="AJ54" s="182"/>
      <c r="AK54" s="182"/>
      <c r="AL54" s="182"/>
      <c r="AM54" s="182"/>
      <c r="AN54" s="182"/>
      <c r="AO54" s="182"/>
      <c r="AP54" s="45"/>
      <c r="AQ54" s="45" t="s">
        <v>31</v>
      </c>
      <c r="AR54" s="46"/>
      <c r="AS54" s="183">
        <f>SUM(AR50:AU52)</f>
        <v>2024700</v>
      </c>
      <c r="AT54" s="183"/>
      <c r="AU54" s="183"/>
      <c r="AV54" s="183"/>
      <c r="AW54" s="184"/>
    </row>
    <row r="55" spans="2:49">
      <c r="B55" s="185" t="s">
        <v>33</v>
      </c>
      <c r="C55" s="186"/>
      <c r="D55" s="187" t="s">
        <v>19</v>
      </c>
      <c r="E55" s="188"/>
      <c r="F55" s="188"/>
      <c r="G55" s="188"/>
      <c r="H55" s="188"/>
      <c r="I55" s="188"/>
      <c r="J55" s="188"/>
      <c r="K55" s="188"/>
      <c r="L55" s="188"/>
      <c r="M55" s="188"/>
      <c r="N55" s="188"/>
      <c r="O55" s="188"/>
      <c r="P55" s="188"/>
      <c r="Q55" s="189"/>
      <c r="R55" s="170" t="s">
        <v>20</v>
      </c>
      <c r="S55" s="170"/>
      <c r="T55" s="170"/>
      <c r="U55" s="170"/>
      <c r="V55" s="170"/>
      <c r="W55" s="170"/>
      <c r="X55" s="170"/>
      <c r="Y55" s="170"/>
      <c r="Z55" s="170"/>
      <c r="AA55" s="170"/>
      <c r="AB55" s="170"/>
      <c r="AC55" s="170"/>
      <c r="AD55" s="170"/>
      <c r="AE55" s="170"/>
      <c r="AF55" s="170"/>
      <c r="AG55" s="170"/>
      <c r="AH55" s="170" t="s">
        <v>21</v>
      </c>
      <c r="AI55" s="170"/>
      <c r="AJ55" s="170"/>
      <c r="AK55" s="170"/>
      <c r="AL55" s="170"/>
      <c r="AM55" s="170"/>
      <c r="AN55" s="170"/>
      <c r="AO55" s="170"/>
      <c r="AP55" s="170"/>
      <c r="AQ55" s="170"/>
      <c r="AR55" s="170"/>
      <c r="AS55" s="170"/>
      <c r="AT55" s="170"/>
      <c r="AU55" s="170"/>
      <c r="AV55" s="170"/>
      <c r="AW55" s="170"/>
    </row>
    <row r="56" spans="2:49">
      <c r="B56" s="15" t="s">
        <v>43</v>
      </c>
      <c r="C56" s="30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7"/>
      <c r="R56" s="4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7"/>
      <c r="AH56" s="4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7"/>
    </row>
    <row r="57" spans="2:49">
      <c r="B57" s="8"/>
      <c r="C57" s="9" t="s">
        <v>34</v>
      </c>
      <c r="D57" s="195" t="s">
        <v>58</v>
      </c>
      <c r="E57" s="195"/>
      <c r="F57" s="195"/>
      <c r="G57" s="195"/>
      <c r="H57" s="195"/>
      <c r="I57" s="195"/>
      <c r="J57" s="195"/>
      <c r="K57" s="195"/>
      <c r="L57" s="195"/>
      <c r="M57" s="195"/>
      <c r="N57" s="195"/>
      <c r="O57" s="195"/>
      <c r="P57" s="195"/>
      <c r="Q57" s="196"/>
      <c r="R57" s="8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2"/>
      <c r="AH57" s="8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2"/>
    </row>
    <row r="58" spans="2:49">
      <c r="B58" s="8"/>
      <c r="C58" s="10"/>
      <c r="D58" s="160" t="s">
        <v>35</v>
      </c>
      <c r="E58" s="160"/>
      <c r="F58" s="11" t="s">
        <v>14</v>
      </c>
      <c r="G58" s="160" t="s">
        <v>36</v>
      </c>
      <c r="H58" s="160"/>
      <c r="I58" s="160"/>
      <c r="J58" s="160"/>
      <c r="K58" s="160"/>
      <c r="L58" s="160"/>
      <c r="M58" s="160"/>
      <c r="N58" s="160"/>
      <c r="O58" s="160"/>
      <c r="P58" s="160"/>
      <c r="Q58" s="198"/>
      <c r="R58" s="8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2"/>
      <c r="AH58" s="8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2"/>
    </row>
    <row r="59" spans="2:49">
      <c r="B59" s="8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2"/>
      <c r="R59" s="8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2"/>
      <c r="AH59" s="8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2"/>
    </row>
    <row r="60" spans="2:49">
      <c r="B60" s="8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2"/>
      <c r="R60" s="8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2"/>
      <c r="AH60" s="8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2"/>
    </row>
    <row r="61" spans="2:49">
      <c r="B61" s="8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2"/>
      <c r="R61" s="8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2"/>
      <c r="AH61" s="8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2"/>
    </row>
    <row r="62" spans="2:49">
      <c r="B62" s="8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2"/>
      <c r="R62" s="8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2"/>
      <c r="AH62" s="8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2"/>
    </row>
    <row r="63" spans="2:49">
      <c r="B63" s="8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2"/>
      <c r="R63" s="8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2"/>
      <c r="AH63" s="8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2"/>
    </row>
    <row r="64" spans="2:49">
      <c r="B64" s="8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2"/>
      <c r="R64" s="8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2"/>
      <c r="AH64" s="8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2"/>
    </row>
    <row r="65" spans="2:49">
      <c r="B65" s="8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2"/>
      <c r="R65" s="8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2"/>
      <c r="AH65" s="8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2"/>
    </row>
    <row r="66" spans="2:49">
      <c r="B66" s="8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2"/>
      <c r="R66" s="8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2"/>
      <c r="AH66" s="8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2"/>
    </row>
    <row r="67" spans="2:49">
      <c r="B67" s="8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2"/>
      <c r="R67" s="8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2"/>
      <c r="AH67" s="8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2"/>
    </row>
    <row r="68" spans="2:49">
      <c r="B68" s="8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2"/>
      <c r="R68" s="8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2"/>
      <c r="AH68" s="8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2"/>
    </row>
    <row r="69" spans="2:49">
      <c r="B69" s="8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2"/>
      <c r="R69" s="8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2"/>
      <c r="AH69" s="8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2"/>
    </row>
    <row r="70" spans="2:49">
      <c r="B70" s="8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2"/>
      <c r="R70" s="8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2"/>
      <c r="AH70" s="8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2"/>
    </row>
    <row r="71" spans="2:49">
      <c r="B71" s="14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9"/>
      <c r="R71" s="14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9"/>
      <c r="AH71" s="14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9"/>
    </row>
    <row r="83" spans="2:49">
      <c r="B83" s="15" t="s">
        <v>27</v>
      </c>
      <c r="C83" s="5"/>
      <c r="D83" s="5"/>
      <c r="E83" s="5"/>
      <c r="F83" s="5"/>
      <c r="G83" s="5"/>
      <c r="H83" s="5"/>
      <c r="I83" s="6"/>
      <c r="J83" s="6"/>
      <c r="K83" s="6"/>
      <c r="L83" s="6"/>
      <c r="M83" s="6"/>
      <c r="N83" s="6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7"/>
    </row>
    <row r="84" spans="2:49">
      <c r="B84" s="22" t="s">
        <v>28</v>
      </c>
      <c r="C84" s="10"/>
      <c r="D84" s="10"/>
      <c r="E84" s="10"/>
      <c r="F84" s="10"/>
      <c r="G84" s="10"/>
      <c r="H84" s="10"/>
      <c r="I84" s="11"/>
      <c r="J84" s="11"/>
      <c r="K84" s="11"/>
      <c r="L84" s="11"/>
      <c r="M84" s="11"/>
      <c r="V84" s="11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9" t="s">
        <v>30</v>
      </c>
      <c r="AR84" s="10"/>
      <c r="AS84" s="10"/>
      <c r="AT84" s="10"/>
      <c r="AU84" s="10"/>
      <c r="AV84" s="10"/>
      <c r="AW84" s="12"/>
    </row>
    <row r="85" spans="2:49" ht="17.25">
      <c r="B85" s="23" t="s">
        <v>1</v>
      </c>
      <c r="C85" s="10" t="s">
        <v>70</v>
      </c>
      <c r="D85" s="10"/>
      <c r="E85" s="10"/>
      <c r="F85" s="10"/>
      <c r="G85" s="10"/>
      <c r="H85" s="109"/>
      <c r="I85" s="20"/>
      <c r="J85" s="11"/>
      <c r="K85" s="11"/>
      <c r="L85" s="11"/>
      <c r="M85" s="11"/>
      <c r="V85" s="168">
        <v>8</v>
      </c>
      <c r="W85" s="168"/>
      <c r="X85" s="11" t="s">
        <v>15</v>
      </c>
      <c r="Y85" s="11" t="s">
        <v>16</v>
      </c>
      <c r="Z85" s="168">
        <v>2.85</v>
      </c>
      <c r="AA85" s="168"/>
      <c r="AB85" s="11" t="s">
        <v>15</v>
      </c>
      <c r="AC85" s="13" t="s">
        <v>17</v>
      </c>
      <c r="AD85" s="168">
        <f>SUM(Z85*V85)</f>
        <v>22.8</v>
      </c>
      <c r="AE85" s="168"/>
      <c r="AF85" s="109" t="s">
        <v>18</v>
      </c>
      <c r="AG85" s="10"/>
      <c r="AH85" s="25" t="s">
        <v>29</v>
      </c>
      <c r="AI85" s="10"/>
      <c r="AJ85" s="180">
        <v>57000</v>
      </c>
      <c r="AK85" s="180"/>
      <c r="AL85" s="180"/>
      <c r="AM85" s="26"/>
      <c r="AN85" s="10"/>
      <c r="AO85" s="10"/>
      <c r="AP85" s="10"/>
      <c r="AQ85" s="27" t="s">
        <v>31</v>
      </c>
      <c r="AR85" s="180">
        <f>SUM(AJ85*AD85)</f>
        <v>1299600</v>
      </c>
      <c r="AS85" s="180"/>
      <c r="AT85" s="180"/>
      <c r="AU85" s="180"/>
      <c r="AV85" s="10"/>
      <c r="AW85" s="12"/>
    </row>
    <row r="86" spans="2:49">
      <c r="B86" s="23" t="s">
        <v>8</v>
      </c>
      <c r="C86" s="109" t="s">
        <v>72</v>
      </c>
      <c r="D86" s="111"/>
      <c r="E86" s="111"/>
      <c r="F86" s="111"/>
      <c r="G86" s="111"/>
      <c r="H86" s="111"/>
      <c r="I86" s="111"/>
      <c r="J86" s="111"/>
      <c r="K86" s="111"/>
      <c r="L86" s="111"/>
      <c r="M86" s="111"/>
      <c r="V86" s="168">
        <v>1</v>
      </c>
      <c r="W86" s="168"/>
      <c r="X86" s="160" t="s">
        <v>37</v>
      </c>
      <c r="Y86" s="160"/>
      <c r="Z86" s="160"/>
      <c r="AA86" s="160"/>
      <c r="AC86" s="13"/>
      <c r="AD86" s="168"/>
      <c r="AE86" s="168"/>
      <c r="AF86" s="109"/>
      <c r="AG86" s="24"/>
      <c r="AH86" s="25" t="s">
        <v>29</v>
      </c>
      <c r="AI86" s="24"/>
      <c r="AJ86" s="180">
        <v>350000</v>
      </c>
      <c r="AK86" s="180"/>
      <c r="AL86" s="180"/>
      <c r="AM86" s="24"/>
      <c r="AN86" s="24"/>
      <c r="AO86" s="24"/>
      <c r="AP86" s="24"/>
      <c r="AQ86" s="27" t="s">
        <v>31</v>
      </c>
      <c r="AR86" s="180">
        <f>SUM(AJ86*V86)</f>
        <v>350000</v>
      </c>
      <c r="AS86" s="180"/>
      <c r="AT86" s="180"/>
      <c r="AU86" s="180"/>
      <c r="AV86" s="10"/>
      <c r="AW86" s="12"/>
    </row>
    <row r="87" spans="2:49">
      <c r="B87" s="8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2"/>
    </row>
    <row r="88" spans="2:49" ht="15.75">
      <c r="B88" s="181" t="s">
        <v>32</v>
      </c>
      <c r="C88" s="182"/>
      <c r="D88" s="182"/>
      <c r="E88" s="182"/>
      <c r="F88" s="182"/>
      <c r="G88" s="182"/>
      <c r="H88" s="182"/>
      <c r="I88" s="182"/>
      <c r="J88" s="182"/>
      <c r="K88" s="182"/>
      <c r="L88" s="182"/>
      <c r="M88" s="182"/>
      <c r="N88" s="182"/>
      <c r="O88" s="182"/>
      <c r="P88" s="182"/>
      <c r="Q88" s="182"/>
      <c r="R88" s="182"/>
      <c r="S88" s="182"/>
      <c r="T88" s="182"/>
      <c r="U88" s="182"/>
      <c r="V88" s="182"/>
      <c r="W88" s="182"/>
      <c r="X88" s="182"/>
      <c r="Y88" s="182"/>
      <c r="Z88" s="182"/>
      <c r="AA88" s="182"/>
      <c r="AB88" s="182"/>
      <c r="AC88" s="182"/>
      <c r="AD88" s="182"/>
      <c r="AE88" s="182"/>
      <c r="AF88" s="182"/>
      <c r="AG88" s="182"/>
      <c r="AH88" s="182"/>
      <c r="AI88" s="182"/>
      <c r="AJ88" s="182"/>
      <c r="AK88" s="182"/>
      <c r="AL88" s="182"/>
      <c r="AM88" s="182"/>
      <c r="AN88" s="182"/>
      <c r="AO88" s="182"/>
      <c r="AP88" s="45"/>
      <c r="AQ88" s="45" t="s">
        <v>31</v>
      </c>
      <c r="AR88" s="46"/>
      <c r="AS88" s="183">
        <f>SUM(AR85:AU86)</f>
        <v>1649600</v>
      </c>
      <c r="AT88" s="183"/>
      <c r="AU88" s="183"/>
      <c r="AV88" s="183"/>
      <c r="AW88" s="184"/>
    </row>
    <row r="89" spans="2:49">
      <c r="B89" s="185" t="s">
        <v>33</v>
      </c>
      <c r="C89" s="186"/>
      <c r="D89" s="187" t="s">
        <v>19</v>
      </c>
      <c r="E89" s="188"/>
      <c r="F89" s="188"/>
      <c r="G89" s="188"/>
      <c r="H89" s="188"/>
      <c r="I89" s="188"/>
      <c r="J89" s="188"/>
      <c r="K89" s="188"/>
      <c r="L89" s="188"/>
      <c r="M89" s="188"/>
      <c r="N89" s="188"/>
      <c r="O89" s="188"/>
      <c r="P89" s="188"/>
      <c r="Q89" s="189"/>
      <c r="R89" s="170" t="s">
        <v>20</v>
      </c>
      <c r="S89" s="170"/>
      <c r="T89" s="170"/>
      <c r="U89" s="170"/>
      <c r="V89" s="170"/>
      <c r="W89" s="170"/>
      <c r="X89" s="170"/>
      <c r="Y89" s="170"/>
      <c r="Z89" s="170"/>
      <c r="AA89" s="170"/>
      <c r="AB89" s="170"/>
      <c r="AC89" s="170"/>
      <c r="AD89" s="170"/>
      <c r="AE89" s="170"/>
      <c r="AF89" s="170"/>
      <c r="AG89" s="170"/>
      <c r="AH89" s="170" t="s">
        <v>21</v>
      </c>
      <c r="AI89" s="170"/>
      <c r="AJ89" s="170"/>
      <c r="AK89" s="170"/>
      <c r="AL89" s="170"/>
      <c r="AM89" s="170"/>
      <c r="AN89" s="170"/>
      <c r="AO89" s="170"/>
      <c r="AP89" s="170"/>
      <c r="AQ89" s="170"/>
      <c r="AR89" s="170"/>
      <c r="AS89" s="170"/>
      <c r="AT89" s="170"/>
      <c r="AU89" s="170"/>
      <c r="AV89" s="170"/>
      <c r="AW89" s="170"/>
    </row>
    <row r="90" spans="2:49">
      <c r="B90" s="15" t="s">
        <v>43</v>
      </c>
      <c r="C90" s="30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7"/>
      <c r="R90" s="4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7"/>
      <c r="AH90" s="4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7"/>
    </row>
    <row r="91" spans="2:49">
      <c r="B91" s="8"/>
      <c r="C91" s="9" t="s">
        <v>38</v>
      </c>
      <c r="D91" s="195" t="s">
        <v>59</v>
      </c>
      <c r="E91" s="195"/>
      <c r="F91" s="195"/>
      <c r="G91" s="195"/>
      <c r="H91" s="195"/>
      <c r="I91" s="195"/>
      <c r="J91" s="195"/>
      <c r="K91" s="195"/>
      <c r="L91" s="195"/>
      <c r="M91" s="195"/>
      <c r="N91" s="195"/>
      <c r="O91" s="195"/>
      <c r="P91" s="195"/>
      <c r="Q91" s="196"/>
      <c r="R91" s="8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2"/>
      <c r="AH91" s="8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2"/>
    </row>
    <row r="92" spans="2:49">
      <c r="B92" s="8"/>
      <c r="C92" s="10"/>
      <c r="D92" s="160" t="s">
        <v>35</v>
      </c>
      <c r="E92" s="160"/>
      <c r="F92" s="11" t="s">
        <v>14</v>
      </c>
      <c r="G92" s="160" t="s">
        <v>36</v>
      </c>
      <c r="H92" s="160"/>
      <c r="I92" s="160"/>
      <c r="J92" s="160"/>
      <c r="K92" s="160"/>
      <c r="L92" s="160"/>
      <c r="M92" s="160"/>
      <c r="N92" s="160"/>
      <c r="O92" s="160"/>
      <c r="P92" s="160"/>
      <c r="Q92" s="198"/>
      <c r="R92" s="8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2"/>
      <c r="AH92" s="8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2"/>
    </row>
    <row r="93" spans="2:49">
      <c r="B93" s="8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2"/>
      <c r="R93" s="8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2"/>
      <c r="AH93" s="8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2"/>
    </row>
    <row r="94" spans="2:49">
      <c r="B94" s="8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2"/>
      <c r="R94" s="8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2"/>
      <c r="AH94" s="8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2"/>
    </row>
    <row r="95" spans="2:49">
      <c r="B95" s="8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2"/>
      <c r="R95" s="8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2"/>
      <c r="AH95" s="8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2"/>
    </row>
    <row r="96" spans="2:49">
      <c r="B96" s="8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2"/>
      <c r="R96" s="8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2"/>
      <c r="AH96" s="8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2"/>
    </row>
    <row r="97" spans="2:49">
      <c r="B97" s="8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2"/>
      <c r="R97" s="8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2"/>
      <c r="AH97" s="8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2"/>
    </row>
    <row r="98" spans="2:49">
      <c r="B98" s="8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2"/>
      <c r="R98" s="8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2"/>
      <c r="AH98" s="8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2"/>
    </row>
    <row r="99" spans="2:49">
      <c r="B99" s="8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2"/>
      <c r="R99" s="8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2"/>
      <c r="AH99" s="8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2"/>
    </row>
    <row r="100" spans="2:49">
      <c r="B100" s="8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2"/>
      <c r="R100" s="8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2"/>
      <c r="AH100" s="8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2"/>
    </row>
    <row r="101" spans="2:49">
      <c r="B101" s="8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2"/>
      <c r="R101" s="8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2"/>
      <c r="AH101" s="8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2"/>
    </row>
    <row r="102" spans="2:49">
      <c r="B102" s="8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2"/>
      <c r="R102" s="8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2"/>
      <c r="AH102" s="8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2"/>
    </row>
    <row r="103" spans="2:49">
      <c r="B103" s="8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2"/>
      <c r="R103" s="8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2"/>
      <c r="AH103" s="8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2"/>
    </row>
    <row r="104" spans="2:49">
      <c r="B104" s="8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2"/>
      <c r="R104" s="8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2"/>
      <c r="AH104" s="8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2"/>
    </row>
    <row r="105" spans="2:49">
      <c r="B105" s="14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9"/>
      <c r="R105" s="14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9"/>
      <c r="AH105" s="14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9"/>
    </row>
    <row r="120" spans="2:49">
      <c r="B120" s="15" t="s">
        <v>27</v>
      </c>
      <c r="C120" s="5"/>
      <c r="D120" s="5"/>
      <c r="E120" s="5"/>
      <c r="F120" s="5"/>
      <c r="G120" s="5"/>
      <c r="H120" s="5"/>
      <c r="I120" s="6"/>
      <c r="J120" s="6"/>
      <c r="K120" s="6"/>
      <c r="L120" s="6"/>
      <c r="M120" s="6"/>
      <c r="N120" s="6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7"/>
    </row>
    <row r="121" spans="2:49">
      <c r="B121" s="22" t="s">
        <v>28</v>
      </c>
      <c r="C121" s="10"/>
      <c r="D121" s="10"/>
      <c r="E121" s="10"/>
      <c r="F121" s="10"/>
      <c r="G121" s="10"/>
      <c r="H121" s="10"/>
      <c r="I121" s="11"/>
      <c r="J121" s="11"/>
      <c r="K121" s="11"/>
      <c r="L121" s="11"/>
      <c r="M121" s="11"/>
      <c r="V121" s="11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9" t="s">
        <v>30</v>
      </c>
      <c r="AR121" s="10"/>
      <c r="AS121" s="10"/>
      <c r="AT121" s="10"/>
      <c r="AU121" s="10"/>
      <c r="AV121" s="10"/>
      <c r="AW121" s="12"/>
    </row>
    <row r="122" spans="2:49" ht="17.25">
      <c r="B122" s="23" t="s">
        <v>1</v>
      </c>
      <c r="C122" s="10" t="s">
        <v>70</v>
      </c>
      <c r="D122" s="10"/>
      <c r="E122" s="10"/>
      <c r="F122" s="10"/>
      <c r="G122" s="10"/>
      <c r="H122" s="109"/>
      <c r="I122" s="20"/>
      <c r="J122" s="11"/>
      <c r="K122" s="11"/>
      <c r="L122" s="11"/>
      <c r="M122" s="11"/>
      <c r="V122" s="168">
        <v>6</v>
      </c>
      <c r="W122" s="168"/>
      <c r="X122" s="11" t="s">
        <v>15</v>
      </c>
      <c r="Y122" s="11" t="s">
        <v>16</v>
      </c>
      <c r="Z122" s="168">
        <v>2.85</v>
      </c>
      <c r="AA122" s="168"/>
      <c r="AB122" s="11" t="s">
        <v>15</v>
      </c>
      <c r="AC122" s="13" t="s">
        <v>17</v>
      </c>
      <c r="AD122" s="168">
        <f>SUM(Z122*V122)</f>
        <v>17.100000000000001</v>
      </c>
      <c r="AE122" s="168"/>
      <c r="AF122" s="109" t="s">
        <v>18</v>
      </c>
      <c r="AG122" s="10"/>
      <c r="AH122" s="25" t="s">
        <v>29</v>
      </c>
      <c r="AI122" s="10"/>
      <c r="AJ122" s="180">
        <v>57000</v>
      </c>
      <c r="AK122" s="180"/>
      <c r="AL122" s="180"/>
      <c r="AM122" s="26"/>
      <c r="AN122" s="10"/>
      <c r="AO122" s="10"/>
      <c r="AP122" s="10"/>
      <c r="AQ122" s="27" t="s">
        <v>31</v>
      </c>
      <c r="AR122" s="180">
        <f>SUM(AJ122*AD122)</f>
        <v>974700.00000000012</v>
      </c>
      <c r="AS122" s="180"/>
      <c r="AT122" s="180"/>
      <c r="AU122" s="180"/>
      <c r="AV122" s="10"/>
      <c r="AW122" s="12"/>
    </row>
    <row r="123" spans="2:49">
      <c r="B123" s="23" t="s">
        <v>8</v>
      </c>
      <c r="C123" s="10" t="s">
        <v>71</v>
      </c>
      <c r="D123" s="10"/>
      <c r="E123" s="10"/>
      <c r="F123" s="10"/>
      <c r="G123" s="10"/>
      <c r="H123" s="109"/>
      <c r="I123" s="20"/>
      <c r="J123" s="11"/>
      <c r="K123" s="11"/>
      <c r="L123" s="11"/>
      <c r="M123" s="11"/>
      <c r="V123" s="168"/>
      <c r="W123" s="168"/>
      <c r="X123" s="160" t="s">
        <v>37</v>
      </c>
      <c r="Y123" s="160"/>
      <c r="Z123" s="160"/>
      <c r="AA123" s="160"/>
      <c r="AC123" s="13"/>
      <c r="AD123" s="168"/>
      <c r="AE123" s="168"/>
      <c r="AF123" s="109"/>
      <c r="AG123" s="24"/>
      <c r="AH123" s="25" t="s">
        <v>29</v>
      </c>
      <c r="AI123" s="24"/>
      <c r="AJ123" s="180">
        <v>350000</v>
      </c>
      <c r="AK123" s="180"/>
      <c r="AL123" s="180"/>
      <c r="AM123" s="24"/>
      <c r="AN123" s="24"/>
      <c r="AO123" s="24"/>
      <c r="AP123" s="24"/>
      <c r="AQ123" s="27" t="s">
        <v>31</v>
      </c>
      <c r="AR123" s="180">
        <f t="shared" ref="AR123:AR125" si="0">SUM(AJ123*V123)</f>
        <v>0</v>
      </c>
      <c r="AS123" s="180"/>
      <c r="AT123" s="180"/>
      <c r="AU123" s="180"/>
      <c r="AV123" s="10"/>
      <c r="AW123" s="12"/>
    </row>
    <row r="124" spans="2:49">
      <c r="B124" s="23" t="s">
        <v>25</v>
      </c>
      <c r="C124" s="109" t="s">
        <v>73</v>
      </c>
      <c r="D124" s="111"/>
      <c r="E124" s="111"/>
      <c r="F124" s="111"/>
      <c r="G124" s="111"/>
      <c r="H124" s="111"/>
      <c r="I124" s="111"/>
      <c r="J124" s="111"/>
      <c r="K124" s="111"/>
      <c r="L124" s="111"/>
      <c r="M124" s="111"/>
      <c r="V124" s="168">
        <v>0</v>
      </c>
      <c r="W124" s="168"/>
      <c r="X124" s="160" t="s">
        <v>37</v>
      </c>
      <c r="Y124" s="160"/>
      <c r="Z124" s="160"/>
      <c r="AA124" s="160"/>
      <c r="AC124" s="13"/>
      <c r="AD124" s="168"/>
      <c r="AE124" s="168"/>
      <c r="AF124" s="109"/>
      <c r="AG124" s="24"/>
      <c r="AH124" s="25" t="s">
        <v>29</v>
      </c>
      <c r="AI124" s="24"/>
      <c r="AJ124" s="180">
        <v>350000</v>
      </c>
      <c r="AK124" s="180"/>
      <c r="AL124" s="180"/>
      <c r="AM124" s="24"/>
      <c r="AN124" s="24"/>
      <c r="AO124" s="24"/>
      <c r="AP124" s="24"/>
      <c r="AQ124" s="27" t="s">
        <v>31</v>
      </c>
      <c r="AR124" s="180">
        <f t="shared" si="0"/>
        <v>0</v>
      </c>
      <c r="AS124" s="180"/>
      <c r="AT124" s="180"/>
      <c r="AU124" s="180"/>
      <c r="AV124" s="10"/>
      <c r="AW124" s="12"/>
    </row>
    <row r="125" spans="2:49">
      <c r="B125" s="23" t="s">
        <v>41</v>
      </c>
      <c r="C125" s="109" t="s">
        <v>72</v>
      </c>
      <c r="D125" s="111"/>
      <c r="E125" s="111"/>
      <c r="F125" s="111"/>
      <c r="G125" s="111"/>
      <c r="H125" s="111"/>
      <c r="I125" s="111"/>
      <c r="J125" s="111"/>
      <c r="K125" s="111"/>
      <c r="L125" s="111"/>
      <c r="M125" s="111"/>
      <c r="V125" s="168"/>
      <c r="W125" s="168"/>
      <c r="X125" s="160" t="s">
        <v>37</v>
      </c>
      <c r="Y125" s="160"/>
      <c r="Z125" s="160"/>
      <c r="AA125" s="160"/>
      <c r="AC125" s="13"/>
      <c r="AD125" s="168"/>
      <c r="AE125" s="168"/>
      <c r="AF125" s="109"/>
      <c r="AG125" s="24"/>
      <c r="AH125" s="25" t="s">
        <v>29</v>
      </c>
      <c r="AI125" s="24"/>
      <c r="AJ125" s="180">
        <v>350000</v>
      </c>
      <c r="AK125" s="180"/>
      <c r="AL125" s="180"/>
      <c r="AM125" s="24"/>
      <c r="AN125" s="24"/>
      <c r="AO125" s="24"/>
      <c r="AP125" s="24"/>
      <c r="AQ125" s="27" t="s">
        <v>31</v>
      </c>
      <c r="AR125" s="180">
        <f t="shared" si="0"/>
        <v>0</v>
      </c>
      <c r="AS125" s="180"/>
      <c r="AT125" s="180"/>
      <c r="AU125" s="180"/>
      <c r="AV125" s="10"/>
      <c r="AW125" s="12"/>
    </row>
    <row r="126" spans="2:49">
      <c r="B126" s="8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2"/>
    </row>
    <row r="127" spans="2:49" ht="15.75">
      <c r="B127" s="181" t="s">
        <v>32</v>
      </c>
      <c r="C127" s="182"/>
      <c r="D127" s="182"/>
      <c r="E127" s="182"/>
      <c r="F127" s="182"/>
      <c r="G127" s="182"/>
      <c r="H127" s="182"/>
      <c r="I127" s="182"/>
      <c r="J127" s="182"/>
      <c r="K127" s="182"/>
      <c r="L127" s="182"/>
      <c r="M127" s="182"/>
      <c r="N127" s="182"/>
      <c r="O127" s="182"/>
      <c r="P127" s="182"/>
      <c r="Q127" s="182"/>
      <c r="R127" s="182"/>
      <c r="S127" s="182"/>
      <c r="T127" s="182"/>
      <c r="U127" s="182"/>
      <c r="V127" s="182"/>
      <c r="W127" s="182"/>
      <c r="X127" s="182"/>
      <c r="Y127" s="182"/>
      <c r="Z127" s="182"/>
      <c r="AA127" s="182"/>
      <c r="AB127" s="182"/>
      <c r="AC127" s="182"/>
      <c r="AD127" s="182"/>
      <c r="AE127" s="182"/>
      <c r="AF127" s="182"/>
      <c r="AG127" s="182"/>
      <c r="AH127" s="182"/>
      <c r="AI127" s="182"/>
      <c r="AJ127" s="182"/>
      <c r="AK127" s="182"/>
      <c r="AL127" s="182"/>
      <c r="AM127" s="182"/>
      <c r="AN127" s="182"/>
      <c r="AO127" s="182"/>
      <c r="AP127" s="45"/>
      <c r="AQ127" s="45" t="s">
        <v>31</v>
      </c>
      <c r="AR127" s="46"/>
      <c r="AS127" s="183">
        <f>SUM(AR122:AU125)</f>
        <v>974700.00000000012</v>
      </c>
      <c r="AT127" s="183"/>
      <c r="AU127" s="183"/>
      <c r="AV127" s="183"/>
      <c r="AW127" s="184"/>
    </row>
    <row r="128" spans="2:49">
      <c r="B128" s="185" t="s">
        <v>33</v>
      </c>
      <c r="C128" s="186"/>
      <c r="D128" s="187" t="s">
        <v>19</v>
      </c>
      <c r="E128" s="188"/>
      <c r="F128" s="188"/>
      <c r="G128" s="188"/>
      <c r="H128" s="188"/>
      <c r="I128" s="188"/>
      <c r="J128" s="188"/>
      <c r="K128" s="188"/>
      <c r="L128" s="188"/>
      <c r="M128" s="188"/>
      <c r="N128" s="188"/>
      <c r="O128" s="188"/>
      <c r="P128" s="188"/>
      <c r="Q128" s="189"/>
      <c r="R128" s="170" t="s">
        <v>20</v>
      </c>
      <c r="S128" s="170"/>
      <c r="T128" s="170"/>
      <c r="U128" s="170"/>
      <c r="V128" s="170"/>
      <c r="W128" s="170"/>
      <c r="X128" s="170"/>
      <c r="Y128" s="170"/>
      <c r="Z128" s="170"/>
      <c r="AA128" s="170"/>
      <c r="AB128" s="170"/>
      <c r="AC128" s="170"/>
      <c r="AD128" s="170"/>
      <c r="AE128" s="170"/>
      <c r="AF128" s="170"/>
      <c r="AG128" s="170"/>
      <c r="AH128" s="170" t="s">
        <v>21</v>
      </c>
      <c r="AI128" s="170"/>
      <c r="AJ128" s="170"/>
      <c r="AK128" s="170"/>
      <c r="AL128" s="170"/>
      <c r="AM128" s="170"/>
      <c r="AN128" s="170"/>
      <c r="AO128" s="170"/>
      <c r="AP128" s="170"/>
      <c r="AQ128" s="170"/>
      <c r="AR128" s="170"/>
      <c r="AS128" s="170"/>
      <c r="AT128" s="170"/>
      <c r="AU128" s="170"/>
      <c r="AV128" s="170"/>
      <c r="AW128" s="170"/>
    </row>
    <row r="129" spans="2:49">
      <c r="B129" s="15" t="s">
        <v>43</v>
      </c>
      <c r="C129" s="30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7"/>
      <c r="R129" s="4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7"/>
      <c r="AH129" s="4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7"/>
    </row>
    <row r="130" spans="2:49">
      <c r="B130" s="8"/>
      <c r="C130" s="9" t="s">
        <v>40</v>
      </c>
      <c r="D130" s="195" t="s">
        <v>61</v>
      </c>
      <c r="E130" s="195"/>
      <c r="F130" s="195"/>
      <c r="G130" s="195"/>
      <c r="H130" s="195"/>
      <c r="I130" s="195"/>
      <c r="J130" s="195"/>
      <c r="K130" s="195"/>
      <c r="L130" s="195"/>
      <c r="M130" s="195"/>
      <c r="N130" s="195"/>
      <c r="O130" s="195"/>
      <c r="P130" s="195"/>
      <c r="Q130" s="196"/>
      <c r="R130" s="8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2"/>
      <c r="AH130" s="8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2"/>
    </row>
    <row r="131" spans="2:49">
      <c r="B131" s="8"/>
      <c r="C131" s="10"/>
      <c r="D131" s="160" t="s">
        <v>35</v>
      </c>
      <c r="E131" s="160"/>
      <c r="F131" s="11" t="s">
        <v>14</v>
      </c>
      <c r="G131" s="161" t="s">
        <v>62</v>
      </c>
      <c r="H131" s="161"/>
      <c r="I131" s="161"/>
      <c r="J131" s="161"/>
      <c r="K131" s="161"/>
      <c r="L131" s="161"/>
      <c r="M131" s="161"/>
      <c r="N131" s="161"/>
      <c r="O131" s="161"/>
      <c r="P131" s="161"/>
      <c r="Q131" s="197"/>
      <c r="R131" s="8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2"/>
      <c r="AH131" s="8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2"/>
    </row>
    <row r="132" spans="2:49">
      <c r="B132" s="8"/>
      <c r="C132" s="10"/>
      <c r="D132" s="10"/>
      <c r="E132" s="10"/>
      <c r="F132" s="10"/>
      <c r="G132" s="161"/>
      <c r="H132" s="161"/>
      <c r="I132" s="161"/>
      <c r="J132" s="161"/>
      <c r="K132" s="161"/>
      <c r="L132" s="161"/>
      <c r="M132" s="161"/>
      <c r="N132" s="161"/>
      <c r="O132" s="161"/>
      <c r="P132" s="161"/>
      <c r="Q132" s="197"/>
      <c r="R132" s="8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2"/>
      <c r="AH132" s="8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2"/>
    </row>
    <row r="133" spans="2:49">
      <c r="B133" s="8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2"/>
      <c r="R133" s="8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2"/>
      <c r="AH133" s="8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2"/>
    </row>
    <row r="134" spans="2:49">
      <c r="B134" s="8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2"/>
      <c r="R134" s="8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2"/>
      <c r="AH134" s="8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2"/>
    </row>
    <row r="135" spans="2:49">
      <c r="B135" s="8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2"/>
      <c r="R135" s="8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2"/>
      <c r="AH135" s="8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2"/>
    </row>
    <row r="136" spans="2:49">
      <c r="B136" s="8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2"/>
      <c r="R136" s="8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2"/>
      <c r="AH136" s="8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2"/>
    </row>
    <row r="137" spans="2:49">
      <c r="B137" s="8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2"/>
      <c r="R137" s="8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2"/>
      <c r="AH137" s="8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2"/>
    </row>
    <row r="138" spans="2:49">
      <c r="B138" s="8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2"/>
      <c r="R138" s="8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2"/>
      <c r="AH138" s="8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2"/>
    </row>
    <row r="139" spans="2:49">
      <c r="B139" s="8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2"/>
      <c r="R139" s="8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2"/>
      <c r="AH139" s="8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2"/>
    </row>
    <row r="140" spans="2:49">
      <c r="B140" s="8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2"/>
      <c r="R140" s="8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2"/>
      <c r="AH140" s="8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2"/>
    </row>
    <row r="141" spans="2:49">
      <c r="B141" s="8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2"/>
      <c r="R141" s="8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2"/>
      <c r="AH141" s="8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2"/>
    </row>
    <row r="142" spans="2:49">
      <c r="B142" s="8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2"/>
      <c r="R142" s="8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2"/>
      <c r="AH142" s="8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2"/>
    </row>
    <row r="143" spans="2:49">
      <c r="B143" s="8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2"/>
      <c r="R143" s="8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2"/>
      <c r="AH143" s="8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2"/>
    </row>
    <row r="144" spans="2:49">
      <c r="B144" s="14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9"/>
      <c r="R144" s="14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9"/>
      <c r="AH144" s="14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9"/>
    </row>
    <row r="155" spans="2:49">
      <c r="AB155" s="26"/>
      <c r="AC155" s="26"/>
      <c r="AD155" s="26"/>
    </row>
    <row r="157" spans="2:49">
      <c r="B157" s="15" t="s">
        <v>27</v>
      </c>
      <c r="C157" s="5"/>
      <c r="D157" s="5"/>
      <c r="E157" s="5"/>
      <c r="F157" s="5"/>
      <c r="G157" s="5"/>
      <c r="H157" s="5"/>
      <c r="I157" s="6"/>
      <c r="J157" s="6"/>
      <c r="K157" s="6"/>
      <c r="L157" s="6"/>
      <c r="M157" s="6"/>
      <c r="N157" s="6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7"/>
    </row>
    <row r="158" spans="2:49">
      <c r="B158" s="22" t="s">
        <v>28</v>
      </c>
      <c r="C158" s="10"/>
      <c r="D158" s="10"/>
      <c r="E158" s="10"/>
      <c r="F158" s="10"/>
      <c r="G158" s="10"/>
      <c r="H158" s="10"/>
      <c r="I158" s="11"/>
      <c r="J158" s="11"/>
      <c r="K158" s="11"/>
      <c r="L158" s="11"/>
      <c r="M158" s="11"/>
      <c r="N158" s="11"/>
      <c r="O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P158" s="10"/>
      <c r="AQ158" s="9" t="s">
        <v>30</v>
      </c>
      <c r="AR158" s="10"/>
      <c r="AS158" s="10"/>
      <c r="AT158" s="10"/>
      <c r="AU158" s="10"/>
      <c r="AV158" s="10"/>
      <c r="AW158" s="12"/>
    </row>
    <row r="159" spans="2:49" ht="17.25">
      <c r="B159" s="23" t="s">
        <v>1</v>
      </c>
      <c r="C159" s="109" t="s">
        <v>45</v>
      </c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V159" s="168">
        <v>6.5</v>
      </c>
      <c r="W159" s="168"/>
      <c r="X159" s="11" t="s">
        <v>15</v>
      </c>
      <c r="Y159" s="11" t="s">
        <v>16</v>
      </c>
      <c r="Z159" s="168">
        <v>8.5</v>
      </c>
      <c r="AA159" s="168"/>
      <c r="AB159" s="11" t="s">
        <v>15</v>
      </c>
      <c r="AC159" s="13" t="s">
        <v>17</v>
      </c>
      <c r="AD159" s="168">
        <f>SUM(Z159*V159)</f>
        <v>55.25</v>
      </c>
      <c r="AE159" s="168"/>
      <c r="AF159" s="109" t="s">
        <v>18</v>
      </c>
      <c r="AG159" s="10"/>
      <c r="AH159" s="25" t="s">
        <v>29</v>
      </c>
      <c r="AI159" s="10"/>
      <c r="AJ159" s="180">
        <v>61000</v>
      </c>
      <c r="AK159" s="180"/>
      <c r="AL159" s="180"/>
      <c r="AM159" s="26"/>
      <c r="AN159" s="10"/>
      <c r="AO159" s="10"/>
      <c r="AP159" s="10"/>
      <c r="AQ159" s="27" t="s">
        <v>31</v>
      </c>
      <c r="AR159" s="180">
        <f>SUM(AJ159*AD159)</f>
        <v>3370250</v>
      </c>
      <c r="AS159" s="180"/>
      <c r="AT159" s="180"/>
      <c r="AU159" s="180"/>
      <c r="AV159" s="33"/>
      <c r="AW159" s="35"/>
    </row>
    <row r="160" spans="2:49">
      <c r="B160" s="8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W160" s="31"/>
      <c r="X160" s="31"/>
      <c r="AC160" s="179"/>
      <c r="AD160" s="179"/>
      <c r="AE160" s="179"/>
      <c r="AF160" s="179"/>
      <c r="AG160" s="179"/>
      <c r="AH160" s="36"/>
      <c r="AI160" s="34"/>
      <c r="AJ160" s="38"/>
      <c r="AK160" s="38"/>
      <c r="AL160" s="38"/>
      <c r="AM160" s="38"/>
      <c r="AN160" s="38"/>
      <c r="AO160" s="33"/>
      <c r="AP160" s="33"/>
      <c r="AQ160" s="33"/>
      <c r="AR160" s="33"/>
      <c r="AS160" s="33"/>
      <c r="AT160" s="33"/>
      <c r="AU160" s="33"/>
      <c r="AV160" s="33"/>
      <c r="AW160" s="35"/>
    </row>
    <row r="161" spans="2:49">
      <c r="B161" s="8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5"/>
    </row>
    <row r="162" spans="2:49" ht="15.75">
      <c r="B162" s="181" t="s">
        <v>32</v>
      </c>
      <c r="C162" s="182"/>
      <c r="D162" s="182"/>
      <c r="E162" s="182"/>
      <c r="F162" s="182"/>
      <c r="G162" s="182"/>
      <c r="H162" s="182"/>
      <c r="I162" s="182"/>
      <c r="J162" s="182"/>
      <c r="K162" s="182"/>
      <c r="L162" s="182"/>
      <c r="M162" s="182"/>
      <c r="N162" s="182"/>
      <c r="O162" s="182"/>
      <c r="P162" s="182"/>
      <c r="Q162" s="182"/>
      <c r="R162" s="182"/>
      <c r="S162" s="182"/>
      <c r="T162" s="182"/>
      <c r="U162" s="182"/>
      <c r="V162" s="182"/>
      <c r="W162" s="182"/>
      <c r="X162" s="182"/>
      <c r="Y162" s="182"/>
      <c r="Z162" s="182"/>
      <c r="AA162" s="182"/>
      <c r="AB162" s="182"/>
      <c r="AC162" s="182"/>
      <c r="AD162" s="182"/>
      <c r="AE162" s="182"/>
      <c r="AF162" s="182"/>
      <c r="AG162" s="182"/>
      <c r="AH162" s="182"/>
      <c r="AI162" s="182"/>
      <c r="AJ162" s="182"/>
      <c r="AK162" s="182"/>
      <c r="AL162" s="182"/>
      <c r="AM162" s="182"/>
      <c r="AN162" s="182"/>
      <c r="AO162" s="182"/>
      <c r="AP162" s="45"/>
      <c r="AQ162" s="45" t="s">
        <v>31</v>
      </c>
      <c r="AR162" s="46"/>
      <c r="AS162" s="183">
        <f>SUM(AR159)</f>
        <v>3370250</v>
      </c>
      <c r="AT162" s="183"/>
      <c r="AU162" s="183"/>
      <c r="AV162" s="183"/>
      <c r="AW162" s="184"/>
    </row>
    <row r="163" spans="2:49">
      <c r="B163" s="185" t="s">
        <v>33</v>
      </c>
      <c r="C163" s="186"/>
      <c r="D163" s="187" t="s">
        <v>19</v>
      </c>
      <c r="E163" s="188"/>
      <c r="F163" s="188"/>
      <c r="G163" s="188"/>
      <c r="H163" s="188"/>
      <c r="I163" s="188"/>
      <c r="J163" s="188"/>
      <c r="K163" s="188"/>
      <c r="L163" s="188"/>
      <c r="M163" s="188"/>
      <c r="N163" s="188"/>
      <c r="O163" s="188"/>
      <c r="P163" s="188"/>
      <c r="Q163" s="189"/>
      <c r="R163" s="170" t="s">
        <v>20</v>
      </c>
      <c r="S163" s="170"/>
      <c r="T163" s="170"/>
      <c r="U163" s="170"/>
      <c r="V163" s="170"/>
      <c r="W163" s="170"/>
      <c r="X163" s="170"/>
      <c r="Y163" s="170"/>
      <c r="Z163" s="170"/>
      <c r="AA163" s="170"/>
      <c r="AB163" s="170"/>
      <c r="AC163" s="170"/>
      <c r="AD163" s="170"/>
      <c r="AE163" s="170"/>
      <c r="AF163" s="170"/>
      <c r="AG163" s="170"/>
      <c r="AH163" s="170" t="s">
        <v>21</v>
      </c>
      <c r="AI163" s="170"/>
      <c r="AJ163" s="170"/>
      <c r="AK163" s="170"/>
      <c r="AL163" s="170"/>
      <c r="AM163" s="170"/>
      <c r="AN163" s="170"/>
      <c r="AO163" s="170"/>
      <c r="AP163" s="170"/>
      <c r="AQ163" s="170"/>
      <c r="AR163" s="170"/>
      <c r="AS163" s="170"/>
      <c r="AT163" s="170"/>
      <c r="AU163" s="170"/>
      <c r="AV163" s="170"/>
      <c r="AW163" s="170"/>
    </row>
    <row r="164" spans="2:49">
      <c r="B164" s="15" t="s">
        <v>42</v>
      </c>
      <c r="C164" s="30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7"/>
      <c r="R164" s="4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7"/>
      <c r="AH164" s="4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7"/>
    </row>
    <row r="165" spans="2:49">
      <c r="B165" s="8"/>
      <c r="C165" s="10"/>
      <c r="D165" s="160" t="s">
        <v>35</v>
      </c>
      <c r="E165" s="160"/>
      <c r="F165" s="11" t="s">
        <v>14</v>
      </c>
      <c r="G165" s="190" t="s">
        <v>44</v>
      </c>
      <c r="H165" s="190"/>
      <c r="I165" s="190"/>
      <c r="J165" s="190"/>
      <c r="K165" s="190"/>
      <c r="L165" s="190"/>
      <c r="M165" s="190"/>
      <c r="N165" s="190"/>
      <c r="O165" s="190"/>
      <c r="P165" s="190"/>
      <c r="Q165" s="191"/>
      <c r="R165" s="8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2"/>
      <c r="AH165" s="8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2"/>
    </row>
    <row r="166" spans="2:49">
      <c r="B166" s="8"/>
      <c r="C166" s="10"/>
      <c r="D166" s="10"/>
      <c r="E166" s="10"/>
      <c r="F166" s="10"/>
      <c r="G166" s="190"/>
      <c r="H166" s="190"/>
      <c r="I166" s="190"/>
      <c r="J166" s="190"/>
      <c r="K166" s="190"/>
      <c r="L166" s="190"/>
      <c r="M166" s="190"/>
      <c r="N166" s="190"/>
      <c r="O166" s="190"/>
      <c r="P166" s="190"/>
      <c r="Q166" s="191"/>
      <c r="R166" s="8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2"/>
      <c r="AH166" s="8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2"/>
    </row>
    <row r="167" spans="2:49">
      <c r="B167" s="8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2"/>
      <c r="R167" s="8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2"/>
      <c r="AH167" s="8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2"/>
    </row>
    <row r="168" spans="2:49">
      <c r="B168" s="8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2"/>
      <c r="R168" s="8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2"/>
      <c r="AH168" s="8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2"/>
    </row>
    <row r="169" spans="2:49">
      <c r="B169" s="8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2"/>
      <c r="R169" s="8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2"/>
      <c r="AH169" s="8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2"/>
    </row>
    <row r="170" spans="2:49">
      <c r="B170" s="8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2"/>
      <c r="R170" s="8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2"/>
      <c r="AH170" s="8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2"/>
    </row>
    <row r="171" spans="2:49">
      <c r="B171" s="8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2"/>
      <c r="R171" s="8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2"/>
      <c r="AH171" s="8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2"/>
    </row>
    <row r="172" spans="2:49">
      <c r="B172" s="8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2"/>
      <c r="R172" s="8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2"/>
      <c r="AH172" s="8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2"/>
    </row>
    <row r="173" spans="2:49">
      <c r="B173" s="8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2"/>
      <c r="R173" s="8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2"/>
      <c r="AH173" s="8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2"/>
    </row>
    <row r="174" spans="2:49">
      <c r="B174" s="8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2"/>
      <c r="R174" s="8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2"/>
      <c r="AH174" s="8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2"/>
    </row>
    <row r="175" spans="2:49">
      <c r="B175" s="8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2"/>
      <c r="R175" s="8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2"/>
      <c r="AH175" s="8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2"/>
    </row>
    <row r="176" spans="2:49">
      <c r="B176" s="8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2"/>
      <c r="R176" s="8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2"/>
      <c r="AH176" s="8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2"/>
    </row>
    <row r="177" spans="2:49">
      <c r="B177" s="8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2"/>
      <c r="R177" s="8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2"/>
      <c r="AH177" s="8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2"/>
    </row>
    <row r="178" spans="2:49">
      <c r="B178" s="14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9"/>
      <c r="R178" s="14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9"/>
      <c r="AH178" s="14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9"/>
    </row>
    <row r="181" spans="2:49" ht="21">
      <c r="B181" s="173" t="s">
        <v>56</v>
      </c>
      <c r="C181" s="174"/>
      <c r="D181" s="174" t="s">
        <v>57</v>
      </c>
      <c r="E181" s="174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  <c r="X181" s="174"/>
      <c r="Y181" s="174"/>
      <c r="Z181" s="174"/>
      <c r="AA181" s="174"/>
      <c r="AB181" s="174"/>
      <c r="AC181" s="174"/>
      <c r="AD181" s="174"/>
      <c r="AE181" s="174"/>
      <c r="AF181" s="174"/>
      <c r="AG181" s="174"/>
      <c r="AH181" s="174" t="s">
        <v>31</v>
      </c>
      <c r="AI181" s="174"/>
      <c r="AJ181" s="177">
        <f>SUM(AS54,AS88,AS127,AS162)</f>
        <v>8019250</v>
      </c>
      <c r="AK181" s="177"/>
      <c r="AL181" s="177"/>
      <c r="AM181" s="177"/>
      <c r="AN181" s="177"/>
      <c r="AO181" s="177"/>
      <c r="AP181" s="177"/>
      <c r="AQ181" s="177"/>
      <c r="AR181" s="177"/>
      <c r="AS181" s="177"/>
      <c r="AT181" s="39"/>
      <c r="AU181" s="39"/>
      <c r="AV181" s="39"/>
      <c r="AW181" s="40"/>
    </row>
    <row r="182" spans="2:49" ht="21">
      <c r="B182" s="175"/>
      <c r="C182" s="176"/>
      <c r="D182" s="176"/>
      <c r="E182" s="176"/>
      <c r="F182" s="176"/>
      <c r="G182" s="176"/>
      <c r="H182" s="176"/>
      <c r="I182" s="176"/>
      <c r="J182" s="176"/>
      <c r="K182" s="176"/>
      <c r="L182" s="176"/>
      <c r="M182" s="176"/>
      <c r="N182" s="176"/>
      <c r="O182" s="176"/>
      <c r="P182" s="176"/>
      <c r="Q182" s="176"/>
      <c r="R182" s="176"/>
      <c r="S182" s="176"/>
      <c r="T182" s="176"/>
      <c r="U182" s="176"/>
      <c r="V182" s="176"/>
      <c r="W182" s="176"/>
      <c r="X182" s="176"/>
      <c r="Y182" s="176"/>
      <c r="Z182" s="176"/>
      <c r="AA182" s="176"/>
      <c r="AB182" s="176"/>
      <c r="AC182" s="176"/>
      <c r="AD182" s="176"/>
      <c r="AE182" s="176"/>
      <c r="AF182" s="176"/>
      <c r="AG182" s="176"/>
      <c r="AH182" s="176"/>
      <c r="AI182" s="176"/>
      <c r="AJ182" s="178"/>
      <c r="AK182" s="178"/>
      <c r="AL182" s="178"/>
      <c r="AM182" s="178"/>
      <c r="AN182" s="178"/>
      <c r="AO182" s="178"/>
      <c r="AP182" s="178"/>
      <c r="AQ182" s="178"/>
      <c r="AR182" s="178"/>
      <c r="AS182" s="178"/>
      <c r="AT182" s="41"/>
      <c r="AU182" s="41"/>
      <c r="AV182" s="41"/>
      <c r="AW182" s="42"/>
    </row>
    <row r="183" spans="2:49">
      <c r="AO183" s="3"/>
    </row>
    <row r="184" spans="2:49" s="51" customFormat="1" ht="14.25">
      <c r="I184" s="52"/>
      <c r="J184" s="52"/>
      <c r="K184" s="52"/>
      <c r="L184" s="52"/>
      <c r="M184" s="52"/>
      <c r="N184" s="52"/>
      <c r="AO184" s="52" t="s">
        <v>210</v>
      </c>
    </row>
    <row r="185" spans="2:49" s="51" customFormat="1" ht="14.25">
      <c r="F185" s="52" t="s">
        <v>54</v>
      </c>
      <c r="I185" s="52"/>
      <c r="J185" s="52"/>
      <c r="K185" s="52"/>
      <c r="L185" s="52"/>
      <c r="M185" s="52"/>
      <c r="N185" s="52"/>
      <c r="X185" s="52" t="s">
        <v>51</v>
      </c>
      <c r="AO185" s="52" t="s">
        <v>48</v>
      </c>
    </row>
    <row r="186" spans="2:49" s="51" customFormat="1" ht="14.25">
      <c r="F186" s="52" t="s">
        <v>55</v>
      </c>
      <c r="I186" s="52"/>
      <c r="J186" s="52"/>
      <c r="K186" s="52"/>
      <c r="L186" s="52"/>
      <c r="M186" s="52"/>
      <c r="N186" s="52"/>
      <c r="X186" s="52" t="s">
        <v>52</v>
      </c>
      <c r="AO186" s="52" t="s">
        <v>49</v>
      </c>
    </row>
    <row r="187" spans="2:49" s="51" customFormat="1" ht="14.25">
      <c r="F187" s="52"/>
      <c r="I187" s="52"/>
      <c r="J187" s="52"/>
      <c r="K187" s="52"/>
      <c r="L187" s="52"/>
      <c r="M187" s="52"/>
      <c r="N187" s="52"/>
      <c r="X187" s="52" t="s">
        <v>53</v>
      </c>
      <c r="AO187" s="52" t="s">
        <v>50</v>
      </c>
    </row>
    <row r="188" spans="2:49" s="51" customFormat="1" ht="14.25">
      <c r="F188" s="52"/>
      <c r="I188" s="52"/>
      <c r="J188" s="52"/>
      <c r="K188" s="52"/>
      <c r="L188" s="52"/>
      <c r="M188" s="52"/>
      <c r="N188" s="52"/>
      <c r="X188" s="52"/>
      <c r="AO188" s="52"/>
    </row>
    <row r="189" spans="2:49" s="51" customFormat="1" ht="14.25">
      <c r="F189" s="52"/>
      <c r="I189" s="52"/>
      <c r="J189" s="52"/>
      <c r="K189" s="52"/>
      <c r="L189" s="52"/>
      <c r="M189" s="52"/>
      <c r="N189" s="52"/>
      <c r="X189" s="52"/>
      <c r="AO189" s="52"/>
    </row>
    <row r="190" spans="2:49" s="51" customFormat="1" ht="14.25">
      <c r="F190" s="52"/>
      <c r="I190" s="52"/>
      <c r="J190" s="52"/>
      <c r="K190" s="52"/>
      <c r="L190" s="52"/>
      <c r="M190" s="52"/>
      <c r="N190" s="52"/>
      <c r="X190" s="52"/>
      <c r="AO190" s="52"/>
    </row>
    <row r="191" spans="2:49" s="63" customFormat="1">
      <c r="F191" s="132" t="s">
        <v>232</v>
      </c>
      <c r="I191" s="131"/>
      <c r="J191" s="131"/>
      <c r="K191" s="131"/>
      <c r="L191" s="131"/>
      <c r="M191" s="131"/>
      <c r="N191" s="131"/>
      <c r="X191" s="132" t="s">
        <v>97</v>
      </c>
      <c r="AO191" s="132" t="s">
        <v>209</v>
      </c>
    </row>
    <row r="192" spans="2:49" s="51" customFormat="1" ht="14.25">
      <c r="D192" s="133"/>
      <c r="F192" s="133" t="s">
        <v>228</v>
      </c>
      <c r="G192" s="133"/>
      <c r="H192" s="133"/>
      <c r="I192" s="133"/>
      <c r="J192" s="133"/>
      <c r="K192" s="134"/>
      <c r="L192" s="134"/>
      <c r="M192" s="134"/>
      <c r="N192" s="134"/>
      <c r="AO192" s="52"/>
    </row>
  </sheetData>
  <mergeCells count="122">
    <mergeCell ref="D165:E165"/>
    <mergeCell ref="G165:Q166"/>
    <mergeCell ref="B181:C182"/>
    <mergeCell ref="D181:AG182"/>
    <mergeCell ref="AH181:AI182"/>
    <mergeCell ref="AJ181:AS182"/>
    <mergeCell ref="AJ159:AL159"/>
    <mergeCell ref="AR159:AU159"/>
    <mergeCell ref="AC160:AG160"/>
    <mergeCell ref="B162:AO162"/>
    <mergeCell ref="AS162:AW162"/>
    <mergeCell ref="B163:C163"/>
    <mergeCell ref="D163:Q163"/>
    <mergeCell ref="R163:AG163"/>
    <mergeCell ref="AH163:AW163"/>
    <mergeCell ref="D130:Q130"/>
    <mergeCell ref="D131:E131"/>
    <mergeCell ref="G131:Q132"/>
    <mergeCell ref="V159:W159"/>
    <mergeCell ref="Z159:AA159"/>
    <mergeCell ref="AD159:AE159"/>
    <mergeCell ref="B127:AO127"/>
    <mergeCell ref="AS127:AW127"/>
    <mergeCell ref="B128:C128"/>
    <mergeCell ref="D128:Q128"/>
    <mergeCell ref="R128:AG128"/>
    <mergeCell ref="AH128:AW128"/>
    <mergeCell ref="V124:W124"/>
    <mergeCell ref="X124:AA124"/>
    <mergeCell ref="AD124:AE124"/>
    <mergeCell ref="AJ124:AL124"/>
    <mergeCell ref="AR124:AU124"/>
    <mergeCell ref="V125:W125"/>
    <mergeCell ref="X125:AA125"/>
    <mergeCell ref="AD125:AE125"/>
    <mergeCell ref="AJ125:AL125"/>
    <mergeCell ref="AR125:AU125"/>
    <mergeCell ref="AJ122:AL122"/>
    <mergeCell ref="AR122:AU122"/>
    <mergeCell ref="V123:W123"/>
    <mergeCell ref="X123:AA123"/>
    <mergeCell ref="AD123:AE123"/>
    <mergeCell ref="AJ123:AL123"/>
    <mergeCell ref="AR123:AU123"/>
    <mergeCell ref="V122:W122"/>
    <mergeCell ref="Z122:AA122"/>
    <mergeCell ref="AD122:AE122"/>
    <mergeCell ref="D91:Q91"/>
    <mergeCell ref="D92:E92"/>
    <mergeCell ref="G92:Q92"/>
    <mergeCell ref="B88:AO88"/>
    <mergeCell ref="AS88:AW88"/>
    <mergeCell ref="B89:C89"/>
    <mergeCell ref="D89:Q89"/>
    <mergeCell ref="R89:AG89"/>
    <mergeCell ref="AH89:AW89"/>
    <mergeCell ref="AJ85:AL85"/>
    <mergeCell ref="AR85:AU85"/>
    <mergeCell ref="V86:W86"/>
    <mergeCell ref="X86:AA86"/>
    <mergeCell ref="AD86:AE86"/>
    <mergeCell ref="AJ86:AL86"/>
    <mergeCell ref="AR86:AU86"/>
    <mergeCell ref="D57:Q57"/>
    <mergeCell ref="D58:E58"/>
    <mergeCell ref="G58:Q58"/>
    <mergeCell ref="V85:W85"/>
    <mergeCell ref="Z85:AA85"/>
    <mergeCell ref="AD85:AE85"/>
    <mergeCell ref="B54:AO54"/>
    <mergeCell ref="AS54:AW54"/>
    <mergeCell ref="B55:C55"/>
    <mergeCell ref="D55:Q55"/>
    <mergeCell ref="R55:AG55"/>
    <mergeCell ref="AH55:AW55"/>
    <mergeCell ref="V51:W51"/>
    <mergeCell ref="X51:AA51"/>
    <mergeCell ref="AD51:AE51"/>
    <mergeCell ref="AJ51:AL51"/>
    <mergeCell ref="AR51:AU51"/>
    <mergeCell ref="V52:W52"/>
    <mergeCell ref="X52:AA52"/>
    <mergeCell ref="AD52:AE52"/>
    <mergeCell ref="AJ52:AL52"/>
    <mergeCell ref="AR52:AU52"/>
    <mergeCell ref="AP42:AT42"/>
    <mergeCell ref="V50:W50"/>
    <mergeCell ref="Z50:AA50"/>
    <mergeCell ref="AD50:AE50"/>
    <mergeCell ref="AJ50:AL50"/>
    <mergeCell ref="AR50:AU50"/>
    <mergeCell ref="B18:Q18"/>
    <mergeCell ref="R18:AG18"/>
    <mergeCell ref="AH18:AW18"/>
    <mergeCell ref="B19:Q30"/>
    <mergeCell ref="R19:AG30"/>
    <mergeCell ref="AH19:AW30"/>
    <mergeCell ref="C15:G15"/>
    <mergeCell ref="I15:J15"/>
    <mergeCell ref="M15:N15"/>
    <mergeCell ref="Q15:R15"/>
    <mergeCell ref="AJ15:AO15"/>
    <mergeCell ref="AJ16:AO16"/>
    <mergeCell ref="B11:AW11"/>
    <mergeCell ref="C14:G14"/>
    <mergeCell ref="I14:J14"/>
    <mergeCell ref="M14:N14"/>
    <mergeCell ref="Q14:R14"/>
    <mergeCell ref="AJ14:AO14"/>
    <mergeCell ref="B7:J7"/>
    <mergeCell ref="L7:AT7"/>
    <mergeCell ref="B8:J8"/>
    <mergeCell ref="L8:AT8"/>
    <mergeCell ref="B9:J9"/>
    <mergeCell ref="L9:AT9"/>
    <mergeCell ref="A2:AW2"/>
    <mergeCell ref="B4:J4"/>
    <mergeCell ref="L4:AT4"/>
    <mergeCell ref="B5:J5"/>
    <mergeCell ref="L5:AT5"/>
    <mergeCell ref="B6:J6"/>
    <mergeCell ref="L6:AT6"/>
  </mergeCells>
  <pageMargins left="0.95" right="0.6692913385826772" top="0.84" bottom="0.37" header="0.31496062992125984" footer="0.31496062992125984"/>
  <pageSetup paperSize="9" scale="85" orientation="landscape" horizontalDpi="4294967293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W199"/>
  <sheetViews>
    <sheetView topLeftCell="A18" zoomScale="73" zoomScaleNormal="73" workbookViewId="0">
      <selection activeCell="A32" sqref="A32:XFD40"/>
    </sheetView>
  </sheetViews>
  <sheetFormatPr defaultRowHeight="15"/>
  <cols>
    <col min="1" max="7" width="3" style="1" customWidth="1"/>
    <col min="8" max="8" width="1.5703125" style="1" customWidth="1"/>
    <col min="9" max="14" width="3" style="3" customWidth="1"/>
    <col min="15" max="81" width="3" style="1" customWidth="1"/>
    <col min="82" max="139" width="2.42578125" style="1" customWidth="1"/>
    <col min="140" max="16384" width="9.140625" style="1"/>
  </cols>
  <sheetData>
    <row r="1" spans="1:49">
      <c r="AR1" s="21" t="s">
        <v>24</v>
      </c>
    </row>
    <row r="2" spans="1:49" ht="21">
      <c r="A2" s="165" t="s">
        <v>0</v>
      </c>
      <c r="B2" s="165"/>
      <c r="C2" s="165"/>
      <c r="D2" s="165"/>
      <c r="E2" s="165"/>
      <c r="F2" s="165"/>
      <c r="G2" s="165"/>
      <c r="H2" s="165"/>
      <c r="I2" s="165"/>
      <c r="J2" s="165"/>
      <c r="K2" s="165"/>
      <c r="L2" s="165"/>
      <c r="M2" s="165"/>
      <c r="N2" s="165"/>
      <c r="O2" s="165"/>
      <c r="P2" s="165"/>
      <c r="Q2" s="165"/>
      <c r="R2" s="165"/>
      <c r="S2" s="165"/>
      <c r="T2" s="165"/>
      <c r="U2" s="165"/>
      <c r="V2" s="165"/>
      <c r="W2" s="165"/>
      <c r="X2" s="165"/>
      <c r="Y2" s="165"/>
      <c r="Z2" s="165"/>
      <c r="AA2" s="165"/>
      <c r="AB2" s="165"/>
      <c r="AC2" s="165"/>
      <c r="AD2" s="165"/>
      <c r="AE2" s="165"/>
      <c r="AF2" s="165"/>
      <c r="AG2" s="165"/>
      <c r="AH2" s="165"/>
      <c r="AI2" s="165"/>
      <c r="AJ2" s="165"/>
      <c r="AK2" s="165"/>
      <c r="AL2" s="165"/>
      <c r="AM2" s="165"/>
      <c r="AN2" s="165"/>
      <c r="AO2" s="165"/>
      <c r="AP2" s="165"/>
      <c r="AQ2" s="165"/>
      <c r="AR2" s="165"/>
      <c r="AS2" s="165"/>
      <c r="AT2" s="165"/>
      <c r="AU2" s="165"/>
      <c r="AV2" s="165"/>
      <c r="AW2" s="165"/>
    </row>
    <row r="4" spans="1:49">
      <c r="A4" s="2" t="s">
        <v>1</v>
      </c>
      <c r="B4" s="166" t="s">
        <v>2</v>
      </c>
      <c r="C4" s="166"/>
      <c r="D4" s="166"/>
      <c r="E4" s="166"/>
      <c r="F4" s="166"/>
      <c r="G4" s="166"/>
      <c r="H4" s="166"/>
      <c r="I4" s="166"/>
      <c r="J4" s="166"/>
      <c r="K4" s="3" t="s">
        <v>14</v>
      </c>
      <c r="L4" s="166">
        <v>262</v>
      </c>
      <c r="M4" s="166"/>
      <c r="N4" s="166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  <c r="AA4" s="166"/>
      <c r="AB4" s="166"/>
      <c r="AC4" s="166"/>
      <c r="AD4" s="166"/>
      <c r="AE4" s="166"/>
      <c r="AF4" s="166"/>
      <c r="AG4" s="166"/>
      <c r="AH4" s="166"/>
      <c r="AI4" s="166"/>
      <c r="AJ4" s="166"/>
      <c r="AK4" s="166"/>
      <c r="AL4" s="166"/>
      <c r="AM4" s="166"/>
      <c r="AN4" s="166"/>
      <c r="AO4" s="166"/>
      <c r="AP4" s="166"/>
      <c r="AQ4" s="166"/>
      <c r="AR4" s="166"/>
      <c r="AS4" s="166"/>
      <c r="AT4" s="166"/>
    </row>
    <row r="5" spans="1:49">
      <c r="B5" s="166" t="s">
        <v>3</v>
      </c>
      <c r="C5" s="166"/>
      <c r="D5" s="166"/>
      <c r="E5" s="166"/>
      <c r="F5" s="166"/>
      <c r="G5" s="166"/>
      <c r="H5" s="166"/>
      <c r="I5" s="166"/>
      <c r="J5" s="166"/>
      <c r="K5" s="3" t="s">
        <v>14</v>
      </c>
      <c r="L5" s="167" t="s">
        <v>155</v>
      </c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167"/>
      <c r="AA5" s="167"/>
      <c r="AB5" s="167"/>
      <c r="AC5" s="167"/>
      <c r="AD5" s="167"/>
      <c r="AE5" s="167"/>
      <c r="AF5" s="167"/>
      <c r="AG5" s="167"/>
      <c r="AH5" s="167"/>
      <c r="AI5" s="167"/>
      <c r="AJ5" s="167"/>
      <c r="AK5" s="167"/>
      <c r="AL5" s="167"/>
      <c r="AM5" s="167"/>
      <c r="AN5" s="167"/>
      <c r="AO5" s="167"/>
      <c r="AP5" s="167"/>
      <c r="AQ5" s="167"/>
      <c r="AR5" s="167"/>
      <c r="AS5" s="167"/>
      <c r="AT5" s="167"/>
    </row>
    <row r="6" spans="1:49">
      <c r="B6" s="166" t="s">
        <v>4</v>
      </c>
      <c r="C6" s="166"/>
      <c r="D6" s="166"/>
      <c r="E6" s="166"/>
      <c r="F6" s="166"/>
      <c r="G6" s="166"/>
      <c r="H6" s="166"/>
      <c r="I6" s="166"/>
      <c r="J6" s="166"/>
      <c r="K6" s="3" t="s">
        <v>14</v>
      </c>
      <c r="L6" s="166" t="str">
        <f>'[1]Tembesi Lolos'!$N$153</f>
        <v>Wiraswasta</v>
      </c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</row>
    <row r="7" spans="1:49">
      <c r="B7" s="166" t="s">
        <v>5</v>
      </c>
      <c r="C7" s="166"/>
      <c r="D7" s="166"/>
      <c r="E7" s="166"/>
      <c r="F7" s="166"/>
      <c r="G7" s="166"/>
      <c r="H7" s="166"/>
      <c r="I7" s="166"/>
      <c r="J7" s="166"/>
      <c r="K7" s="3" t="s">
        <v>14</v>
      </c>
      <c r="L7" s="166" t="s">
        <v>156</v>
      </c>
      <c r="M7" s="166"/>
      <c r="N7" s="166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</row>
    <row r="8" spans="1:49">
      <c r="B8" s="166" t="s">
        <v>6</v>
      </c>
      <c r="C8" s="166"/>
      <c r="D8" s="166"/>
      <c r="E8" s="166"/>
      <c r="F8" s="166"/>
      <c r="G8" s="166"/>
      <c r="H8" s="166"/>
      <c r="I8" s="166"/>
      <c r="J8" s="166"/>
      <c r="K8" s="3" t="s">
        <v>14</v>
      </c>
      <c r="L8" s="166" t="s">
        <v>105</v>
      </c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</row>
    <row r="9" spans="1:49">
      <c r="B9" s="166" t="s">
        <v>7</v>
      </c>
      <c r="C9" s="166"/>
      <c r="D9" s="166"/>
      <c r="E9" s="166"/>
      <c r="F9" s="166"/>
      <c r="G9" s="166"/>
      <c r="H9" s="166"/>
      <c r="I9" s="166"/>
      <c r="J9" s="166"/>
      <c r="K9" s="3" t="s">
        <v>14</v>
      </c>
      <c r="L9" s="166" t="s">
        <v>23</v>
      </c>
      <c r="M9" s="166"/>
      <c r="N9" s="166"/>
      <c r="O9" s="166"/>
      <c r="P9" s="166"/>
      <c r="Q9" s="166"/>
      <c r="R9" s="166"/>
      <c r="S9" s="166"/>
      <c r="T9" s="166"/>
      <c r="U9" s="166"/>
      <c r="V9" s="166"/>
      <c r="W9" s="166"/>
      <c r="X9" s="166"/>
      <c r="Y9" s="166"/>
      <c r="Z9" s="166"/>
      <c r="AA9" s="166"/>
      <c r="AB9" s="166"/>
      <c r="AC9" s="166"/>
      <c r="AD9" s="166"/>
      <c r="AE9" s="166"/>
      <c r="AF9" s="166"/>
      <c r="AG9" s="166"/>
      <c r="AH9" s="166"/>
      <c r="AI9" s="166"/>
      <c r="AJ9" s="166"/>
      <c r="AK9" s="166"/>
      <c r="AL9" s="166"/>
      <c r="AM9" s="166"/>
      <c r="AN9" s="166"/>
      <c r="AO9" s="166"/>
      <c r="AP9" s="166"/>
      <c r="AQ9" s="166"/>
      <c r="AR9" s="166"/>
      <c r="AS9" s="166"/>
      <c r="AT9" s="166"/>
    </row>
    <row r="11" spans="1:49">
      <c r="A11" s="2" t="s">
        <v>8</v>
      </c>
      <c r="B11" s="169" t="s">
        <v>9</v>
      </c>
      <c r="C11" s="169"/>
      <c r="D11" s="169"/>
      <c r="E11" s="169"/>
      <c r="F11" s="169"/>
      <c r="G11" s="169"/>
      <c r="H11" s="169"/>
      <c r="I11" s="169"/>
      <c r="J11" s="169"/>
      <c r="K11" s="169"/>
      <c r="L11" s="169"/>
      <c r="M11" s="169"/>
      <c r="N11" s="169"/>
      <c r="O11" s="169"/>
      <c r="P11" s="169"/>
      <c r="Q11" s="169"/>
      <c r="R11" s="169"/>
      <c r="S11" s="169"/>
      <c r="T11" s="169"/>
      <c r="U11" s="169"/>
      <c r="V11" s="169"/>
      <c r="W11" s="169"/>
      <c r="X11" s="169"/>
      <c r="Y11" s="169"/>
      <c r="Z11" s="169"/>
      <c r="AA11" s="169"/>
      <c r="AB11" s="169"/>
      <c r="AC11" s="169"/>
      <c r="AD11" s="169"/>
      <c r="AE11" s="169"/>
      <c r="AF11" s="169"/>
      <c r="AG11" s="169"/>
      <c r="AH11" s="169"/>
      <c r="AI11" s="169"/>
      <c r="AJ11" s="169"/>
      <c r="AK11" s="169"/>
      <c r="AL11" s="169"/>
      <c r="AM11" s="169"/>
      <c r="AN11" s="169"/>
      <c r="AO11" s="169"/>
      <c r="AP11" s="169"/>
      <c r="AQ11" s="169"/>
      <c r="AR11" s="169"/>
      <c r="AS11" s="169"/>
      <c r="AT11" s="169"/>
      <c r="AU11" s="169"/>
      <c r="AV11" s="169"/>
      <c r="AW11" s="169"/>
    </row>
    <row r="13" spans="1:49">
      <c r="B13" s="15" t="s">
        <v>10</v>
      </c>
      <c r="C13" s="5"/>
      <c r="D13" s="5"/>
      <c r="E13" s="5"/>
      <c r="F13" s="5"/>
      <c r="G13" s="5"/>
      <c r="H13" s="5"/>
      <c r="I13" s="6"/>
      <c r="J13" s="6"/>
      <c r="K13" s="6"/>
      <c r="L13" s="6"/>
      <c r="M13" s="6"/>
      <c r="N13" s="6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7"/>
    </row>
    <row r="14" spans="1:49" ht="17.25">
      <c r="B14" s="16" t="s">
        <v>11</v>
      </c>
      <c r="C14" s="160" t="s">
        <v>13</v>
      </c>
      <c r="D14" s="160"/>
      <c r="E14" s="160"/>
      <c r="F14" s="160"/>
      <c r="G14" s="160"/>
      <c r="H14" s="109" t="s">
        <v>14</v>
      </c>
      <c r="I14" s="168">
        <v>6</v>
      </c>
      <c r="J14" s="168"/>
      <c r="K14" s="110" t="s">
        <v>15</v>
      </c>
      <c r="L14" s="110" t="s">
        <v>16</v>
      </c>
      <c r="M14" s="168">
        <v>10</v>
      </c>
      <c r="N14" s="168"/>
      <c r="O14" s="11" t="s">
        <v>15</v>
      </c>
      <c r="P14" s="13" t="s">
        <v>17</v>
      </c>
      <c r="Q14" s="168">
        <f>SUM(M14*I14)</f>
        <v>60</v>
      </c>
      <c r="R14" s="168"/>
      <c r="S14" s="109" t="s">
        <v>18</v>
      </c>
      <c r="T14" s="109"/>
      <c r="U14" s="18" t="s">
        <v>11</v>
      </c>
      <c r="V14" s="10" t="s">
        <v>65</v>
      </c>
      <c r="W14" s="10"/>
      <c r="X14" s="10"/>
      <c r="Y14" s="10"/>
      <c r="Z14" s="10"/>
      <c r="AA14" s="10" t="s">
        <v>14</v>
      </c>
      <c r="AB14" s="10" t="s">
        <v>64</v>
      </c>
      <c r="AC14" s="10"/>
      <c r="AD14" s="10"/>
      <c r="AE14" s="10"/>
      <c r="AF14" s="10"/>
      <c r="AI14" s="19" t="s">
        <v>11</v>
      </c>
      <c r="AJ14" s="161" t="s">
        <v>67</v>
      </c>
      <c r="AK14" s="161"/>
      <c r="AL14" s="161"/>
      <c r="AM14" s="161"/>
      <c r="AN14" s="161"/>
      <c r="AO14" s="161"/>
      <c r="AP14" s="44" t="s">
        <v>14</v>
      </c>
      <c r="AQ14" s="44" t="s">
        <v>64</v>
      </c>
      <c r="AR14" s="44"/>
      <c r="AS14" s="44"/>
      <c r="AT14" s="44"/>
      <c r="AU14" s="44"/>
      <c r="AW14" s="12"/>
    </row>
    <row r="15" spans="1:49" ht="17.25">
      <c r="B15" s="16" t="s">
        <v>11</v>
      </c>
      <c r="C15" s="160" t="s">
        <v>12</v>
      </c>
      <c r="D15" s="160"/>
      <c r="E15" s="160"/>
      <c r="F15" s="160"/>
      <c r="G15" s="160"/>
      <c r="H15" s="109" t="s">
        <v>14</v>
      </c>
      <c r="I15" s="168">
        <v>6</v>
      </c>
      <c r="J15" s="168"/>
      <c r="K15" s="110" t="s">
        <v>15</v>
      </c>
      <c r="L15" s="110" t="s">
        <v>16</v>
      </c>
      <c r="M15" s="168">
        <v>8</v>
      </c>
      <c r="N15" s="168"/>
      <c r="O15" s="11" t="s">
        <v>15</v>
      </c>
      <c r="P15" s="13" t="s">
        <v>17</v>
      </c>
      <c r="Q15" s="168">
        <f>SUM(M15*I15)</f>
        <v>48</v>
      </c>
      <c r="R15" s="168"/>
      <c r="S15" s="109" t="s">
        <v>18</v>
      </c>
      <c r="T15" s="109"/>
      <c r="U15" s="18" t="s">
        <v>11</v>
      </c>
      <c r="V15" s="10" t="s">
        <v>63</v>
      </c>
      <c r="W15" s="10"/>
      <c r="X15" s="10"/>
      <c r="Y15" s="10"/>
      <c r="Z15" s="10"/>
      <c r="AA15" s="10" t="s">
        <v>14</v>
      </c>
      <c r="AB15" s="10" t="s">
        <v>64</v>
      </c>
      <c r="AC15" s="10"/>
      <c r="AD15" s="10"/>
      <c r="AE15" s="10"/>
      <c r="AF15" s="10"/>
      <c r="AH15" s="10"/>
      <c r="AI15" s="18" t="s">
        <v>11</v>
      </c>
      <c r="AJ15" s="160" t="s">
        <v>68</v>
      </c>
      <c r="AK15" s="160"/>
      <c r="AL15" s="160"/>
      <c r="AM15" s="160"/>
      <c r="AN15" s="160"/>
      <c r="AO15" s="160"/>
      <c r="AP15" s="10" t="s">
        <v>14</v>
      </c>
      <c r="AQ15" s="10" t="s">
        <v>111</v>
      </c>
      <c r="AR15" s="10"/>
      <c r="AS15" s="10"/>
      <c r="AT15" s="10"/>
      <c r="AU15" s="10"/>
      <c r="AW15" s="12"/>
    </row>
    <row r="16" spans="1:49">
      <c r="B16" s="17"/>
      <c r="C16" s="44"/>
      <c r="D16" s="44"/>
      <c r="E16" s="44"/>
      <c r="F16" s="44"/>
      <c r="G16" s="44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111"/>
      <c r="U16" s="18" t="s">
        <v>11</v>
      </c>
      <c r="V16" s="109" t="s">
        <v>66</v>
      </c>
      <c r="W16" s="109"/>
      <c r="X16" s="109"/>
      <c r="Y16" s="109"/>
      <c r="Z16" s="109"/>
      <c r="AA16" s="10" t="s">
        <v>14</v>
      </c>
      <c r="AB16" s="109" t="s">
        <v>64</v>
      </c>
      <c r="AC16" s="109"/>
      <c r="AD16" s="109"/>
      <c r="AE16" s="109"/>
      <c r="AF16" s="109"/>
      <c r="AH16" s="24"/>
      <c r="AI16" s="18" t="s">
        <v>11</v>
      </c>
      <c r="AJ16" s="160" t="s">
        <v>69</v>
      </c>
      <c r="AK16" s="160"/>
      <c r="AL16" s="160"/>
      <c r="AM16" s="160"/>
      <c r="AN16" s="160"/>
      <c r="AO16" s="160"/>
      <c r="AP16" s="10" t="s">
        <v>14</v>
      </c>
      <c r="AQ16" s="10" t="s">
        <v>111</v>
      </c>
      <c r="AR16" s="10"/>
      <c r="AS16" s="10"/>
      <c r="AT16" s="10"/>
      <c r="AU16" s="10"/>
      <c r="AV16" s="10"/>
      <c r="AW16" s="12"/>
    </row>
    <row r="17" spans="2:49">
      <c r="B17" s="8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2"/>
    </row>
    <row r="18" spans="2:49">
      <c r="B18" s="170" t="s">
        <v>19</v>
      </c>
      <c r="C18" s="170"/>
      <c r="D18" s="170"/>
      <c r="E18" s="170"/>
      <c r="F18" s="170"/>
      <c r="G18" s="170"/>
      <c r="H18" s="170"/>
      <c r="I18" s="170"/>
      <c r="J18" s="170"/>
      <c r="K18" s="170"/>
      <c r="L18" s="170"/>
      <c r="M18" s="170"/>
      <c r="N18" s="170"/>
      <c r="O18" s="170"/>
      <c r="P18" s="170"/>
      <c r="Q18" s="170"/>
      <c r="R18" s="170" t="s">
        <v>20</v>
      </c>
      <c r="S18" s="170"/>
      <c r="T18" s="170"/>
      <c r="U18" s="170"/>
      <c r="V18" s="170"/>
      <c r="W18" s="170"/>
      <c r="X18" s="170"/>
      <c r="Y18" s="170"/>
      <c r="Z18" s="170"/>
      <c r="AA18" s="170"/>
      <c r="AB18" s="170"/>
      <c r="AC18" s="170"/>
      <c r="AD18" s="170"/>
      <c r="AE18" s="170"/>
      <c r="AF18" s="170"/>
      <c r="AG18" s="170"/>
      <c r="AH18" s="170" t="s">
        <v>21</v>
      </c>
      <c r="AI18" s="170"/>
      <c r="AJ18" s="170"/>
      <c r="AK18" s="170"/>
      <c r="AL18" s="170"/>
      <c r="AM18" s="170"/>
      <c r="AN18" s="170"/>
      <c r="AO18" s="170"/>
      <c r="AP18" s="170"/>
      <c r="AQ18" s="170"/>
      <c r="AR18" s="170"/>
      <c r="AS18" s="170"/>
      <c r="AT18" s="170"/>
      <c r="AU18" s="170"/>
      <c r="AV18" s="170"/>
      <c r="AW18" s="170"/>
    </row>
    <row r="19" spans="2:49">
      <c r="B19" s="162"/>
      <c r="C19" s="162"/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  <c r="AA19" s="162"/>
      <c r="AB19" s="162"/>
      <c r="AC19" s="162"/>
      <c r="AD19" s="162"/>
      <c r="AE19" s="162"/>
      <c r="AF19" s="162"/>
      <c r="AG19" s="162"/>
      <c r="AH19" s="162"/>
      <c r="AI19" s="162"/>
      <c r="AJ19" s="162"/>
      <c r="AK19" s="162"/>
      <c r="AL19" s="162"/>
      <c r="AM19" s="162"/>
      <c r="AN19" s="162"/>
      <c r="AO19" s="162"/>
      <c r="AP19" s="162"/>
      <c r="AQ19" s="162"/>
      <c r="AR19" s="162"/>
      <c r="AS19" s="162"/>
      <c r="AT19" s="162"/>
      <c r="AU19" s="162"/>
      <c r="AV19" s="162"/>
      <c r="AW19" s="162"/>
    </row>
    <row r="20" spans="2:49">
      <c r="B20" s="163"/>
      <c r="C20" s="163"/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  <c r="AC20" s="163"/>
      <c r="AD20" s="163"/>
      <c r="AE20" s="163"/>
      <c r="AF20" s="163"/>
      <c r="AG20" s="163"/>
      <c r="AH20" s="163"/>
      <c r="AI20" s="163"/>
      <c r="AJ20" s="163"/>
      <c r="AK20" s="163"/>
      <c r="AL20" s="163"/>
      <c r="AM20" s="163"/>
      <c r="AN20" s="163"/>
      <c r="AO20" s="163"/>
      <c r="AP20" s="163"/>
      <c r="AQ20" s="163"/>
      <c r="AR20" s="163"/>
      <c r="AS20" s="163"/>
      <c r="AT20" s="163"/>
      <c r="AU20" s="163"/>
      <c r="AV20" s="163"/>
      <c r="AW20" s="163"/>
    </row>
    <row r="21" spans="2:49">
      <c r="B21" s="163"/>
      <c r="C21" s="163"/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  <c r="AC21" s="163"/>
      <c r="AD21" s="163"/>
      <c r="AE21" s="163"/>
      <c r="AF21" s="163"/>
      <c r="AG21" s="163"/>
      <c r="AH21" s="163"/>
      <c r="AI21" s="163"/>
      <c r="AJ21" s="163"/>
      <c r="AK21" s="163"/>
      <c r="AL21" s="163"/>
      <c r="AM21" s="163"/>
      <c r="AN21" s="163"/>
      <c r="AO21" s="163"/>
      <c r="AP21" s="163"/>
      <c r="AQ21" s="163"/>
      <c r="AR21" s="163"/>
      <c r="AS21" s="163"/>
      <c r="AT21" s="163"/>
      <c r="AU21" s="163"/>
      <c r="AV21" s="163"/>
      <c r="AW21" s="163"/>
    </row>
    <row r="22" spans="2:49">
      <c r="B22" s="163"/>
      <c r="C22" s="163"/>
      <c r="D22" s="163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  <c r="AC22" s="163"/>
      <c r="AD22" s="163"/>
      <c r="AE22" s="163"/>
      <c r="AF22" s="163"/>
      <c r="AG22" s="163"/>
      <c r="AH22" s="163"/>
      <c r="AI22" s="163"/>
      <c r="AJ22" s="163"/>
      <c r="AK22" s="163"/>
      <c r="AL22" s="163"/>
      <c r="AM22" s="163"/>
      <c r="AN22" s="163"/>
      <c r="AO22" s="163"/>
      <c r="AP22" s="163"/>
      <c r="AQ22" s="163"/>
      <c r="AR22" s="163"/>
      <c r="AS22" s="163"/>
      <c r="AT22" s="163"/>
      <c r="AU22" s="163"/>
      <c r="AV22" s="163"/>
      <c r="AW22" s="163"/>
    </row>
    <row r="23" spans="2:49">
      <c r="B23" s="163"/>
      <c r="C23" s="163"/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  <c r="AC23" s="163"/>
      <c r="AD23" s="163"/>
      <c r="AE23" s="163"/>
      <c r="AF23" s="163"/>
      <c r="AG23" s="163"/>
      <c r="AH23" s="163"/>
      <c r="AI23" s="163"/>
      <c r="AJ23" s="163"/>
      <c r="AK23" s="163"/>
      <c r="AL23" s="163"/>
      <c r="AM23" s="163"/>
      <c r="AN23" s="163"/>
      <c r="AO23" s="163"/>
      <c r="AP23" s="163"/>
      <c r="AQ23" s="163"/>
      <c r="AR23" s="163"/>
      <c r="AS23" s="163"/>
      <c r="AT23" s="163"/>
      <c r="AU23" s="163"/>
      <c r="AV23" s="163"/>
      <c r="AW23" s="163"/>
    </row>
    <row r="24" spans="2:49">
      <c r="B24" s="163"/>
      <c r="C24" s="163"/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  <c r="AC24" s="163"/>
      <c r="AD24" s="163"/>
      <c r="AE24" s="163"/>
      <c r="AF24" s="163"/>
      <c r="AG24" s="163"/>
      <c r="AH24" s="163"/>
      <c r="AI24" s="163"/>
      <c r="AJ24" s="163"/>
      <c r="AK24" s="163"/>
      <c r="AL24" s="163"/>
      <c r="AM24" s="163"/>
      <c r="AN24" s="163"/>
      <c r="AO24" s="163"/>
      <c r="AP24" s="163"/>
      <c r="AQ24" s="163"/>
      <c r="AR24" s="163"/>
      <c r="AS24" s="163"/>
      <c r="AT24" s="163"/>
      <c r="AU24" s="163"/>
      <c r="AV24" s="163"/>
      <c r="AW24" s="163"/>
    </row>
    <row r="25" spans="2:49">
      <c r="B25" s="163"/>
      <c r="C25" s="163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K25" s="163"/>
      <c r="AL25" s="163"/>
      <c r="AM25" s="163"/>
      <c r="AN25" s="163"/>
      <c r="AO25" s="163"/>
      <c r="AP25" s="163"/>
      <c r="AQ25" s="163"/>
      <c r="AR25" s="163"/>
      <c r="AS25" s="163"/>
      <c r="AT25" s="163"/>
      <c r="AU25" s="163"/>
      <c r="AV25" s="163"/>
      <c r="AW25" s="163"/>
    </row>
    <row r="26" spans="2:49">
      <c r="B26" s="163"/>
      <c r="C26" s="163"/>
      <c r="D26" s="163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  <c r="AB26" s="163"/>
      <c r="AC26" s="163"/>
      <c r="AD26" s="163"/>
      <c r="AE26" s="163"/>
      <c r="AF26" s="163"/>
      <c r="AG26" s="163"/>
      <c r="AH26" s="163"/>
      <c r="AI26" s="163"/>
      <c r="AJ26" s="163"/>
      <c r="AK26" s="163"/>
      <c r="AL26" s="163"/>
      <c r="AM26" s="163"/>
      <c r="AN26" s="163"/>
      <c r="AO26" s="163"/>
      <c r="AP26" s="163"/>
      <c r="AQ26" s="163"/>
      <c r="AR26" s="163"/>
      <c r="AS26" s="163"/>
      <c r="AT26" s="163"/>
      <c r="AU26" s="163"/>
      <c r="AV26" s="163"/>
      <c r="AW26" s="163"/>
    </row>
    <row r="27" spans="2:49">
      <c r="B27" s="163"/>
      <c r="C27" s="163"/>
      <c r="D27" s="163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/>
      <c r="AC27" s="163"/>
      <c r="AD27" s="163"/>
      <c r="AE27" s="163"/>
      <c r="AF27" s="163"/>
      <c r="AG27" s="163"/>
      <c r="AH27" s="163"/>
      <c r="AI27" s="163"/>
      <c r="AJ27" s="163"/>
      <c r="AK27" s="163"/>
      <c r="AL27" s="163"/>
      <c r="AM27" s="163"/>
      <c r="AN27" s="163"/>
      <c r="AO27" s="163"/>
      <c r="AP27" s="163"/>
      <c r="AQ27" s="163"/>
      <c r="AR27" s="163"/>
      <c r="AS27" s="163"/>
      <c r="AT27" s="163"/>
      <c r="AU27" s="163"/>
      <c r="AV27" s="163"/>
      <c r="AW27" s="163"/>
    </row>
    <row r="28" spans="2:49">
      <c r="B28" s="163"/>
      <c r="C28" s="163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  <c r="AB28" s="163"/>
      <c r="AC28" s="163"/>
      <c r="AD28" s="163"/>
      <c r="AE28" s="163"/>
      <c r="AF28" s="163"/>
      <c r="AG28" s="163"/>
      <c r="AH28" s="163"/>
      <c r="AI28" s="163"/>
      <c r="AJ28" s="163"/>
      <c r="AK28" s="163"/>
      <c r="AL28" s="163"/>
      <c r="AM28" s="163"/>
      <c r="AN28" s="163"/>
      <c r="AO28" s="163"/>
      <c r="AP28" s="163"/>
      <c r="AQ28" s="163"/>
      <c r="AR28" s="163"/>
      <c r="AS28" s="163"/>
      <c r="AT28" s="163"/>
      <c r="AU28" s="163"/>
      <c r="AV28" s="163"/>
      <c r="AW28" s="163"/>
    </row>
    <row r="29" spans="2:49">
      <c r="B29" s="163"/>
      <c r="C29" s="163"/>
      <c r="D29" s="163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63"/>
      <c r="AL29" s="163"/>
      <c r="AM29" s="163"/>
      <c r="AN29" s="163"/>
      <c r="AO29" s="163"/>
      <c r="AP29" s="163"/>
      <c r="AQ29" s="163"/>
      <c r="AR29" s="163"/>
      <c r="AS29" s="163"/>
      <c r="AT29" s="163"/>
      <c r="AU29" s="163"/>
      <c r="AV29" s="163"/>
      <c r="AW29" s="163"/>
    </row>
    <row r="30" spans="2:49">
      <c r="B30" s="164"/>
      <c r="C30" s="164"/>
      <c r="D30" s="164"/>
      <c r="E30" s="164"/>
      <c r="F30" s="164"/>
      <c r="G30" s="164"/>
      <c r="H30" s="164"/>
      <c r="I30" s="164"/>
      <c r="J30" s="164"/>
      <c r="K30" s="164"/>
      <c r="L30" s="164"/>
      <c r="M30" s="164"/>
      <c r="N30" s="164"/>
      <c r="O30" s="164"/>
      <c r="P30" s="164"/>
      <c r="Q30" s="164"/>
      <c r="R30" s="164"/>
      <c r="S30" s="164"/>
      <c r="T30" s="164"/>
      <c r="U30" s="164"/>
      <c r="V30" s="164"/>
      <c r="W30" s="164"/>
      <c r="X30" s="164"/>
      <c r="Y30" s="164"/>
      <c r="Z30" s="164"/>
      <c r="AA30" s="164"/>
      <c r="AB30" s="164"/>
      <c r="AC30" s="164"/>
      <c r="AD30" s="164"/>
      <c r="AE30" s="164"/>
      <c r="AF30" s="164"/>
      <c r="AG30" s="164"/>
      <c r="AH30" s="164"/>
      <c r="AI30" s="164"/>
      <c r="AJ30" s="164"/>
      <c r="AK30" s="164"/>
      <c r="AL30" s="164"/>
      <c r="AM30" s="164"/>
      <c r="AN30" s="164"/>
      <c r="AO30" s="164"/>
      <c r="AP30" s="164"/>
      <c r="AQ30" s="164"/>
      <c r="AR30" s="164"/>
      <c r="AS30" s="164"/>
      <c r="AT30" s="164"/>
      <c r="AU30" s="164"/>
      <c r="AV30" s="164"/>
      <c r="AW30" s="164"/>
    </row>
    <row r="32" spans="2:49" s="102" customFormat="1">
      <c r="I32" s="101"/>
      <c r="J32" s="101"/>
      <c r="K32" s="101"/>
      <c r="L32" s="101"/>
      <c r="M32" s="101"/>
      <c r="N32" s="101"/>
      <c r="AR32" s="101" t="s">
        <v>239</v>
      </c>
    </row>
    <row r="33" spans="1:46" s="102" customFormat="1">
      <c r="F33" s="101" t="s">
        <v>54</v>
      </c>
      <c r="I33" s="101"/>
      <c r="J33" s="101"/>
      <c r="K33" s="101"/>
      <c r="L33" s="101"/>
      <c r="M33" s="101"/>
      <c r="N33" s="101"/>
      <c r="T33" s="101" t="s">
        <v>237</v>
      </c>
      <c r="AF33" s="101" t="s">
        <v>51</v>
      </c>
      <c r="AR33" s="101" t="s">
        <v>48</v>
      </c>
    </row>
    <row r="34" spans="1:46" s="102" customFormat="1">
      <c r="F34" s="101" t="s">
        <v>55</v>
      </c>
      <c r="I34" s="101"/>
      <c r="J34" s="101"/>
      <c r="K34" s="101"/>
      <c r="L34" s="101"/>
      <c r="M34" s="101"/>
      <c r="N34" s="101"/>
      <c r="T34" s="101" t="s">
        <v>238</v>
      </c>
      <c r="AF34" s="101" t="s">
        <v>52</v>
      </c>
      <c r="AR34" s="101" t="s">
        <v>49</v>
      </c>
    </row>
    <row r="35" spans="1:46" s="102" customFormat="1">
      <c r="F35" s="101"/>
      <c r="I35" s="101"/>
      <c r="J35" s="101"/>
      <c r="K35" s="101"/>
      <c r="L35" s="101"/>
      <c r="M35" s="101"/>
      <c r="N35" s="101"/>
      <c r="AF35" s="101" t="s">
        <v>53</v>
      </c>
      <c r="AR35" s="101" t="s">
        <v>50</v>
      </c>
    </row>
    <row r="36" spans="1:46" s="102" customFormat="1">
      <c r="F36" s="101"/>
      <c r="I36" s="101"/>
      <c r="J36" s="101"/>
      <c r="K36" s="101"/>
      <c r="L36" s="101"/>
      <c r="M36" s="101"/>
      <c r="N36" s="101"/>
      <c r="AF36" s="101"/>
      <c r="AR36" s="101"/>
    </row>
    <row r="37" spans="1:46" s="102" customFormat="1">
      <c r="F37" s="101"/>
      <c r="I37" s="101"/>
      <c r="J37" s="101"/>
      <c r="K37" s="101"/>
      <c r="L37" s="101"/>
      <c r="M37" s="101"/>
      <c r="N37" s="101"/>
      <c r="AF37" s="101"/>
      <c r="AR37" s="101"/>
    </row>
    <row r="38" spans="1:46" s="102" customFormat="1">
      <c r="F38" s="101"/>
      <c r="I38" s="101"/>
      <c r="J38" s="101"/>
      <c r="K38" s="101"/>
      <c r="L38" s="101"/>
      <c r="M38" s="101"/>
      <c r="N38" s="101"/>
      <c r="AF38" s="101"/>
      <c r="AR38" s="101"/>
    </row>
    <row r="39" spans="1:46" s="140" customFormat="1" ht="16.5" thickBot="1">
      <c r="F39" s="141" t="s">
        <v>232</v>
      </c>
      <c r="I39" s="142"/>
      <c r="J39" s="142"/>
      <c r="K39" s="142"/>
      <c r="L39" s="142"/>
      <c r="M39" s="142"/>
      <c r="N39" s="142"/>
      <c r="Q39" s="145"/>
      <c r="R39" s="145"/>
      <c r="S39" s="145"/>
      <c r="T39" s="146"/>
      <c r="U39" s="145"/>
      <c r="V39" s="145"/>
      <c r="W39" s="145"/>
      <c r="X39" s="145"/>
      <c r="AF39" s="141" t="s">
        <v>97</v>
      </c>
      <c r="AR39" s="141" t="s">
        <v>209</v>
      </c>
    </row>
    <row r="40" spans="1:46" s="102" customFormat="1">
      <c r="D40" s="143"/>
      <c r="F40" s="143" t="s">
        <v>228</v>
      </c>
      <c r="G40" s="143"/>
      <c r="H40" s="143"/>
      <c r="I40" s="143"/>
      <c r="J40" s="143"/>
      <c r="K40" s="144"/>
      <c r="L40" s="144"/>
      <c r="M40" s="144"/>
      <c r="N40" s="144"/>
      <c r="T40" s="147"/>
      <c r="AO40" s="101"/>
    </row>
    <row r="42" spans="1:46">
      <c r="AN42" s="10"/>
      <c r="AO42" s="10"/>
      <c r="AP42" s="160"/>
      <c r="AQ42" s="160"/>
      <c r="AR42" s="160"/>
      <c r="AS42" s="160"/>
      <c r="AT42" s="160"/>
    </row>
    <row r="48" spans="1:46">
      <c r="A48" s="2" t="s">
        <v>25</v>
      </c>
      <c r="B48" s="1" t="s">
        <v>26</v>
      </c>
    </row>
    <row r="50" spans="2:49">
      <c r="B50" s="15" t="s">
        <v>27</v>
      </c>
      <c r="C50" s="5"/>
      <c r="D50" s="5"/>
      <c r="E50" s="5"/>
      <c r="F50" s="5"/>
      <c r="G50" s="5"/>
      <c r="H50" s="5"/>
      <c r="I50" s="6"/>
      <c r="J50" s="6"/>
      <c r="K50" s="6"/>
      <c r="L50" s="6"/>
      <c r="M50" s="6"/>
      <c r="N50" s="6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7"/>
    </row>
    <row r="51" spans="2:49">
      <c r="B51" s="22" t="s">
        <v>28</v>
      </c>
      <c r="C51" s="10"/>
      <c r="D51" s="10"/>
      <c r="E51" s="10"/>
      <c r="F51" s="10"/>
      <c r="G51" s="10"/>
      <c r="H51" s="10"/>
      <c r="I51" s="11"/>
      <c r="J51" s="11"/>
      <c r="K51" s="11"/>
      <c r="L51" s="11"/>
      <c r="M51" s="11"/>
      <c r="V51" s="11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9" t="s">
        <v>30</v>
      </c>
      <c r="AR51" s="10"/>
      <c r="AS51" s="10"/>
      <c r="AT51" s="10"/>
      <c r="AU51" s="10"/>
      <c r="AV51" s="10"/>
      <c r="AW51" s="12"/>
    </row>
    <row r="52" spans="2:49" ht="17.25">
      <c r="B52" s="23" t="s">
        <v>1</v>
      </c>
      <c r="C52" s="10" t="s">
        <v>70</v>
      </c>
      <c r="D52" s="10"/>
      <c r="E52" s="10"/>
      <c r="F52" s="10"/>
      <c r="G52" s="10"/>
      <c r="H52" s="109"/>
      <c r="I52" s="20"/>
      <c r="J52" s="11"/>
      <c r="K52" s="11"/>
      <c r="L52" s="11"/>
      <c r="M52" s="11"/>
      <c r="V52" s="168">
        <v>6</v>
      </c>
      <c r="W52" s="168"/>
      <c r="X52" s="11" t="s">
        <v>15</v>
      </c>
      <c r="Y52" s="11" t="s">
        <v>16</v>
      </c>
      <c r="Z52" s="168">
        <v>2.85</v>
      </c>
      <c r="AA52" s="168"/>
      <c r="AB52" s="11" t="s">
        <v>15</v>
      </c>
      <c r="AC52" s="13" t="s">
        <v>17</v>
      </c>
      <c r="AD52" s="168">
        <f>SUM(Z52*V52)</f>
        <v>17.100000000000001</v>
      </c>
      <c r="AE52" s="168"/>
      <c r="AF52" s="109" t="s">
        <v>18</v>
      </c>
      <c r="AG52" s="10"/>
      <c r="AH52" s="25" t="s">
        <v>29</v>
      </c>
      <c r="AI52" s="10"/>
      <c r="AJ52" s="180">
        <v>57000</v>
      </c>
      <c r="AK52" s="180"/>
      <c r="AL52" s="180"/>
      <c r="AM52" s="26"/>
      <c r="AN52" s="10"/>
      <c r="AO52" s="10"/>
      <c r="AP52" s="10"/>
      <c r="AQ52" s="27" t="s">
        <v>31</v>
      </c>
      <c r="AR52" s="180">
        <f>SUM(AJ52*AD52)</f>
        <v>974700.00000000012</v>
      </c>
      <c r="AS52" s="180"/>
      <c r="AT52" s="180"/>
      <c r="AU52" s="180"/>
      <c r="AV52" s="10"/>
      <c r="AW52" s="12"/>
    </row>
    <row r="53" spans="2:49">
      <c r="B53" s="23" t="s">
        <v>8</v>
      </c>
      <c r="C53" s="10" t="s">
        <v>71</v>
      </c>
      <c r="D53" s="10"/>
      <c r="E53" s="10"/>
      <c r="F53" s="10"/>
      <c r="G53" s="10"/>
      <c r="H53" s="109"/>
      <c r="I53" s="20"/>
      <c r="J53" s="11"/>
      <c r="K53" s="11"/>
      <c r="L53" s="11"/>
      <c r="M53" s="11"/>
      <c r="V53" s="168">
        <v>1</v>
      </c>
      <c r="W53" s="168"/>
      <c r="X53" s="160" t="s">
        <v>37</v>
      </c>
      <c r="Y53" s="160"/>
      <c r="Z53" s="160"/>
      <c r="AA53" s="160"/>
      <c r="AC53" s="13"/>
      <c r="AD53" s="168"/>
      <c r="AE53" s="168"/>
      <c r="AF53" s="109"/>
      <c r="AG53" s="10"/>
      <c r="AH53" s="25" t="s">
        <v>29</v>
      </c>
      <c r="AI53" s="10"/>
      <c r="AJ53" s="180">
        <v>350000</v>
      </c>
      <c r="AK53" s="180"/>
      <c r="AL53" s="180"/>
      <c r="AM53" s="26"/>
      <c r="AN53" s="10"/>
      <c r="AO53" s="10"/>
      <c r="AP53" s="10"/>
      <c r="AQ53" s="27" t="s">
        <v>31</v>
      </c>
      <c r="AR53" s="180">
        <f>SUM(AJ53*V53)</f>
        <v>350000</v>
      </c>
      <c r="AS53" s="180"/>
      <c r="AT53" s="180"/>
      <c r="AU53" s="180"/>
      <c r="AV53" s="10"/>
      <c r="AW53" s="12"/>
    </row>
    <row r="54" spans="2:49">
      <c r="B54" s="23" t="s">
        <v>25</v>
      </c>
      <c r="C54" s="109" t="s">
        <v>72</v>
      </c>
      <c r="D54" s="111"/>
      <c r="E54" s="111"/>
      <c r="F54" s="111"/>
      <c r="G54" s="111"/>
      <c r="H54" s="111"/>
      <c r="I54" s="111"/>
      <c r="J54" s="111"/>
      <c r="K54" s="111"/>
      <c r="L54" s="111"/>
      <c r="M54" s="111"/>
      <c r="V54" s="168">
        <v>2</v>
      </c>
      <c r="W54" s="168"/>
      <c r="X54" s="160" t="s">
        <v>37</v>
      </c>
      <c r="Y54" s="160"/>
      <c r="Z54" s="160"/>
      <c r="AA54" s="160"/>
      <c r="AC54" s="13"/>
      <c r="AD54" s="168"/>
      <c r="AE54" s="168"/>
      <c r="AF54" s="109"/>
      <c r="AG54" s="24"/>
      <c r="AH54" s="25" t="s">
        <v>29</v>
      </c>
      <c r="AI54" s="24"/>
      <c r="AJ54" s="180">
        <v>350000</v>
      </c>
      <c r="AK54" s="180"/>
      <c r="AL54" s="180"/>
      <c r="AM54" s="26"/>
      <c r="AN54" s="24"/>
      <c r="AO54" s="24"/>
      <c r="AP54" s="24"/>
      <c r="AQ54" s="27" t="s">
        <v>31</v>
      </c>
      <c r="AR54" s="180">
        <f>SUM(AJ54*V54)</f>
        <v>700000</v>
      </c>
      <c r="AS54" s="180"/>
      <c r="AT54" s="180"/>
      <c r="AU54" s="180"/>
      <c r="AV54" s="10"/>
      <c r="AW54" s="12"/>
    </row>
    <row r="55" spans="2:49">
      <c r="B55" s="8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2"/>
    </row>
    <row r="56" spans="2:49" ht="15.75">
      <c r="B56" s="181" t="s">
        <v>32</v>
      </c>
      <c r="C56" s="182"/>
      <c r="D56" s="182"/>
      <c r="E56" s="182"/>
      <c r="F56" s="182"/>
      <c r="G56" s="182"/>
      <c r="H56" s="182"/>
      <c r="I56" s="182"/>
      <c r="J56" s="182"/>
      <c r="K56" s="182"/>
      <c r="L56" s="182"/>
      <c r="M56" s="182"/>
      <c r="N56" s="182"/>
      <c r="O56" s="182"/>
      <c r="P56" s="182"/>
      <c r="Q56" s="182"/>
      <c r="R56" s="182"/>
      <c r="S56" s="182"/>
      <c r="T56" s="182"/>
      <c r="U56" s="182"/>
      <c r="V56" s="182"/>
      <c r="W56" s="182"/>
      <c r="X56" s="182"/>
      <c r="Y56" s="182"/>
      <c r="Z56" s="182"/>
      <c r="AA56" s="182"/>
      <c r="AB56" s="182"/>
      <c r="AC56" s="182"/>
      <c r="AD56" s="182"/>
      <c r="AE56" s="182"/>
      <c r="AF56" s="182"/>
      <c r="AG56" s="182"/>
      <c r="AH56" s="182"/>
      <c r="AI56" s="182"/>
      <c r="AJ56" s="182"/>
      <c r="AK56" s="182"/>
      <c r="AL56" s="182"/>
      <c r="AM56" s="182"/>
      <c r="AN56" s="182"/>
      <c r="AO56" s="182"/>
      <c r="AP56" s="45"/>
      <c r="AQ56" s="45" t="s">
        <v>31</v>
      </c>
      <c r="AR56" s="46"/>
      <c r="AS56" s="183">
        <f>SUM(AR52:AU54)</f>
        <v>2024700</v>
      </c>
      <c r="AT56" s="183"/>
      <c r="AU56" s="183"/>
      <c r="AV56" s="183"/>
      <c r="AW56" s="184"/>
    </row>
    <row r="57" spans="2:49">
      <c r="B57" s="185" t="s">
        <v>33</v>
      </c>
      <c r="C57" s="186"/>
      <c r="D57" s="187" t="s">
        <v>19</v>
      </c>
      <c r="E57" s="188"/>
      <c r="F57" s="188"/>
      <c r="G57" s="188"/>
      <c r="H57" s="188"/>
      <c r="I57" s="188"/>
      <c r="J57" s="188"/>
      <c r="K57" s="188"/>
      <c r="L57" s="188"/>
      <c r="M57" s="188"/>
      <c r="N57" s="188"/>
      <c r="O57" s="188"/>
      <c r="P57" s="188"/>
      <c r="Q57" s="189"/>
      <c r="R57" s="170" t="s">
        <v>20</v>
      </c>
      <c r="S57" s="170"/>
      <c r="T57" s="170"/>
      <c r="U57" s="170"/>
      <c r="V57" s="170"/>
      <c r="W57" s="170"/>
      <c r="X57" s="170"/>
      <c r="Y57" s="170"/>
      <c r="Z57" s="170"/>
      <c r="AA57" s="170"/>
      <c r="AB57" s="170"/>
      <c r="AC57" s="170"/>
      <c r="AD57" s="170"/>
      <c r="AE57" s="170"/>
      <c r="AF57" s="170"/>
      <c r="AG57" s="170"/>
      <c r="AH57" s="170" t="s">
        <v>21</v>
      </c>
      <c r="AI57" s="170"/>
      <c r="AJ57" s="170"/>
      <c r="AK57" s="170"/>
      <c r="AL57" s="170"/>
      <c r="AM57" s="170"/>
      <c r="AN57" s="170"/>
      <c r="AO57" s="170"/>
      <c r="AP57" s="170"/>
      <c r="AQ57" s="170"/>
      <c r="AR57" s="170"/>
      <c r="AS57" s="170"/>
      <c r="AT57" s="170"/>
      <c r="AU57" s="170"/>
      <c r="AV57" s="170"/>
      <c r="AW57" s="170"/>
    </row>
    <row r="58" spans="2:49">
      <c r="B58" s="15" t="s">
        <v>43</v>
      </c>
      <c r="C58" s="30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7"/>
      <c r="R58" s="4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7"/>
      <c r="AH58" s="4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7"/>
    </row>
    <row r="59" spans="2:49">
      <c r="B59" s="8"/>
      <c r="C59" s="9" t="s">
        <v>34</v>
      </c>
      <c r="D59" s="195" t="s">
        <v>58</v>
      </c>
      <c r="E59" s="195"/>
      <c r="F59" s="195"/>
      <c r="G59" s="195"/>
      <c r="H59" s="195"/>
      <c r="I59" s="195"/>
      <c r="J59" s="195"/>
      <c r="K59" s="195"/>
      <c r="L59" s="195"/>
      <c r="M59" s="195"/>
      <c r="N59" s="195"/>
      <c r="O59" s="195"/>
      <c r="P59" s="195"/>
      <c r="Q59" s="196"/>
      <c r="R59" s="8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2"/>
      <c r="AH59" s="8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2"/>
    </row>
    <row r="60" spans="2:49">
      <c r="B60" s="8"/>
      <c r="C60" s="10"/>
      <c r="D60" s="160" t="s">
        <v>35</v>
      </c>
      <c r="E60" s="160"/>
      <c r="F60" s="11" t="s">
        <v>14</v>
      </c>
      <c r="G60" s="160" t="s">
        <v>151</v>
      </c>
      <c r="H60" s="160"/>
      <c r="I60" s="160"/>
      <c r="J60" s="160"/>
      <c r="K60" s="160"/>
      <c r="L60" s="160"/>
      <c r="M60" s="160"/>
      <c r="N60" s="160"/>
      <c r="O60" s="160"/>
      <c r="P60" s="160"/>
      <c r="Q60" s="198"/>
      <c r="R60" s="8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2"/>
      <c r="AH60" s="8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2"/>
    </row>
    <row r="61" spans="2:49">
      <c r="B61" s="8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2"/>
      <c r="R61" s="8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2"/>
      <c r="AH61" s="8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2"/>
    </row>
    <row r="62" spans="2:49">
      <c r="B62" s="8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2"/>
      <c r="R62" s="8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2"/>
      <c r="AH62" s="8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2"/>
    </row>
    <row r="63" spans="2:49">
      <c r="B63" s="8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2"/>
      <c r="R63" s="8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2"/>
      <c r="AH63" s="8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2"/>
    </row>
    <row r="64" spans="2:49">
      <c r="B64" s="8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2"/>
      <c r="R64" s="8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2"/>
      <c r="AH64" s="8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2"/>
    </row>
    <row r="65" spans="2:49">
      <c r="B65" s="8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2"/>
      <c r="R65" s="8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2"/>
      <c r="AH65" s="8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2"/>
    </row>
    <row r="66" spans="2:49">
      <c r="B66" s="8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2"/>
      <c r="R66" s="8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2"/>
      <c r="AH66" s="8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2"/>
    </row>
    <row r="67" spans="2:49">
      <c r="B67" s="8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2"/>
      <c r="R67" s="8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2"/>
      <c r="AH67" s="8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2"/>
    </row>
    <row r="68" spans="2:49">
      <c r="B68" s="8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2"/>
      <c r="R68" s="8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2"/>
      <c r="AH68" s="8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2"/>
    </row>
    <row r="69" spans="2:49">
      <c r="B69" s="8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2"/>
      <c r="R69" s="8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2"/>
      <c r="AH69" s="8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2"/>
    </row>
    <row r="70" spans="2:49">
      <c r="B70" s="8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2"/>
      <c r="R70" s="8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2"/>
      <c r="AH70" s="8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2"/>
    </row>
    <row r="71" spans="2:49">
      <c r="B71" s="8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2"/>
      <c r="R71" s="8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2"/>
      <c r="AH71" s="8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2"/>
    </row>
    <row r="72" spans="2:49">
      <c r="B72" s="8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2"/>
      <c r="R72" s="8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2"/>
      <c r="AH72" s="8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2"/>
    </row>
    <row r="73" spans="2:49">
      <c r="B73" s="14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9"/>
      <c r="R73" s="14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9"/>
      <c r="AH73" s="14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9"/>
    </row>
    <row r="86" spans="2:49">
      <c r="B86" s="15" t="s">
        <v>27</v>
      </c>
      <c r="C86" s="5"/>
      <c r="D86" s="5"/>
      <c r="E86" s="5"/>
      <c r="F86" s="5"/>
      <c r="G86" s="5"/>
      <c r="H86" s="5"/>
      <c r="I86" s="6"/>
      <c r="J86" s="6"/>
      <c r="K86" s="6"/>
      <c r="L86" s="6"/>
      <c r="M86" s="6"/>
      <c r="N86" s="6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7"/>
    </row>
    <row r="87" spans="2:49">
      <c r="B87" s="22" t="s">
        <v>28</v>
      </c>
      <c r="C87" s="10"/>
      <c r="D87" s="10"/>
      <c r="E87" s="10"/>
      <c r="F87" s="10"/>
      <c r="G87" s="10"/>
      <c r="H87" s="10"/>
      <c r="I87" s="11"/>
      <c r="J87" s="11"/>
      <c r="K87" s="11"/>
      <c r="L87" s="11"/>
      <c r="M87" s="11"/>
      <c r="V87" s="11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9" t="s">
        <v>30</v>
      </c>
      <c r="AR87" s="10"/>
      <c r="AS87" s="10"/>
      <c r="AT87" s="10"/>
      <c r="AU87" s="10"/>
      <c r="AV87" s="10"/>
      <c r="AW87" s="12"/>
    </row>
    <row r="88" spans="2:49" ht="17.25">
      <c r="B88" s="23" t="s">
        <v>1</v>
      </c>
      <c r="C88" s="10" t="s">
        <v>70</v>
      </c>
      <c r="D88" s="10"/>
      <c r="E88" s="10"/>
      <c r="F88" s="10"/>
      <c r="G88" s="10"/>
      <c r="H88" s="109"/>
      <c r="I88" s="20"/>
      <c r="J88" s="11"/>
      <c r="K88" s="11"/>
      <c r="L88" s="11"/>
      <c r="M88" s="11"/>
      <c r="V88" s="168">
        <v>8</v>
      </c>
      <c r="W88" s="168"/>
      <c r="X88" s="11" t="s">
        <v>15</v>
      </c>
      <c r="Y88" s="11" t="s">
        <v>16</v>
      </c>
      <c r="Z88" s="168">
        <v>2.85</v>
      </c>
      <c r="AA88" s="168"/>
      <c r="AB88" s="11" t="s">
        <v>15</v>
      </c>
      <c r="AC88" s="13" t="s">
        <v>17</v>
      </c>
      <c r="AD88" s="168">
        <f>SUM(Z88*V88)</f>
        <v>22.8</v>
      </c>
      <c r="AE88" s="168"/>
      <c r="AF88" s="109" t="s">
        <v>18</v>
      </c>
      <c r="AG88" s="10"/>
      <c r="AH88" s="25" t="s">
        <v>29</v>
      </c>
      <c r="AI88" s="10"/>
      <c r="AJ88" s="180">
        <v>57000</v>
      </c>
      <c r="AK88" s="180"/>
      <c r="AL88" s="180"/>
      <c r="AM88" s="26"/>
      <c r="AN88" s="10"/>
      <c r="AO88" s="10"/>
      <c r="AP88" s="10"/>
      <c r="AQ88" s="27" t="s">
        <v>31</v>
      </c>
      <c r="AR88" s="180">
        <f>SUM(AJ88*AD88)</f>
        <v>1299600</v>
      </c>
      <c r="AS88" s="180"/>
      <c r="AT88" s="180"/>
      <c r="AU88" s="180"/>
      <c r="AV88" s="10"/>
      <c r="AW88" s="12"/>
    </row>
    <row r="89" spans="2:49">
      <c r="B89" s="23" t="s">
        <v>8</v>
      </c>
      <c r="C89" s="109" t="s">
        <v>72</v>
      </c>
      <c r="D89" s="111"/>
      <c r="E89" s="111"/>
      <c r="F89" s="111"/>
      <c r="G89" s="111"/>
      <c r="H89" s="111"/>
      <c r="I89" s="111"/>
      <c r="J89" s="111"/>
      <c r="K89" s="111"/>
      <c r="L89" s="111"/>
      <c r="M89" s="111"/>
      <c r="V89" s="168"/>
      <c r="W89" s="168"/>
      <c r="X89" s="160" t="s">
        <v>37</v>
      </c>
      <c r="Y89" s="160"/>
      <c r="Z89" s="160"/>
      <c r="AA89" s="160"/>
      <c r="AC89" s="13"/>
      <c r="AD89" s="168"/>
      <c r="AE89" s="168"/>
      <c r="AF89" s="109"/>
      <c r="AG89" s="24"/>
      <c r="AH89" s="25" t="s">
        <v>29</v>
      </c>
      <c r="AI89" s="24"/>
      <c r="AJ89" s="180">
        <v>350000</v>
      </c>
      <c r="AK89" s="180"/>
      <c r="AL89" s="180"/>
      <c r="AM89" s="24"/>
      <c r="AN89" s="24"/>
      <c r="AO89" s="24"/>
      <c r="AP89" s="24"/>
      <c r="AQ89" s="27" t="s">
        <v>31</v>
      </c>
      <c r="AR89" s="180">
        <f>SUM(AJ89*V89)</f>
        <v>0</v>
      </c>
      <c r="AS89" s="180"/>
      <c r="AT89" s="180"/>
      <c r="AU89" s="180"/>
      <c r="AV89" s="10"/>
      <c r="AW89" s="12"/>
    </row>
    <row r="90" spans="2:49">
      <c r="B90" s="8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2"/>
    </row>
    <row r="91" spans="2:49" ht="15.75">
      <c r="B91" s="181" t="s">
        <v>32</v>
      </c>
      <c r="C91" s="182"/>
      <c r="D91" s="182"/>
      <c r="E91" s="182"/>
      <c r="F91" s="182"/>
      <c r="G91" s="182"/>
      <c r="H91" s="182"/>
      <c r="I91" s="182"/>
      <c r="J91" s="182"/>
      <c r="K91" s="182"/>
      <c r="L91" s="182"/>
      <c r="M91" s="182"/>
      <c r="N91" s="182"/>
      <c r="O91" s="182"/>
      <c r="P91" s="182"/>
      <c r="Q91" s="182"/>
      <c r="R91" s="182"/>
      <c r="S91" s="182"/>
      <c r="T91" s="182"/>
      <c r="U91" s="182"/>
      <c r="V91" s="182"/>
      <c r="W91" s="182"/>
      <c r="X91" s="182"/>
      <c r="Y91" s="182"/>
      <c r="Z91" s="182"/>
      <c r="AA91" s="182"/>
      <c r="AB91" s="182"/>
      <c r="AC91" s="182"/>
      <c r="AD91" s="182"/>
      <c r="AE91" s="182"/>
      <c r="AF91" s="182"/>
      <c r="AG91" s="182"/>
      <c r="AH91" s="182"/>
      <c r="AI91" s="182"/>
      <c r="AJ91" s="182"/>
      <c r="AK91" s="182"/>
      <c r="AL91" s="182"/>
      <c r="AM91" s="182"/>
      <c r="AN91" s="182"/>
      <c r="AO91" s="182"/>
      <c r="AP91" s="45"/>
      <c r="AQ91" s="45" t="s">
        <v>31</v>
      </c>
      <c r="AR91" s="46"/>
      <c r="AS91" s="183">
        <f>SUM(AR88:AU89)</f>
        <v>1299600</v>
      </c>
      <c r="AT91" s="183"/>
      <c r="AU91" s="183"/>
      <c r="AV91" s="183"/>
      <c r="AW91" s="184"/>
    </row>
    <row r="92" spans="2:49">
      <c r="B92" s="185" t="s">
        <v>33</v>
      </c>
      <c r="C92" s="186"/>
      <c r="D92" s="187" t="s">
        <v>19</v>
      </c>
      <c r="E92" s="188"/>
      <c r="F92" s="188"/>
      <c r="G92" s="188"/>
      <c r="H92" s="188"/>
      <c r="I92" s="188"/>
      <c r="J92" s="188"/>
      <c r="K92" s="188"/>
      <c r="L92" s="188"/>
      <c r="M92" s="188"/>
      <c r="N92" s="188"/>
      <c r="O92" s="188"/>
      <c r="P92" s="188"/>
      <c r="Q92" s="189"/>
      <c r="R92" s="170" t="s">
        <v>20</v>
      </c>
      <c r="S92" s="170"/>
      <c r="T92" s="170"/>
      <c r="U92" s="170"/>
      <c r="V92" s="170"/>
      <c r="W92" s="170"/>
      <c r="X92" s="170"/>
      <c r="Y92" s="170"/>
      <c r="Z92" s="170"/>
      <c r="AA92" s="170"/>
      <c r="AB92" s="170"/>
      <c r="AC92" s="170"/>
      <c r="AD92" s="170"/>
      <c r="AE92" s="170"/>
      <c r="AF92" s="170"/>
      <c r="AG92" s="170"/>
      <c r="AH92" s="170" t="s">
        <v>21</v>
      </c>
      <c r="AI92" s="170"/>
      <c r="AJ92" s="170"/>
      <c r="AK92" s="170"/>
      <c r="AL92" s="170"/>
      <c r="AM92" s="170"/>
      <c r="AN92" s="170"/>
      <c r="AO92" s="170"/>
      <c r="AP92" s="170"/>
      <c r="AQ92" s="170"/>
      <c r="AR92" s="170"/>
      <c r="AS92" s="170"/>
      <c r="AT92" s="170"/>
      <c r="AU92" s="170"/>
      <c r="AV92" s="170"/>
      <c r="AW92" s="170"/>
    </row>
    <row r="93" spans="2:49">
      <c r="B93" s="15" t="s">
        <v>43</v>
      </c>
      <c r="C93" s="30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7"/>
      <c r="R93" s="4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7"/>
      <c r="AH93" s="4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7"/>
    </row>
    <row r="94" spans="2:49">
      <c r="B94" s="8"/>
      <c r="C94" s="9" t="s">
        <v>38</v>
      </c>
      <c r="D94" s="195" t="s">
        <v>59</v>
      </c>
      <c r="E94" s="195"/>
      <c r="F94" s="195"/>
      <c r="G94" s="195"/>
      <c r="H94" s="195"/>
      <c r="I94" s="195"/>
      <c r="J94" s="195"/>
      <c r="K94" s="195"/>
      <c r="L94" s="195"/>
      <c r="M94" s="195"/>
      <c r="N94" s="195"/>
      <c r="O94" s="195"/>
      <c r="P94" s="195"/>
      <c r="Q94" s="196"/>
      <c r="R94" s="8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2"/>
      <c r="AH94" s="8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2"/>
    </row>
    <row r="95" spans="2:49">
      <c r="B95" s="8"/>
      <c r="C95" s="10"/>
      <c r="D95" s="160" t="s">
        <v>35</v>
      </c>
      <c r="E95" s="160"/>
      <c r="F95" s="11" t="s">
        <v>14</v>
      </c>
      <c r="G95" s="160" t="s">
        <v>36</v>
      </c>
      <c r="H95" s="160"/>
      <c r="I95" s="160"/>
      <c r="J95" s="160"/>
      <c r="K95" s="160"/>
      <c r="L95" s="160"/>
      <c r="M95" s="160"/>
      <c r="N95" s="160"/>
      <c r="O95" s="160"/>
      <c r="P95" s="160"/>
      <c r="Q95" s="198"/>
      <c r="R95" s="8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2"/>
      <c r="AH95" s="8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2"/>
    </row>
    <row r="96" spans="2:49">
      <c r="B96" s="8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2"/>
      <c r="R96" s="8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2"/>
      <c r="AH96" s="8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2"/>
    </row>
    <row r="97" spans="2:49">
      <c r="B97" s="8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2"/>
      <c r="R97" s="8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2"/>
      <c r="AH97" s="8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2"/>
    </row>
    <row r="98" spans="2:49">
      <c r="B98" s="8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2"/>
      <c r="R98" s="8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2"/>
      <c r="AH98" s="8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2"/>
    </row>
    <row r="99" spans="2:49">
      <c r="B99" s="8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2"/>
      <c r="R99" s="8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2"/>
      <c r="AH99" s="8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2"/>
    </row>
    <row r="100" spans="2:49">
      <c r="B100" s="8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2"/>
      <c r="R100" s="8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2"/>
      <c r="AH100" s="8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2"/>
    </row>
    <row r="101" spans="2:49">
      <c r="B101" s="8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2"/>
      <c r="R101" s="8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2"/>
      <c r="AH101" s="8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2"/>
    </row>
    <row r="102" spans="2:49">
      <c r="B102" s="8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2"/>
      <c r="R102" s="8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2"/>
      <c r="AH102" s="8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2"/>
    </row>
    <row r="103" spans="2:49">
      <c r="B103" s="8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2"/>
      <c r="R103" s="8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2"/>
      <c r="AH103" s="8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2"/>
    </row>
    <row r="104" spans="2:49">
      <c r="B104" s="8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2"/>
      <c r="R104" s="8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2"/>
      <c r="AH104" s="8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2"/>
    </row>
    <row r="105" spans="2:49">
      <c r="B105" s="8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2"/>
      <c r="R105" s="8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2"/>
      <c r="AH105" s="8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2"/>
    </row>
    <row r="106" spans="2:49">
      <c r="B106" s="8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2"/>
      <c r="R106" s="8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2"/>
      <c r="AH106" s="8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2"/>
    </row>
    <row r="107" spans="2:49">
      <c r="B107" s="8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2"/>
      <c r="R107" s="8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2"/>
      <c r="AH107" s="8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2"/>
    </row>
    <row r="108" spans="2:49">
      <c r="B108" s="14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9"/>
      <c r="R108" s="14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9"/>
      <c r="AH108" s="14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9"/>
    </row>
    <row r="124" spans="2:49">
      <c r="B124" s="15" t="s">
        <v>27</v>
      </c>
      <c r="C124" s="5"/>
      <c r="D124" s="5"/>
      <c r="E124" s="5"/>
      <c r="F124" s="5"/>
      <c r="G124" s="5"/>
      <c r="H124" s="5"/>
      <c r="I124" s="6"/>
      <c r="J124" s="6"/>
      <c r="K124" s="6"/>
      <c r="L124" s="6"/>
      <c r="M124" s="6"/>
      <c r="N124" s="6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7"/>
    </row>
    <row r="125" spans="2:49">
      <c r="B125" s="22" t="s">
        <v>28</v>
      </c>
      <c r="C125" s="10"/>
      <c r="D125" s="10"/>
      <c r="E125" s="10"/>
      <c r="F125" s="10"/>
      <c r="G125" s="10"/>
      <c r="H125" s="10"/>
      <c r="I125" s="11"/>
      <c r="J125" s="11"/>
      <c r="K125" s="11"/>
      <c r="L125" s="11"/>
      <c r="M125" s="11"/>
      <c r="V125" s="11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9" t="s">
        <v>30</v>
      </c>
      <c r="AR125" s="10"/>
      <c r="AS125" s="10"/>
      <c r="AT125" s="10"/>
      <c r="AU125" s="10"/>
      <c r="AV125" s="10"/>
      <c r="AW125" s="12"/>
    </row>
    <row r="126" spans="2:49" ht="17.25">
      <c r="B126" s="23" t="s">
        <v>1</v>
      </c>
      <c r="C126" s="10" t="s">
        <v>70</v>
      </c>
      <c r="D126" s="10"/>
      <c r="E126" s="10"/>
      <c r="F126" s="10"/>
      <c r="G126" s="10"/>
      <c r="H126" s="109"/>
      <c r="I126" s="20"/>
      <c r="J126" s="11"/>
      <c r="K126" s="11"/>
      <c r="L126" s="11"/>
      <c r="M126" s="11"/>
      <c r="V126" s="168">
        <v>8</v>
      </c>
      <c r="W126" s="168"/>
      <c r="X126" s="11" t="s">
        <v>15</v>
      </c>
      <c r="Y126" s="11" t="s">
        <v>16</v>
      </c>
      <c r="Z126" s="168">
        <v>2.85</v>
      </c>
      <c r="AA126" s="168"/>
      <c r="AB126" s="11" t="s">
        <v>15</v>
      </c>
      <c r="AC126" s="13" t="s">
        <v>17</v>
      </c>
      <c r="AD126" s="168">
        <f>SUM(Z126*V126)</f>
        <v>22.8</v>
      </c>
      <c r="AE126" s="168"/>
      <c r="AF126" s="109" t="s">
        <v>18</v>
      </c>
      <c r="AG126" s="10"/>
      <c r="AH126" s="25" t="s">
        <v>29</v>
      </c>
      <c r="AI126" s="10"/>
      <c r="AJ126" s="180">
        <v>57000</v>
      </c>
      <c r="AK126" s="180"/>
      <c r="AL126" s="180"/>
      <c r="AM126" s="26"/>
      <c r="AN126" s="10"/>
      <c r="AO126" s="10"/>
      <c r="AP126" s="10"/>
      <c r="AQ126" s="27" t="s">
        <v>31</v>
      </c>
      <c r="AR126" s="180">
        <f>SUM(AJ126*AD126)</f>
        <v>1299600</v>
      </c>
      <c r="AS126" s="180"/>
      <c r="AT126" s="180"/>
      <c r="AU126" s="180"/>
      <c r="AV126" s="10"/>
      <c r="AW126" s="12"/>
    </row>
    <row r="127" spans="2:49">
      <c r="B127" s="23" t="s">
        <v>8</v>
      </c>
      <c r="C127" s="109" t="s">
        <v>72</v>
      </c>
      <c r="D127" s="111"/>
      <c r="E127" s="111"/>
      <c r="F127" s="111"/>
      <c r="G127" s="111"/>
      <c r="H127" s="111"/>
      <c r="I127" s="111"/>
      <c r="J127" s="111"/>
      <c r="K127" s="111"/>
      <c r="L127" s="111"/>
      <c r="M127" s="111"/>
      <c r="V127" s="168"/>
      <c r="W127" s="168"/>
      <c r="X127" s="160" t="s">
        <v>37</v>
      </c>
      <c r="Y127" s="160"/>
      <c r="Z127" s="160"/>
      <c r="AA127" s="160"/>
      <c r="AC127" s="13"/>
      <c r="AD127" s="168"/>
      <c r="AE127" s="168"/>
      <c r="AF127" s="109"/>
      <c r="AG127" s="24"/>
      <c r="AH127" s="25" t="s">
        <v>29</v>
      </c>
      <c r="AI127" s="24"/>
      <c r="AJ127" s="180">
        <v>350000</v>
      </c>
      <c r="AK127" s="180"/>
      <c r="AL127" s="180"/>
      <c r="AM127" s="24"/>
      <c r="AN127" s="24"/>
      <c r="AO127" s="24"/>
      <c r="AP127" s="24"/>
      <c r="AQ127" s="27" t="s">
        <v>31</v>
      </c>
      <c r="AR127" s="180">
        <f>SUM(AJ127*V127)</f>
        <v>0</v>
      </c>
      <c r="AS127" s="180"/>
      <c r="AT127" s="180"/>
      <c r="AU127" s="180"/>
      <c r="AV127" s="10"/>
      <c r="AW127" s="12"/>
    </row>
    <row r="128" spans="2:49">
      <c r="B128" s="8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2"/>
    </row>
    <row r="129" spans="2:49" ht="15.75">
      <c r="B129" s="181" t="s">
        <v>32</v>
      </c>
      <c r="C129" s="182"/>
      <c r="D129" s="182"/>
      <c r="E129" s="182"/>
      <c r="F129" s="182"/>
      <c r="G129" s="182"/>
      <c r="H129" s="182"/>
      <c r="I129" s="182"/>
      <c r="J129" s="182"/>
      <c r="K129" s="182"/>
      <c r="L129" s="182"/>
      <c r="M129" s="182"/>
      <c r="N129" s="182"/>
      <c r="O129" s="182"/>
      <c r="P129" s="182"/>
      <c r="Q129" s="182"/>
      <c r="R129" s="182"/>
      <c r="S129" s="182"/>
      <c r="T129" s="182"/>
      <c r="U129" s="182"/>
      <c r="V129" s="182"/>
      <c r="W129" s="182"/>
      <c r="X129" s="182"/>
      <c r="Y129" s="182"/>
      <c r="Z129" s="182"/>
      <c r="AA129" s="182"/>
      <c r="AB129" s="182"/>
      <c r="AC129" s="182"/>
      <c r="AD129" s="182"/>
      <c r="AE129" s="182"/>
      <c r="AF129" s="182"/>
      <c r="AG129" s="182"/>
      <c r="AH129" s="182"/>
      <c r="AI129" s="182"/>
      <c r="AJ129" s="182"/>
      <c r="AK129" s="182"/>
      <c r="AL129" s="182"/>
      <c r="AM129" s="182"/>
      <c r="AN129" s="182"/>
      <c r="AO129" s="182"/>
      <c r="AP129" s="45"/>
      <c r="AQ129" s="45" t="s">
        <v>31</v>
      </c>
      <c r="AR129" s="46"/>
      <c r="AS129" s="183">
        <f>SUM(AR126:AU127)</f>
        <v>1299600</v>
      </c>
      <c r="AT129" s="183"/>
      <c r="AU129" s="183"/>
      <c r="AV129" s="183"/>
      <c r="AW129" s="184"/>
    </row>
    <row r="130" spans="2:49">
      <c r="B130" s="185" t="s">
        <v>33</v>
      </c>
      <c r="C130" s="186"/>
      <c r="D130" s="187" t="s">
        <v>19</v>
      </c>
      <c r="E130" s="188"/>
      <c r="F130" s="188"/>
      <c r="G130" s="188"/>
      <c r="H130" s="188"/>
      <c r="I130" s="188"/>
      <c r="J130" s="188"/>
      <c r="K130" s="188"/>
      <c r="L130" s="188"/>
      <c r="M130" s="188"/>
      <c r="N130" s="188"/>
      <c r="O130" s="188"/>
      <c r="P130" s="188"/>
      <c r="Q130" s="189"/>
      <c r="R130" s="170" t="s">
        <v>20</v>
      </c>
      <c r="S130" s="170"/>
      <c r="T130" s="170"/>
      <c r="U130" s="170"/>
      <c r="V130" s="170"/>
      <c r="W130" s="170"/>
      <c r="X130" s="170"/>
      <c r="Y130" s="170"/>
      <c r="Z130" s="170"/>
      <c r="AA130" s="170"/>
      <c r="AB130" s="170"/>
      <c r="AC130" s="170"/>
      <c r="AD130" s="170"/>
      <c r="AE130" s="170"/>
      <c r="AF130" s="170"/>
      <c r="AG130" s="170"/>
      <c r="AH130" s="170" t="s">
        <v>21</v>
      </c>
      <c r="AI130" s="170"/>
      <c r="AJ130" s="170"/>
      <c r="AK130" s="170"/>
      <c r="AL130" s="170"/>
      <c r="AM130" s="170"/>
      <c r="AN130" s="170"/>
      <c r="AO130" s="170"/>
      <c r="AP130" s="170"/>
      <c r="AQ130" s="170"/>
      <c r="AR130" s="170"/>
      <c r="AS130" s="170"/>
      <c r="AT130" s="170"/>
      <c r="AU130" s="170"/>
      <c r="AV130" s="170"/>
      <c r="AW130" s="170"/>
    </row>
    <row r="131" spans="2:49">
      <c r="B131" s="15" t="s">
        <v>43</v>
      </c>
      <c r="C131" s="30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7"/>
      <c r="R131" s="4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7"/>
      <c r="AH131" s="4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7"/>
    </row>
    <row r="132" spans="2:49">
      <c r="B132" s="8"/>
      <c r="C132" s="9" t="s">
        <v>39</v>
      </c>
      <c r="D132" s="195" t="s">
        <v>60</v>
      </c>
      <c r="E132" s="195"/>
      <c r="F132" s="195"/>
      <c r="G132" s="195"/>
      <c r="H132" s="195"/>
      <c r="I132" s="195"/>
      <c r="J132" s="195"/>
      <c r="K132" s="195"/>
      <c r="L132" s="195"/>
      <c r="M132" s="195"/>
      <c r="N132" s="195"/>
      <c r="O132" s="195"/>
      <c r="P132" s="195"/>
      <c r="Q132" s="196"/>
      <c r="R132" s="8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2"/>
      <c r="AH132" s="8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2"/>
    </row>
    <row r="133" spans="2:49">
      <c r="B133" s="8"/>
      <c r="C133" s="10"/>
      <c r="D133" s="160" t="s">
        <v>35</v>
      </c>
      <c r="E133" s="160"/>
      <c r="F133" s="11" t="s">
        <v>14</v>
      </c>
      <c r="G133" s="160" t="s">
        <v>151</v>
      </c>
      <c r="H133" s="160"/>
      <c r="I133" s="160"/>
      <c r="J133" s="160"/>
      <c r="K133" s="160"/>
      <c r="L133" s="160"/>
      <c r="M133" s="160"/>
      <c r="N133" s="160"/>
      <c r="O133" s="160"/>
      <c r="P133" s="160"/>
      <c r="Q133" s="198"/>
      <c r="R133" s="8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2"/>
      <c r="AH133" s="8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2"/>
    </row>
    <row r="134" spans="2:49">
      <c r="B134" s="8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2"/>
      <c r="R134" s="8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2"/>
      <c r="AH134" s="8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2"/>
    </row>
    <row r="135" spans="2:49">
      <c r="B135" s="8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2"/>
      <c r="R135" s="8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2"/>
      <c r="AH135" s="8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2"/>
    </row>
    <row r="136" spans="2:49">
      <c r="B136" s="8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2"/>
      <c r="R136" s="8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2"/>
      <c r="AH136" s="8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2"/>
    </row>
    <row r="137" spans="2:49">
      <c r="B137" s="8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2"/>
      <c r="R137" s="8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2"/>
      <c r="AH137" s="8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2"/>
    </row>
    <row r="138" spans="2:49">
      <c r="B138" s="8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2"/>
      <c r="R138" s="8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2"/>
      <c r="AH138" s="8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2"/>
    </row>
    <row r="139" spans="2:49">
      <c r="B139" s="8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2"/>
      <c r="R139" s="8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2"/>
      <c r="AH139" s="8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2"/>
    </row>
    <row r="140" spans="2:49">
      <c r="B140" s="8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2"/>
      <c r="R140" s="8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2"/>
      <c r="AH140" s="8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2"/>
    </row>
    <row r="141" spans="2:49">
      <c r="B141" s="8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2"/>
      <c r="R141" s="8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2"/>
      <c r="AH141" s="8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2"/>
    </row>
    <row r="142" spans="2:49">
      <c r="B142" s="8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2"/>
      <c r="R142" s="8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2"/>
      <c r="AH142" s="8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2"/>
    </row>
    <row r="143" spans="2:49">
      <c r="B143" s="8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2"/>
      <c r="R143" s="8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2"/>
      <c r="AH143" s="8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2"/>
    </row>
    <row r="144" spans="2:49">
      <c r="B144" s="8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2"/>
      <c r="R144" s="8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2"/>
      <c r="AH144" s="8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2"/>
    </row>
    <row r="145" spans="2:49">
      <c r="B145" s="8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2"/>
      <c r="R145" s="8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2"/>
      <c r="AH145" s="8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2"/>
    </row>
    <row r="146" spans="2:49">
      <c r="B146" s="14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9"/>
      <c r="R146" s="14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9"/>
      <c r="AH146" s="14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9"/>
    </row>
    <row r="162" spans="2:49">
      <c r="B162" s="15" t="s">
        <v>27</v>
      </c>
      <c r="C162" s="5"/>
      <c r="D162" s="5"/>
      <c r="E162" s="5"/>
      <c r="F162" s="5"/>
      <c r="G162" s="5"/>
      <c r="H162" s="5"/>
      <c r="I162" s="6"/>
      <c r="J162" s="6"/>
      <c r="K162" s="6"/>
      <c r="L162" s="6"/>
      <c r="M162" s="6"/>
      <c r="N162" s="6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7"/>
    </row>
    <row r="163" spans="2:49">
      <c r="B163" s="22" t="s">
        <v>28</v>
      </c>
      <c r="C163" s="10"/>
      <c r="D163" s="10"/>
      <c r="E163" s="10"/>
      <c r="F163" s="10"/>
      <c r="G163" s="10"/>
      <c r="H163" s="10"/>
      <c r="I163" s="11"/>
      <c r="J163" s="11"/>
      <c r="K163" s="11"/>
      <c r="L163" s="11"/>
      <c r="M163" s="11"/>
      <c r="V163" s="11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9" t="s">
        <v>30</v>
      </c>
      <c r="AR163" s="10"/>
      <c r="AS163" s="10"/>
      <c r="AT163" s="10"/>
      <c r="AU163" s="10"/>
      <c r="AV163" s="10"/>
      <c r="AW163" s="12"/>
    </row>
    <row r="164" spans="2:49" ht="17.25">
      <c r="B164" s="23" t="s">
        <v>1</v>
      </c>
      <c r="C164" s="10" t="s">
        <v>70</v>
      </c>
      <c r="D164" s="10"/>
      <c r="E164" s="10"/>
      <c r="F164" s="10"/>
      <c r="G164" s="10"/>
      <c r="H164" s="109"/>
      <c r="I164" s="20"/>
      <c r="J164" s="11"/>
      <c r="K164" s="11"/>
      <c r="L164" s="11"/>
      <c r="M164" s="11"/>
      <c r="V164" s="168">
        <v>6</v>
      </c>
      <c r="W164" s="168"/>
      <c r="X164" s="11" t="s">
        <v>15</v>
      </c>
      <c r="Y164" s="11" t="s">
        <v>16</v>
      </c>
      <c r="Z164" s="168">
        <v>2.85</v>
      </c>
      <c r="AA164" s="168"/>
      <c r="AB164" s="11" t="s">
        <v>15</v>
      </c>
      <c r="AC164" s="13" t="s">
        <v>17</v>
      </c>
      <c r="AD164" s="168">
        <f>SUM(Z164*V164)</f>
        <v>17.100000000000001</v>
      </c>
      <c r="AE164" s="168"/>
      <c r="AF164" s="109" t="s">
        <v>18</v>
      </c>
      <c r="AG164" s="10"/>
      <c r="AH164" s="25" t="s">
        <v>29</v>
      </c>
      <c r="AI164" s="10"/>
      <c r="AJ164" s="180">
        <v>57000</v>
      </c>
      <c r="AK164" s="180"/>
      <c r="AL164" s="180"/>
      <c r="AM164" s="26"/>
      <c r="AN164" s="10"/>
      <c r="AO164" s="10"/>
      <c r="AP164" s="10"/>
      <c r="AQ164" s="27" t="s">
        <v>31</v>
      </c>
      <c r="AR164" s="180">
        <f>SUM(AJ164*AD164)</f>
        <v>974700.00000000012</v>
      </c>
      <c r="AS164" s="180"/>
      <c r="AT164" s="180"/>
      <c r="AU164" s="180"/>
      <c r="AV164" s="10"/>
      <c r="AW164" s="12"/>
    </row>
    <row r="165" spans="2:49">
      <c r="B165" s="23" t="s">
        <v>8</v>
      </c>
      <c r="C165" s="10" t="s">
        <v>71</v>
      </c>
      <c r="D165" s="10"/>
      <c r="E165" s="10"/>
      <c r="F165" s="10"/>
      <c r="G165" s="10"/>
      <c r="H165" s="109"/>
      <c r="I165" s="20"/>
      <c r="J165" s="11"/>
      <c r="K165" s="11"/>
      <c r="L165" s="11"/>
      <c r="M165" s="11"/>
      <c r="V165" s="168">
        <v>1</v>
      </c>
      <c r="W165" s="168"/>
      <c r="X165" s="160" t="s">
        <v>37</v>
      </c>
      <c r="Y165" s="160"/>
      <c r="Z165" s="160"/>
      <c r="AA165" s="160"/>
      <c r="AC165" s="13"/>
      <c r="AD165" s="168"/>
      <c r="AE165" s="168"/>
      <c r="AF165" s="109"/>
      <c r="AG165" s="24"/>
      <c r="AH165" s="25" t="s">
        <v>29</v>
      </c>
      <c r="AI165" s="24"/>
      <c r="AJ165" s="180">
        <v>350000</v>
      </c>
      <c r="AK165" s="180"/>
      <c r="AL165" s="180"/>
      <c r="AM165" s="24"/>
      <c r="AN165" s="24"/>
      <c r="AO165" s="24"/>
      <c r="AP165" s="24"/>
      <c r="AQ165" s="27" t="s">
        <v>31</v>
      </c>
      <c r="AR165" s="180">
        <f t="shared" ref="AR165:AR167" si="0">SUM(AJ165*V165)</f>
        <v>350000</v>
      </c>
      <c r="AS165" s="180"/>
      <c r="AT165" s="180"/>
      <c r="AU165" s="180"/>
      <c r="AV165" s="10"/>
      <c r="AW165" s="12"/>
    </row>
    <row r="166" spans="2:49">
      <c r="B166" s="23" t="s">
        <v>25</v>
      </c>
      <c r="C166" s="109" t="s">
        <v>73</v>
      </c>
      <c r="D166" s="111"/>
      <c r="E166" s="111"/>
      <c r="F166" s="111"/>
      <c r="G166" s="111"/>
      <c r="H166" s="111"/>
      <c r="I166" s="111"/>
      <c r="J166" s="111"/>
      <c r="K166" s="111"/>
      <c r="L166" s="111"/>
      <c r="M166" s="111"/>
      <c r="V166" s="168">
        <v>0</v>
      </c>
      <c r="W166" s="168"/>
      <c r="X166" s="160" t="s">
        <v>37</v>
      </c>
      <c r="Y166" s="160"/>
      <c r="Z166" s="160"/>
      <c r="AA166" s="160"/>
      <c r="AC166" s="13"/>
      <c r="AD166" s="168"/>
      <c r="AE166" s="168"/>
      <c r="AF166" s="109"/>
      <c r="AG166" s="24"/>
      <c r="AH166" s="25" t="s">
        <v>29</v>
      </c>
      <c r="AI166" s="24"/>
      <c r="AJ166" s="180">
        <v>350000</v>
      </c>
      <c r="AK166" s="180"/>
      <c r="AL166" s="180"/>
      <c r="AM166" s="24"/>
      <c r="AN166" s="24"/>
      <c r="AO166" s="24"/>
      <c r="AP166" s="24"/>
      <c r="AQ166" s="27" t="s">
        <v>31</v>
      </c>
      <c r="AR166" s="180">
        <f t="shared" si="0"/>
        <v>0</v>
      </c>
      <c r="AS166" s="180"/>
      <c r="AT166" s="180"/>
      <c r="AU166" s="180"/>
      <c r="AV166" s="10"/>
      <c r="AW166" s="12"/>
    </row>
    <row r="167" spans="2:49">
      <c r="B167" s="23" t="s">
        <v>41</v>
      </c>
      <c r="C167" s="109" t="s">
        <v>72</v>
      </c>
      <c r="D167" s="111"/>
      <c r="E167" s="111"/>
      <c r="F167" s="111"/>
      <c r="G167" s="111"/>
      <c r="H167" s="111"/>
      <c r="I167" s="111"/>
      <c r="J167" s="111"/>
      <c r="K167" s="111"/>
      <c r="L167" s="111"/>
      <c r="M167" s="111"/>
      <c r="V167" s="168">
        <v>1</v>
      </c>
      <c r="W167" s="168"/>
      <c r="X167" s="160" t="s">
        <v>37</v>
      </c>
      <c r="Y167" s="160"/>
      <c r="Z167" s="160"/>
      <c r="AA167" s="160"/>
      <c r="AC167" s="13"/>
      <c r="AD167" s="168"/>
      <c r="AE167" s="168"/>
      <c r="AF167" s="109"/>
      <c r="AG167" s="24"/>
      <c r="AH167" s="25" t="s">
        <v>29</v>
      </c>
      <c r="AI167" s="24"/>
      <c r="AJ167" s="180">
        <v>350000</v>
      </c>
      <c r="AK167" s="180"/>
      <c r="AL167" s="180"/>
      <c r="AM167" s="24"/>
      <c r="AN167" s="24"/>
      <c r="AO167" s="24"/>
      <c r="AP167" s="24"/>
      <c r="AQ167" s="27" t="s">
        <v>31</v>
      </c>
      <c r="AR167" s="180">
        <f t="shared" si="0"/>
        <v>350000</v>
      </c>
      <c r="AS167" s="180"/>
      <c r="AT167" s="180"/>
      <c r="AU167" s="180"/>
      <c r="AV167" s="10"/>
      <c r="AW167" s="12"/>
    </row>
    <row r="168" spans="2:49">
      <c r="B168" s="8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2"/>
    </row>
    <row r="169" spans="2:49" ht="15.75">
      <c r="B169" s="181" t="s">
        <v>32</v>
      </c>
      <c r="C169" s="182"/>
      <c r="D169" s="182"/>
      <c r="E169" s="182"/>
      <c r="F169" s="182"/>
      <c r="G169" s="182"/>
      <c r="H169" s="182"/>
      <c r="I169" s="182"/>
      <c r="J169" s="182"/>
      <c r="K169" s="182"/>
      <c r="L169" s="182"/>
      <c r="M169" s="182"/>
      <c r="N169" s="182"/>
      <c r="O169" s="182"/>
      <c r="P169" s="182"/>
      <c r="Q169" s="182"/>
      <c r="R169" s="182"/>
      <c r="S169" s="182"/>
      <c r="T169" s="182"/>
      <c r="U169" s="182"/>
      <c r="V169" s="182"/>
      <c r="W169" s="182"/>
      <c r="X169" s="182"/>
      <c r="Y169" s="182"/>
      <c r="Z169" s="182"/>
      <c r="AA169" s="182"/>
      <c r="AB169" s="182"/>
      <c r="AC169" s="182"/>
      <c r="AD169" s="182"/>
      <c r="AE169" s="182"/>
      <c r="AF169" s="182"/>
      <c r="AG169" s="182"/>
      <c r="AH169" s="182"/>
      <c r="AI169" s="182"/>
      <c r="AJ169" s="182"/>
      <c r="AK169" s="182"/>
      <c r="AL169" s="182"/>
      <c r="AM169" s="182"/>
      <c r="AN169" s="182"/>
      <c r="AO169" s="182"/>
      <c r="AP169" s="45"/>
      <c r="AQ169" s="45" t="s">
        <v>31</v>
      </c>
      <c r="AR169" s="46"/>
      <c r="AS169" s="183">
        <f>SUM(AR164:AU167)</f>
        <v>1674700</v>
      </c>
      <c r="AT169" s="183"/>
      <c r="AU169" s="183"/>
      <c r="AV169" s="183"/>
      <c r="AW169" s="184"/>
    </row>
    <row r="170" spans="2:49">
      <c r="B170" s="185" t="s">
        <v>33</v>
      </c>
      <c r="C170" s="186"/>
      <c r="D170" s="187" t="s">
        <v>19</v>
      </c>
      <c r="E170" s="188"/>
      <c r="F170" s="188"/>
      <c r="G170" s="188"/>
      <c r="H170" s="188"/>
      <c r="I170" s="188"/>
      <c r="J170" s="188"/>
      <c r="K170" s="188"/>
      <c r="L170" s="188"/>
      <c r="M170" s="188"/>
      <c r="N170" s="188"/>
      <c r="O170" s="188"/>
      <c r="P170" s="188"/>
      <c r="Q170" s="189"/>
      <c r="R170" s="170" t="s">
        <v>20</v>
      </c>
      <c r="S170" s="170"/>
      <c r="T170" s="170"/>
      <c r="U170" s="170"/>
      <c r="V170" s="170"/>
      <c r="W170" s="170"/>
      <c r="X170" s="170"/>
      <c r="Y170" s="170"/>
      <c r="Z170" s="170"/>
      <c r="AA170" s="170"/>
      <c r="AB170" s="170"/>
      <c r="AC170" s="170"/>
      <c r="AD170" s="170"/>
      <c r="AE170" s="170"/>
      <c r="AF170" s="170"/>
      <c r="AG170" s="170"/>
      <c r="AH170" s="170" t="s">
        <v>21</v>
      </c>
      <c r="AI170" s="170"/>
      <c r="AJ170" s="170"/>
      <c r="AK170" s="170"/>
      <c r="AL170" s="170"/>
      <c r="AM170" s="170"/>
      <c r="AN170" s="170"/>
      <c r="AO170" s="170"/>
      <c r="AP170" s="170"/>
      <c r="AQ170" s="170"/>
      <c r="AR170" s="170"/>
      <c r="AS170" s="170"/>
      <c r="AT170" s="170"/>
      <c r="AU170" s="170"/>
      <c r="AV170" s="170"/>
      <c r="AW170" s="170"/>
    </row>
    <row r="171" spans="2:49">
      <c r="B171" s="15" t="s">
        <v>43</v>
      </c>
      <c r="C171" s="30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7"/>
      <c r="R171" s="4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7"/>
      <c r="AH171" s="4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7"/>
    </row>
    <row r="172" spans="2:49">
      <c r="B172" s="8"/>
      <c r="C172" s="9" t="s">
        <v>40</v>
      </c>
      <c r="D172" s="195" t="s">
        <v>61</v>
      </c>
      <c r="E172" s="195"/>
      <c r="F172" s="195"/>
      <c r="G172" s="195"/>
      <c r="H172" s="195"/>
      <c r="I172" s="195"/>
      <c r="J172" s="195"/>
      <c r="K172" s="195"/>
      <c r="L172" s="195"/>
      <c r="M172" s="195"/>
      <c r="N172" s="195"/>
      <c r="O172" s="195"/>
      <c r="P172" s="195"/>
      <c r="Q172" s="196"/>
      <c r="R172" s="8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2"/>
      <c r="AH172" s="8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2"/>
    </row>
    <row r="173" spans="2:49">
      <c r="B173" s="8"/>
      <c r="C173" s="10"/>
      <c r="D173" s="160" t="s">
        <v>35</v>
      </c>
      <c r="E173" s="160"/>
      <c r="F173" s="11" t="s">
        <v>14</v>
      </c>
      <c r="G173" s="161" t="s">
        <v>62</v>
      </c>
      <c r="H173" s="161"/>
      <c r="I173" s="161"/>
      <c r="J173" s="161"/>
      <c r="K173" s="161"/>
      <c r="L173" s="161"/>
      <c r="M173" s="161"/>
      <c r="N173" s="161"/>
      <c r="O173" s="161"/>
      <c r="P173" s="161"/>
      <c r="Q173" s="197"/>
      <c r="R173" s="8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2"/>
      <c r="AH173" s="8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2"/>
    </row>
    <row r="174" spans="2:49">
      <c r="B174" s="8"/>
      <c r="C174" s="10"/>
      <c r="D174" s="10"/>
      <c r="E174" s="10"/>
      <c r="F174" s="10"/>
      <c r="G174" s="161"/>
      <c r="H174" s="161"/>
      <c r="I174" s="161"/>
      <c r="J174" s="161"/>
      <c r="K174" s="161"/>
      <c r="L174" s="161"/>
      <c r="M174" s="161"/>
      <c r="N174" s="161"/>
      <c r="O174" s="161"/>
      <c r="P174" s="161"/>
      <c r="Q174" s="197"/>
      <c r="R174" s="8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2"/>
      <c r="AH174" s="8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2"/>
    </row>
    <row r="175" spans="2:49">
      <c r="B175" s="8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2"/>
      <c r="R175" s="8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2"/>
      <c r="AH175" s="8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2"/>
    </row>
    <row r="176" spans="2:49">
      <c r="B176" s="8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2"/>
      <c r="R176" s="8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2"/>
      <c r="AH176" s="8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2"/>
    </row>
    <row r="177" spans="2:49">
      <c r="B177" s="8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2"/>
      <c r="R177" s="8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2"/>
      <c r="AH177" s="8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2"/>
    </row>
    <row r="178" spans="2:49">
      <c r="B178" s="8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2"/>
      <c r="R178" s="8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2"/>
      <c r="AH178" s="8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2"/>
    </row>
    <row r="179" spans="2:49">
      <c r="B179" s="8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2"/>
      <c r="R179" s="8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2"/>
      <c r="AH179" s="8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2"/>
    </row>
    <row r="180" spans="2:49">
      <c r="B180" s="8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2"/>
      <c r="R180" s="8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2"/>
      <c r="AH180" s="8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2"/>
    </row>
    <row r="181" spans="2:49">
      <c r="B181" s="8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2"/>
      <c r="R181" s="8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2"/>
      <c r="AH181" s="8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2"/>
    </row>
    <row r="182" spans="2:49">
      <c r="B182" s="8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2"/>
      <c r="R182" s="8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2"/>
      <c r="AH182" s="8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2"/>
    </row>
    <row r="183" spans="2:49">
      <c r="B183" s="8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2"/>
      <c r="R183" s="8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2"/>
      <c r="AH183" s="8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2"/>
    </row>
    <row r="184" spans="2:49">
      <c r="B184" s="8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2"/>
      <c r="R184" s="8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2"/>
      <c r="AH184" s="8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2"/>
    </row>
    <row r="185" spans="2:49">
      <c r="B185" s="8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2"/>
      <c r="R185" s="8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2"/>
      <c r="AH185" s="8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2"/>
    </row>
    <row r="186" spans="2:49">
      <c r="B186" s="14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9"/>
      <c r="R186" s="14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9"/>
      <c r="AH186" s="14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9"/>
    </row>
    <row r="187" spans="2:49">
      <c r="AO187" s="3"/>
    </row>
    <row r="188" spans="2:49" ht="21">
      <c r="B188" s="173" t="s">
        <v>56</v>
      </c>
      <c r="C188" s="174"/>
      <c r="D188" s="174" t="s">
        <v>57</v>
      </c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  <c r="Y188" s="174"/>
      <c r="Z188" s="174"/>
      <c r="AA188" s="174"/>
      <c r="AB188" s="174"/>
      <c r="AC188" s="174"/>
      <c r="AD188" s="174"/>
      <c r="AE188" s="174"/>
      <c r="AF188" s="174"/>
      <c r="AG188" s="174"/>
      <c r="AH188" s="174" t="s">
        <v>31</v>
      </c>
      <c r="AI188" s="174"/>
      <c r="AJ188" s="177">
        <f>+AS169+AS129+AS91+AS56</f>
        <v>6298600</v>
      </c>
      <c r="AK188" s="177"/>
      <c r="AL188" s="177"/>
      <c r="AM188" s="177"/>
      <c r="AN188" s="177"/>
      <c r="AO188" s="177"/>
      <c r="AP188" s="177"/>
      <c r="AQ188" s="177"/>
      <c r="AR188" s="177"/>
      <c r="AS188" s="177"/>
      <c r="AT188" s="39"/>
      <c r="AU188" s="39"/>
      <c r="AV188" s="39"/>
      <c r="AW188" s="40"/>
    </row>
    <row r="189" spans="2:49" ht="21">
      <c r="B189" s="175"/>
      <c r="C189" s="176"/>
      <c r="D189" s="176"/>
      <c r="E189" s="176"/>
      <c r="F189" s="176"/>
      <c r="G189" s="176"/>
      <c r="H189" s="176"/>
      <c r="I189" s="176"/>
      <c r="J189" s="176"/>
      <c r="K189" s="176"/>
      <c r="L189" s="176"/>
      <c r="M189" s="176"/>
      <c r="N189" s="176"/>
      <c r="O189" s="176"/>
      <c r="P189" s="176"/>
      <c r="Q189" s="176"/>
      <c r="R189" s="176"/>
      <c r="S189" s="176"/>
      <c r="T189" s="176"/>
      <c r="U189" s="176"/>
      <c r="V189" s="176"/>
      <c r="W189" s="176"/>
      <c r="X189" s="176"/>
      <c r="Y189" s="176"/>
      <c r="Z189" s="176"/>
      <c r="AA189" s="176"/>
      <c r="AB189" s="176"/>
      <c r="AC189" s="176"/>
      <c r="AD189" s="176"/>
      <c r="AE189" s="176"/>
      <c r="AF189" s="176"/>
      <c r="AG189" s="176"/>
      <c r="AH189" s="176"/>
      <c r="AI189" s="176"/>
      <c r="AJ189" s="178"/>
      <c r="AK189" s="178"/>
      <c r="AL189" s="178"/>
      <c r="AM189" s="178"/>
      <c r="AN189" s="178"/>
      <c r="AO189" s="178"/>
      <c r="AP189" s="178"/>
      <c r="AQ189" s="178"/>
      <c r="AR189" s="178"/>
      <c r="AS189" s="178"/>
      <c r="AT189" s="41"/>
      <c r="AU189" s="41"/>
      <c r="AV189" s="41"/>
      <c r="AW189" s="42"/>
    </row>
    <row r="190" spans="2:49">
      <c r="AO190" s="3"/>
    </row>
    <row r="191" spans="2:49" s="51" customFormat="1" ht="14.25">
      <c r="I191" s="52"/>
      <c r="J191" s="52"/>
      <c r="K191" s="52"/>
      <c r="L191" s="52"/>
      <c r="M191" s="52"/>
      <c r="N191" s="52"/>
      <c r="AO191" s="52" t="s">
        <v>210</v>
      </c>
    </row>
    <row r="192" spans="2:49" s="51" customFormat="1" ht="14.25">
      <c r="F192" s="52" t="s">
        <v>54</v>
      </c>
      <c r="I192" s="52"/>
      <c r="J192" s="52"/>
      <c r="K192" s="52"/>
      <c r="L192" s="52"/>
      <c r="M192" s="52"/>
      <c r="N192" s="52"/>
      <c r="X192" s="52" t="s">
        <v>51</v>
      </c>
      <c r="AO192" s="52" t="s">
        <v>48</v>
      </c>
    </row>
    <row r="193" spans="4:41" s="51" customFormat="1" ht="14.25">
      <c r="F193" s="52" t="s">
        <v>55</v>
      </c>
      <c r="I193" s="52"/>
      <c r="J193" s="52"/>
      <c r="K193" s="52"/>
      <c r="L193" s="52"/>
      <c r="M193" s="52"/>
      <c r="N193" s="52"/>
      <c r="X193" s="52" t="s">
        <v>52</v>
      </c>
      <c r="AO193" s="52" t="s">
        <v>49</v>
      </c>
    </row>
    <row r="194" spans="4:41" s="51" customFormat="1" ht="14.25">
      <c r="F194" s="52"/>
      <c r="I194" s="52"/>
      <c r="J194" s="52"/>
      <c r="K194" s="52"/>
      <c r="L194" s="52"/>
      <c r="M194" s="52"/>
      <c r="N194" s="52"/>
      <c r="X194" s="52" t="s">
        <v>53</v>
      </c>
      <c r="AO194" s="52" t="s">
        <v>50</v>
      </c>
    </row>
    <row r="195" spans="4:41" s="51" customFormat="1" ht="14.25">
      <c r="F195" s="52"/>
      <c r="I195" s="52"/>
      <c r="J195" s="52"/>
      <c r="K195" s="52"/>
      <c r="L195" s="52"/>
      <c r="M195" s="52"/>
      <c r="N195" s="52"/>
      <c r="X195" s="52"/>
      <c r="AO195" s="52"/>
    </row>
    <row r="196" spans="4:41" s="51" customFormat="1" ht="14.25">
      <c r="F196" s="52"/>
      <c r="I196" s="52"/>
      <c r="J196" s="52"/>
      <c r="K196" s="52"/>
      <c r="L196" s="52"/>
      <c r="M196" s="52"/>
      <c r="N196" s="52"/>
      <c r="X196" s="52"/>
      <c r="AO196" s="52"/>
    </row>
    <row r="197" spans="4:41" s="51" customFormat="1" ht="14.25">
      <c r="F197" s="52"/>
      <c r="I197" s="52"/>
      <c r="J197" s="52"/>
      <c r="K197" s="52"/>
      <c r="L197" s="52"/>
      <c r="M197" s="52"/>
      <c r="N197" s="52"/>
      <c r="X197" s="52"/>
      <c r="AO197" s="52"/>
    </row>
    <row r="198" spans="4:41" s="63" customFormat="1">
      <c r="F198" s="132" t="s">
        <v>232</v>
      </c>
      <c r="I198" s="131"/>
      <c r="J198" s="131"/>
      <c r="K198" s="131"/>
      <c r="L198" s="131"/>
      <c r="M198" s="131"/>
      <c r="N198" s="131"/>
      <c r="X198" s="132" t="s">
        <v>97</v>
      </c>
      <c r="AO198" s="132" t="s">
        <v>209</v>
      </c>
    </row>
    <row r="199" spans="4:41" s="51" customFormat="1" ht="14.25">
      <c r="D199" s="133"/>
      <c r="F199" s="133" t="s">
        <v>228</v>
      </c>
      <c r="G199" s="133"/>
      <c r="H199" s="133"/>
      <c r="I199" s="133"/>
      <c r="J199" s="133"/>
      <c r="K199" s="134"/>
      <c r="L199" s="134"/>
      <c r="M199" s="134"/>
      <c r="N199" s="134"/>
      <c r="AO199" s="52"/>
    </row>
  </sheetData>
  <mergeCells count="127">
    <mergeCell ref="B188:C189"/>
    <mergeCell ref="D188:AG189"/>
    <mergeCell ref="AH188:AI189"/>
    <mergeCell ref="AJ188:AS189"/>
    <mergeCell ref="D172:Q172"/>
    <mergeCell ref="D173:E173"/>
    <mergeCell ref="G173:Q174"/>
    <mergeCell ref="B169:AO169"/>
    <mergeCell ref="AS169:AW169"/>
    <mergeCell ref="B170:C170"/>
    <mergeCell ref="D170:Q170"/>
    <mergeCell ref="R170:AG170"/>
    <mergeCell ref="AH170:AW170"/>
    <mergeCell ref="V166:W166"/>
    <mergeCell ref="X166:AA166"/>
    <mergeCell ref="AD166:AE166"/>
    <mergeCell ref="AJ166:AL166"/>
    <mergeCell ref="AR166:AU166"/>
    <mergeCell ref="V167:W167"/>
    <mergeCell ref="X167:AA167"/>
    <mergeCell ref="AD167:AE167"/>
    <mergeCell ref="AJ167:AL167"/>
    <mergeCell ref="AR167:AU167"/>
    <mergeCell ref="AJ164:AL164"/>
    <mergeCell ref="AR164:AU164"/>
    <mergeCell ref="V165:W165"/>
    <mergeCell ref="X165:AA165"/>
    <mergeCell ref="AD165:AE165"/>
    <mergeCell ref="AJ165:AL165"/>
    <mergeCell ref="AR165:AU165"/>
    <mergeCell ref="D132:Q132"/>
    <mergeCell ref="D133:E133"/>
    <mergeCell ref="G133:Q133"/>
    <mergeCell ref="V164:W164"/>
    <mergeCell ref="Z164:AA164"/>
    <mergeCell ref="AD164:AE164"/>
    <mergeCell ref="B129:AO129"/>
    <mergeCell ref="AS129:AW129"/>
    <mergeCell ref="B130:C130"/>
    <mergeCell ref="D130:Q130"/>
    <mergeCell ref="R130:AG130"/>
    <mergeCell ref="AH130:AW130"/>
    <mergeCell ref="AJ126:AL126"/>
    <mergeCell ref="AR126:AU126"/>
    <mergeCell ref="V127:W127"/>
    <mergeCell ref="X127:AA127"/>
    <mergeCell ref="AD127:AE127"/>
    <mergeCell ref="AJ127:AL127"/>
    <mergeCell ref="AR127:AU127"/>
    <mergeCell ref="D94:Q94"/>
    <mergeCell ref="D95:E95"/>
    <mergeCell ref="G95:Q95"/>
    <mergeCell ref="V126:W126"/>
    <mergeCell ref="Z126:AA126"/>
    <mergeCell ref="AD126:AE126"/>
    <mergeCell ref="B91:AO91"/>
    <mergeCell ref="AS91:AW91"/>
    <mergeCell ref="B92:C92"/>
    <mergeCell ref="D92:Q92"/>
    <mergeCell ref="R92:AG92"/>
    <mergeCell ref="AH92:AW92"/>
    <mergeCell ref="AJ88:AL88"/>
    <mergeCell ref="AR88:AU88"/>
    <mergeCell ref="V89:W89"/>
    <mergeCell ref="X89:AA89"/>
    <mergeCell ref="AD89:AE89"/>
    <mergeCell ref="AJ89:AL89"/>
    <mergeCell ref="AR89:AU89"/>
    <mergeCell ref="D59:Q59"/>
    <mergeCell ref="D60:E60"/>
    <mergeCell ref="G60:Q60"/>
    <mergeCell ref="V88:W88"/>
    <mergeCell ref="Z88:AA88"/>
    <mergeCell ref="AD88:AE88"/>
    <mergeCell ref="B56:AO56"/>
    <mergeCell ref="AS56:AW56"/>
    <mergeCell ref="B57:C57"/>
    <mergeCell ref="D57:Q57"/>
    <mergeCell ref="R57:AG57"/>
    <mergeCell ref="AH57:AW57"/>
    <mergeCell ref="V53:W53"/>
    <mergeCell ref="X53:AA53"/>
    <mergeCell ref="AD53:AE53"/>
    <mergeCell ref="AJ53:AL53"/>
    <mergeCell ref="AR53:AU53"/>
    <mergeCell ref="V54:W54"/>
    <mergeCell ref="X54:AA54"/>
    <mergeCell ref="AD54:AE54"/>
    <mergeCell ref="AJ54:AL54"/>
    <mergeCell ref="AR54:AU54"/>
    <mergeCell ref="AP42:AT42"/>
    <mergeCell ref="V52:W52"/>
    <mergeCell ref="Z52:AA52"/>
    <mergeCell ref="AD52:AE52"/>
    <mergeCell ref="AJ52:AL52"/>
    <mergeCell ref="AR52:AU52"/>
    <mergeCell ref="B18:Q18"/>
    <mergeCell ref="R18:AG18"/>
    <mergeCell ref="AH18:AW18"/>
    <mergeCell ref="B19:Q30"/>
    <mergeCell ref="R19:AG30"/>
    <mergeCell ref="AH19:AW30"/>
    <mergeCell ref="C15:G15"/>
    <mergeCell ref="I15:J15"/>
    <mergeCell ref="M15:N15"/>
    <mergeCell ref="Q15:R15"/>
    <mergeCell ref="AJ15:AO15"/>
    <mergeCell ref="AJ16:AO16"/>
    <mergeCell ref="B11:AW11"/>
    <mergeCell ref="C14:G14"/>
    <mergeCell ref="I14:J14"/>
    <mergeCell ref="M14:N14"/>
    <mergeCell ref="Q14:R14"/>
    <mergeCell ref="AJ14:AO14"/>
    <mergeCell ref="B7:J7"/>
    <mergeCell ref="L7:AT7"/>
    <mergeCell ref="B8:J8"/>
    <mergeCell ref="L8:AT8"/>
    <mergeCell ref="B9:J9"/>
    <mergeCell ref="L9:AT9"/>
    <mergeCell ref="A2:AW2"/>
    <mergeCell ref="B4:J4"/>
    <mergeCell ref="L4:AT4"/>
    <mergeCell ref="B5:J5"/>
    <mergeCell ref="L5:AT5"/>
    <mergeCell ref="B6:J6"/>
    <mergeCell ref="L6:AT6"/>
  </mergeCells>
  <pageMargins left="0.84" right="0.51181102362204722" top="0.87" bottom="0.26" header="0.31496062992125984" footer="0.26"/>
  <pageSetup paperSize="9" scale="85" orientation="landscape" horizontalDpi="4294967293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W156"/>
  <sheetViews>
    <sheetView topLeftCell="A27" workbookViewId="0">
      <selection activeCell="A32" sqref="A32:XFD40"/>
    </sheetView>
  </sheetViews>
  <sheetFormatPr defaultRowHeight="15"/>
  <cols>
    <col min="1" max="7" width="3" style="1" customWidth="1"/>
    <col min="8" max="8" width="1.5703125" style="1" customWidth="1"/>
    <col min="9" max="14" width="3" style="3" customWidth="1"/>
    <col min="15" max="81" width="3" style="1" customWidth="1"/>
    <col min="82" max="139" width="2.42578125" style="1" customWidth="1"/>
    <col min="140" max="16384" width="9.140625" style="1"/>
  </cols>
  <sheetData>
    <row r="1" spans="1:49">
      <c r="AR1" s="21" t="s">
        <v>24</v>
      </c>
    </row>
    <row r="2" spans="1:49" ht="21">
      <c r="A2" s="165" t="s">
        <v>0</v>
      </c>
      <c r="B2" s="165"/>
      <c r="C2" s="165"/>
      <c r="D2" s="165"/>
      <c r="E2" s="165"/>
      <c r="F2" s="165"/>
      <c r="G2" s="165"/>
      <c r="H2" s="165"/>
      <c r="I2" s="165"/>
      <c r="J2" s="165"/>
      <c r="K2" s="165"/>
      <c r="L2" s="165"/>
      <c r="M2" s="165"/>
      <c r="N2" s="165"/>
      <c r="O2" s="165"/>
      <c r="P2" s="165"/>
      <c r="Q2" s="165"/>
      <c r="R2" s="165"/>
      <c r="S2" s="165"/>
      <c r="T2" s="165"/>
      <c r="U2" s="165"/>
      <c r="V2" s="165"/>
      <c r="W2" s="165"/>
      <c r="X2" s="165"/>
      <c r="Y2" s="165"/>
      <c r="Z2" s="165"/>
      <c r="AA2" s="165"/>
      <c r="AB2" s="165"/>
      <c r="AC2" s="165"/>
      <c r="AD2" s="165"/>
      <c r="AE2" s="165"/>
      <c r="AF2" s="165"/>
      <c r="AG2" s="165"/>
      <c r="AH2" s="165"/>
      <c r="AI2" s="165"/>
      <c r="AJ2" s="165"/>
      <c r="AK2" s="165"/>
      <c r="AL2" s="165"/>
      <c r="AM2" s="165"/>
      <c r="AN2" s="165"/>
      <c r="AO2" s="165"/>
      <c r="AP2" s="165"/>
      <c r="AQ2" s="165"/>
      <c r="AR2" s="165"/>
      <c r="AS2" s="165"/>
      <c r="AT2" s="165"/>
      <c r="AU2" s="165"/>
      <c r="AV2" s="165"/>
      <c r="AW2" s="165"/>
    </row>
    <row r="4" spans="1:49">
      <c r="A4" s="2" t="s">
        <v>1</v>
      </c>
      <c r="B4" s="166" t="s">
        <v>2</v>
      </c>
      <c r="C4" s="166"/>
      <c r="D4" s="166"/>
      <c r="E4" s="166"/>
      <c r="F4" s="166"/>
      <c r="G4" s="166"/>
      <c r="H4" s="166"/>
      <c r="I4" s="166"/>
      <c r="J4" s="166"/>
      <c r="K4" s="3" t="s">
        <v>14</v>
      </c>
      <c r="L4" s="166">
        <v>263</v>
      </c>
      <c r="M4" s="166"/>
      <c r="N4" s="166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  <c r="AA4" s="166"/>
      <c r="AB4" s="166"/>
      <c r="AC4" s="166"/>
      <c r="AD4" s="166"/>
      <c r="AE4" s="166"/>
      <c r="AF4" s="166"/>
      <c r="AG4" s="166"/>
      <c r="AH4" s="166"/>
      <c r="AI4" s="166"/>
      <c r="AJ4" s="166"/>
      <c r="AK4" s="166"/>
      <c r="AL4" s="166"/>
      <c r="AM4" s="166"/>
      <c r="AN4" s="166"/>
      <c r="AO4" s="166"/>
      <c r="AP4" s="166"/>
      <c r="AQ4" s="166"/>
      <c r="AR4" s="166"/>
      <c r="AS4" s="166"/>
      <c r="AT4" s="166"/>
    </row>
    <row r="5" spans="1:49">
      <c r="B5" s="166" t="s">
        <v>3</v>
      </c>
      <c r="C5" s="166"/>
      <c r="D5" s="166"/>
      <c r="E5" s="166"/>
      <c r="F5" s="166"/>
      <c r="G5" s="166"/>
      <c r="H5" s="166"/>
      <c r="I5" s="166"/>
      <c r="J5" s="166"/>
      <c r="K5" s="3" t="s">
        <v>14</v>
      </c>
      <c r="L5" s="167" t="s">
        <v>157</v>
      </c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167"/>
      <c r="AA5" s="167"/>
      <c r="AB5" s="167"/>
      <c r="AC5" s="167"/>
      <c r="AD5" s="167"/>
      <c r="AE5" s="167"/>
      <c r="AF5" s="167"/>
      <c r="AG5" s="167"/>
      <c r="AH5" s="167"/>
      <c r="AI5" s="167"/>
      <c r="AJ5" s="167"/>
      <c r="AK5" s="167"/>
      <c r="AL5" s="167"/>
      <c r="AM5" s="167"/>
      <c r="AN5" s="167"/>
      <c r="AO5" s="167"/>
      <c r="AP5" s="167"/>
      <c r="AQ5" s="167"/>
      <c r="AR5" s="167"/>
      <c r="AS5" s="167"/>
      <c r="AT5" s="167"/>
    </row>
    <row r="6" spans="1:49">
      <c r="B6" s="166" t="s">
        <v>4</v>
      </c>
      <c r="C6" s="166"/>
      <c r="D6" s="166"/>
      <c r="E6" s="166"/>
      <c r="F6" s="166"/>
      <c r="G6" s="166"/>
      <c r="H6" s="166"/>
      <c r="I6" s="166"/>
      <c r="J6" s="166"/>
      <c r="K6" s="3" t="s">
        <v>14</v>
      </c>
      <c r="L6" s="166" t="str">
        <f>'[1]Tembesi Lolos'!$N$153</f>
        <v>Wiraswasta</v>
      </c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</row>
    <row r="7" spans="1:49">
      <c r="B7" s="166" t="s">
        <v>5</v>
      </c>
      <c r="C7" s="166"/>
      <c r="D7" s="166"/>
      <c r="E7" s="166"/>
      <c r="F7" s="166"/>
      <c r="G7" s="166"/>
      <c r="H7" s="166"/>
      <c r="I7" s="166"/>
      <c r="J7" s="166"/>
      <c r="K7" s="3" t="s">
        <v>14</v>
      </c>
      <c r="L7" s="166" t="s">
        <v>158</v>
      </c>
      <c r="M7" s="166"/>
      <c r="N7" s="166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</row>
    <row r="8" spans="1:49">
      <c r="B8" s="166" t="s">
        <v>6</v>
      </c>
      <c r="C8" s="166"/>
      <c r="D8" s="166"/>
      <c r="E8" s="166"/>
      <c r="F8" s="166"/>
      <c r="G8" s="166"/>
      <c r="H8" s="166"/>
      <c r="I8" s="166"/>
      <c r="J8" s="166"/>
      <c r="K8" s="3" t="s">
        <v>14</v>
      </c>
      <c r="L8" s="166" t="s">
        <v>105</v>
      </c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</row>
    <row r="9" spans="1:49">
      <c r="B9" s="166" t="s">
        <v>7</v>
      </c>
      <c r="C9" s="166"/>
      <c r="D9" s="166"/>
      <c r="E9" s="166"/>
      <c r="F9" s="166"/>
      <c r="G9" s="166"/>
      <c r="H9" s="166"/>
      <c r="I9" s="166"/>
      <c r="J9" s="166"/>
      <c r="K9" s="3" t="s">
        <v>14</v>
      </c>
      <c r="L9" s="166" t="s">
        <v>23</v>
      </c>
      <c r="M9" s="166"/>
      <c r="N9" s="166"/>
      <c r="O9" s="166"/>
      <c r="P9" s="166"/>
      <c r="Q9" s="166"/>
      <c r="R9" s="166"/>
      <c r="S9" s="166"/>
      <c r="T9" s="166"/>
      <c r="U9" s="166"/>
      <c r="V9" s="166"/>
      <c r="W9" s="166"/>
      <c r="X9" s="166"/>
      <c r="Y9" s="166"/>
      <c r="Z9" s="166"/>
      <c r="AA9" s="166"/>
      <c r="AB9" s="166"/>
      <c r="AC9" s="166"/>
      <c r="AD9" s="166"/>
      <c r="AE9" s="166"/>
      <c r="AF9" s="166"/>
      <c r="AG9" s="166"/>
      <c r="AH9" s="166"/>
      <c r="AI9" s="166"/>
      <c r="AJ9" s="166"/>
      <c r="AK9" s="166"/>
      <c r="AL9" s="166"/>
      <c r="AM9" s="166"/>
      <c r="AN9" s="166"/>
      <c r="AO9" s="166"/>
      <c r="AP9" s="166"/>
      <c r="AQ9" s="166"/>
      <c r="AR9" s="166"/>
      <c r="AS9" s="166"/>
      <c r="AT9" s="166"/>
    </row>
    <row r="11" spans="1:49">
      <c r="A11" s="2" t="s">
        <v>8</v>
      </c>
      <c r="B11" s="169" t="s">
        <v>9</v>
      </c>
      <c r="C11" s="169"/>
      <c r="D11" s="169"/>
      <c r="E11" s="169"/>
      <c r="F11" s="169"/>
      <c r="G11" s="169"/>
      <c r="H11" s="169"/>
      <c r="I11" s="169"/>
      <c r="J11" s="169"/>
      <c r="K11" s="169"/>
      <c r="L11" s="169"/>
      <c r="M11" s="169"/>
      <c r="N11" s="169"/>
      <c r="O11" s="169"/>
      <c r="P11" s="169"/>
      <c r="Q11" s="169"/>
      <c r="R11" s="169"/>
      <c r="S11" s="169"/>
      <c r="T11" s="169"/>
      <c r="U11" s="169"/>
      <c r="V11" s="169"/>
      <c r="W11" s="169"/>
      <c r="X11" s="169"/>
      <c r="Y11" s="169"/>
      <c r="Z11" s="169"/>
      <c r="AA11" s="169"/>
      <c r="AB11" s="169"/>
      <c r="AC11" s="169"/>
      <c r="AD11" s="169"/>
      <c r="AE11" s="169"/>
      <c r="AF11" s="169"/>
      <c r="AG11" s="169"/>
      <c r="AH11" s="169"/>
      <c r="AI11" s="169"/>
      <c r="AJ11" s="169"/>
      <c r="AK11" s="169"/>
      <c r="AL11" s="169"/>
      <c r="AM11" s="169"/>
      <c r="AN11" s="169"/>
      <c r="AO11" s="169"/>
      <c r="AP11" s="169"/>
      <c r="AQ11" s="169"/>
      <c r="AR11" s="169"/>
      <c r="AS11" s="169"/>
      <c r="AT11" s="169"/>
      <c r="AU11" s="169"/>
      <c r="AV11" s="169"/>
      <c r="AW11" s="169"/>
    </row>
    <row r="13" spans="1:49">
      <c r="B13" s="15" t="s">
        <v>10</v>
      </c>
      <c r="C13" s="5"/>
      <c r="D13" s="5"/>
      <c r="E13" s="5"/>
      <c r="F13" s="5"/>
      <c r="G13" s="5"/>
      <c r="H13" s="5"/>
      <c r="I13" s="6"/>
      <c r="J13" s="6"/>
      <c r="K13" s="6"/>
      <c r="L13" s="6"/>
      <c r="M13" s="6"/>
      <c r="N13" s="6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7"/>
    </row>
    <row r="14" spans="1:49" ht="17.25">
      <c r="B14" s="16" t="s">
        <v>11</v>
      </c>
      <c r="C14" s="160" t="s">
        <v>13</v>
      </c>
      <c r="D14" s="160"/>
      <c r="E14" s="160"/>
      <c r="F14" s="160"/>
      <c r="G14" s="160"/>
      <c r="H14" s="112" t="s">
        <v>14</v>
      </c>
      <c r="I14" s="168">
        <v>6</v>
      </c>
      <c r="J14" s="168"/>
      <c r="K14" s="114" t="s">
        <v>15</v>
      </c>
      <c r="L14" s="114" t="s">
        <v>16</v>
      </c>
      <c r="M14" s="168">
        <v>10</v>
      </c>
      <c r="N14" s="168"/>
      <c r="O14" s="11" t="s">
        <v>15</v>
      </c>
      <c r="P14" s="13" t="s">
        <v>17</v>
      </c>
      <c r="Q14" s="168">
        <f>SUM(M14*I14)</f>
        <v>60</v>
      </c>
      <c r="R14" s="168"/>
      <c r="S14" s="112" t="s">
        <v>18</v>
      </c>
      <c r="T14" s="112"/>
      <c r="U14" s="18" t="s">
        <v>11</v>
      </c>
      <c r="V14" s="10" t="s">
        <v>65</v>
      </c>
      <c r="W14" s="10"/>
      <c r="X14" s="10"/>
      <c r="Y14" s="10"/>
      <c r="Z14" s="10"/>
      <c r="AA14" s="10" t="s">
        <v>14</v>
      </c>
      <c r="AB14" s="10" t="s">
        <v>64</v>
      </c>
      <c r="AC14" s="10"/>
      <c r="AD14" s="10"/>
      <c r="AE14" s="10"/>
      <c r="AF14" s="10"/>
      <c r="AI14" s="19" t="s">
        <v>11</v>
      </c>
      <c r="AJ14" s="161" t="s">
        <v>67</v>
      </c>
      <c r="AK14" s="161"/>
      <c r="AL14" s="161"/>
      <c r="AM14" s="161"/>
      <c r="AN14" s="161"/>
      <c r="AO14" s="161"/>
      <c r="AP14" s="44" t="s">
        <v>14</v>
      </c>
      <c r="AQ14" s="44" t="s">
        <v>64</v>
      </c>
      <c r="AR14" s="44"/>
      <c r="AS14" s="44"/>
      <c r="AT14" s="44"/>
      <c r="AU14" s="44"/>
      <c r="AW14" s="12"/>
    </row>
    <row r="15" spans="1:49" ht="17.25">
      <c r="B15" s="16" t="s">
        <v>11</v>
      </c>
      <c r="C15" s="160" t="s">
        <v>12</v>
      </c>
      <c r="D15" s="160"/>
      <c r="E15" s="160"/>
      <c r="F15" s="160"/>
      <c r="G15" s="160"/>
      <c r="H15" s="112" t="s">
        <v>14</v>
      </c>
      <c r="I15" s="168">
        <v>6</v>
      </c>
      <c r="J15" s="168"/>
      <c r="K15" s="114" t="s">
        <v>15</v>
      </c>
      <c r="L15" s="114" t="s">
        <v>16</v>
      </c>
      <c r="M15" s="168">
        <v>8</v>
      </c>
      <c r="N15" s="168"/>
      <c r="O15" s="11" t="s">
        <v>15</v>
      </c>
      <c r="P15" s="13" t="s">
        <v>17</v>
      </c>
      <c r="Q15" s="168">
        <f>SUM(M15*I15)</f>
        <v>48</v>
      </c>
      <c r="R15" s="168"/>
      <c r="S15" s="112" t="s">
        <v>18</v>
      </c>
      <c r="T15" s="112"/>
      <c r="U15" s="18" t="s">
        <v>11</v>
      </c>
      <c r="V15" s="10" t="s">
        <v>63</v>
      </c>
      <c r="W15" s="10"/>
      <c r="X15" s="10"/>
      <c r="Y15" s="10"/>
      <c r="Z15" s="10"/>
      <c r="AA15" s="10" t="s">
        <v>14</v>
      </c>
      <c r="AB15" s="10" t="s">
        <v>64</v>
      </c>
      <c r="AC15" s="10"/>
      <c r="AD15" s="10"/>
      <c r="AE15" s="10"/>
      <c r="AF15" s="10"/>
      <c r="AH15" s="10"/>
      <c r="AI15" s="18" t="s">
        <v>11</v>
      </c>
      <c r="AJ15" s="160" t="s">
        <v>68</v>
      </c>
      <c r="AK15" s="160"/>
      <c r="AL15" s="160"/>
      <c r="AM15" s="160"/>
      <c r="AN15" s="160"/>
      <c r="AO15" s="160"/>
      <c r="AP15" s="10" t="s">
        <v>14</v>
      </c>
      <c r="AQ15" s="10" t="s">
        <v>64</v>
      </c>
      <c r="AR15" s="10"/>
      <c r="AS15" s="10"/>
      <c r="AT15" s="10"/>
      <c r="AU15" s="10"/>
      <c r="AW15" s="12"/>
    </row>
    <row r="16" spans="1:49">
      <c r="B16" s="17"/>
      <c r="C16" s="44"/>
      <c r="D16" s="44"/>
      <c r="E16" s="44"/>
      <c r="F16" s="44"/>
      <c r="G16" s="44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113"/>
      <c r="U16" s="18" t="s">
        <v>11</v>
      </c>
      <c r="V16" s="112" t="s">
        <v>66</v>
      </c>
      <c r="W16" s="112"/>
      <c r="X16" s="112"/>
      <c r="Y16" s="112"/>
      <c r="Z16" s="112"/>
      <c r="AA16" s="10" t="s">
        <v>14</v>
      </c>
      <c r="AB16" s="112" t="s">
        <v>64</v>
      </c>
      <c r="AC16" s="112"/>
      <c r="AD16" s="112"/>
      <c r="AE16" s="112"/>
      <c r="AF16" s="112"/>
      <c r="AH16" s="24"/>
      <c r="AI16" s="18" t="s">
        <v>11</v>
      </c>
      <c r="AJ16" s="160" t="s">
        <v>69</v>
      </c>
      <c r="AK16" s="160"/>
      <c r="AL16" s="160"/>
      <c r="AM16" s="160"/>
      <c r="AN16" s="160"/>
      <c r="AO16" s="160"/>
      <c r="AP16" s="10" t="s">
        <v>14</v>
      </c>
      <c r="AQ16" s="10" t="s">
        <v>111</v>
      </c>
      <c r="AR16" s="10"/>
      <c r="AS16" s="10"/>
      <c r="AT16" s="10"/>
      <c r="AU16" s="10"/>
      <c r="AV16" s="10"/>
      <c r="AW16" s="12"/>
    </row>
    <row r="17" spans="2:49">
      <c r="B17" s="8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2"/>
    </row>
    <row r="18" spans="2:49">
      <c r="B18" s="170" t="s">
        <v>19</v>
      </c>
      <c r="C18" s="170"/>
      <c r="D18" s="170"/>
      <c r="E18" s="170"/>
      <c r="F18" s="170"/>
      <c r="G18" s="170"/>
      <c r="H18" s="170"/>
      <c r="I18" s="170"/>
      <c r="J18" s="170"/>
      <c r="K18" s="170"/>
      <c r="L18" s="170"/>
      <c r="M18" s="170"/>
      <c r="N18" s="170"/>
      <c r="O18" s="170"/>
      <c r="P18" s="170"/>
      <c r="Q18" s="170"/>
      <c r="R18" s="170" t="s">
        <v>20</v>
      </c>
      <c r="S18" s="170"/>
      <c r="T18" s="170"/>
      <c r="U18" s="170"/>
      <c r="V18" s="170"/>
      <c r="W18" s="170"/>
      <c r="X18" s="170"/>
      <c r="Y18" s="170"/>
      <c r="Z18" s="170"/>
      <c r="AA18" s="170"/>
      <c r="AB18" s="170"/>
      <c r="AC18" s="170"/>
      <c r="AD18" s="170"/>
      <c r="AE18" s="170"/>
      <c r="AF18" s="170"/>
      <c r="AG18" s="170"/>
      <c r="AH18" s="170" t="s">
        <v>21</v>
      </c>
      <c r="AI18" s="170"/>
      <c r="AJ18" s="170"/>
      <c r="AK18" s="170"/>
      <c r="AL18" s="170"/>
      <c r="AM18" s="170"/>
      <c r="AN18" s="170"/>
      <c r="AO18" s="170"/>
      <c r="AP18" s="170"/>
      <c r="AQ18" s="170"/>
      <c r="AR18" s="170"/>
      <c r="AS18" s="170"/>
      <c r="AT18" s="170"/>
      <c r="AU18" s="170"/>
      <c r="AV18" s="170"/>
      <c r="AW18" s="170"/>
    </row>
    <row r="19" spans="2:49">
      <c r="B19" s="162"/>
      <c r="C19" s="162"/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  <c r="AA19" s="162"/>
      <c r="AB19" s="162"/>
      <c r="AC19" s="162"/>
      <c r="AD19" s="162"/>
      <c r="AE19" s="162"/>
      <c r="AF19" s="162"/>
      <c r="AG19" s="162"/>
      <c r="AH19" s="162"/>
      <c r="AI19" s="162"/>
      <c r="AJ19" s="162"/>
      <c r="AK19" s="162"/>
      <c r="AL19" s="162"/>
      <c r="AM19" s="162"/>
      <c r="AN19" s="162"/>
      <c r="AO19" s="162"/>
      <c r="AP19" s="162"/>
      <c r="AQ19" s="162"/>
      <c r="AR19" s="162"/>
      <c r="AS19" s="162"/>
      <c r="AT19" s="162"/>
      <c r="AU19" s="162"/>
      <c r="AV19" s="162"/>
      <c r="AW19" s="162"/>
    </row>
    <row r="20" spans="2:49">
      <c r="B20" s="163"/>
      <c r="C20" s="163"/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  <c r="AC20" s="163"/>
      <c r="AD20" s="163"/>
      <c r="AE20" s="163"/>
      <c r="AF20" s="163"/>
      <c r="AG20" s="163"/>
      <c r="AH20" s="163"/>
      <c r="AI20" s="163"/>
      <c r="AJ20" s="163"/>
      <c r="AK20" s="163"/>
      <c r="AL20" s="163"/>
      <c r="AM20" s="163"/>
      <c r="AN20" s="163"/>
      <c r="AO20" s="163"/>
      <c r="AP20" s="163"/>
      <c r="AQ20" s="163"/>
      <c r="AR20" s="163"/>
      <c r="AS20" s="163"/>
      <c r="AT20" s="163"/>
      <c r="AU20" s="163"/>
      <c r="AV20" s="163"/>
      <c r="AW20" s="163"/>
    </row>
    <row r="21" spans="2:49">
      <c r="B21" s="163"/>
      <c r="C21" s="163"/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  <c r="AC21" s="163"/>
      <c r="AD21" s="163"/>
      <c r="AE21" s="163"/>
      <c r="AF21" s="163"/>
      <c r="AG21" s="163"/>
      <c r="AH21" s="163"/>
      <c r="AI21" s="163"/>
      <c r="AJ21" s="163"/>
      <c r="AK21" s="163"/>
      <c r="AL21" s="163"/>
      <c r="AM21" s="163"/>
      <c r="AN21" s="163"/>
      <c r="AO21" s="163"/>
      <c r="AP21" s="163"/>
      <c r="AQ21" s="163"/>
      <c r="AR21" s="163"/>
      <c r="AS21" s="163"/>
      <c r="AT21" s="163"/>
      <c r="AU21" s="163"/>
      <c r="AV21" s="163"/>
      <c r="AW21" s="163"/>
    </row>
    <row r="22" spans="2:49">
      <c r="B22" s="163"/>
      <c r="C22" s="163"/>
      <c r="D22" s="163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  <c r="AC22" s="163"/>
      <c r="AD22" s="163"/>
      <c r="AE22" s="163"/>
      <c r="AF22" s="163"/>
      <c r="AG22" s="163"/>
      <c r="AH22" s="163"/>
      <c r="AI22" s="163"/>
      <c r="AJ22" s="163"/>
      <c r="AK22" s="163"/>
      <c r="AL22" s="163"/>
      <c r="AM22" s="163"/>
      <c r="AN22" s="163"/>
      <c r="AO22" s="163"/>
      <c r="AP22" s="163"/>
      <c r="AQ22" s="163"/>
      <c r="AR22" s="163"/>
      <c r="AS22" s="163"/>
      <c r="AT22" s="163"/>
      <c r="AU22" s="163"/>
      <c r="AV22" s="163"/>
      <c r="AW22" s="163"/>
    </row>
    <row r="23" spans="2:49">
      <c r="B23" s="163"/>
      <c r="C23" s="163"/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  <c r="AC23" s="163"/>
      <c r="AD23" s="163"/>
      <c r="AE23" s="163"/>
      <c r="AF23" s="163"/>
      <c r="AG23" s="163"/>
      <c r="AH23" s="163"/>
      <c r="AI23" s="163"/>
      <c r="AJ23" s="163"/>
      <c r="AK23" s="163"/>
      <c r="AL23" s="163"/>
      <c r="AM23" s="163"/>
      <c r="AN23" s="163"/>
      <c r="AO23" s="163"/>
      <c r="AP23" s="163"/>
      <c r="AQ23" s="163"/>
      <c r="AR23" s="163"/>
      <c r="AS23" s="163"/>
      <c r="AT23" s="163"/>
      <c r="AU23" s="163"/>
      <c r="AV23" s="163"/>
      <c r="AW23" s="163"/>
    </row>
    <row r="24" spans="2:49">
      <c r="B24" s="163"/>
      <c r="C24" s="163"/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  <c r="AC24" s="163"/>
      <c r="AD24" s="163"/>
      <c r="AE24" s="163"/>
      <c r="AF24" s="163"/>
      <c r="AG24" s="163"/>
      <c r="AH24" s="163"/>
      <c r="AI24" s="163"/>
      <c r="AJ24" s="163"/>
      <c r="AK24" s="163"/>
      <c r="AL24" s="163"/>
      <c r="AM24" s="163"/>
      <c r="AN24" s="163"/>
      <c r="AO24" s="163"/>
      <c r="AP24" s="163"/>
      <c r="AQ24" s="163"/>
      <c r="AR24" s="163"/>
      <c r="AS24" s="163"/>
      <c r="AT24" s="163"/>
      <c r="AU24" s="163"/>
      <c r="AV24" s="163"/>
      <c r="AW24" s="163"/>
    </row>
    <row r="25" spans="2:49">
      <c r="B25" s="163"/>
      <c r="C25" s="163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K25" s="163"/>
      <c r="AL25" s="163"/>
      <c r="AM25" s="163"/>
      <c r="AN25" s="163"/>
      <c r="AO25" s="163"/>
      <c r="AP25" s="163"/>
      <c r="AQ25" s="163"/>
      <c r="AR25" s="163"/>
      <c r="AS25" s="163"/>
      <c r="AT25" s="163"/>
      <c r="AU25" s="163"/>
      <c r="AV25" s="163"/>
      <c r="AW25" s="163"/>
    </row>
    <row r="26" spans="2:49">
      <c r="B26" s="163"/>
      <c r="C26" s="163"/>
      <c r="D26" s="163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  <c r="AB26" s="163"/>
      <c r="AC26" s="163"/>
      <c r="AD26" s="163"/>
      <c r="AE26" s="163"/>
      <c r="AF26" s="163"/>
      <c r="AG26" s="163"/>
      <c r="AH26" s="163"/>
      <c r="AI26" s="163"/>
      <c r="AJ26" s="163"/>
      <c r="AK26" s="163"/>
      <c r="AL26" s="163"/>
      <c r="AM26" s="163"/>
      <c r="AN26" s="163"/>
      <c r="AO26" s="163"/>
      <c r="AP26" s="163"/>
      <c r="AQ26" s="163"/>
      <c r="AR26" s="163"/>
      <c r="AS26" s="163"/>
      <c r="AT26" s="163"/>
      <c r="AU26" s="163"/>
      <c r="AV26" s="163"/>
      <c r="AW26" s="163"/>
    </row>
    <row r="27" spans="2:49">
      <c r="B27" s="163"/>
      <c r="C27" s="163"/>
      <c r="D27" s="163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/>
      <c r="AC27" s="163"/>
      <c r="AD27" s="163"/>
      <c r="AE27" s="163"/>
      <c r="AF27" s="163"/>
      <c r="AG27" s="163"/>
      <c r="AH27" s="163"/>
      <c r="AI27" s="163"/>
      <c r="AJ27" s="163"/>
      <c r="AK27" s="163"/>
      <c r="AL27" s="163"/>
      <c r="AM27" s="163"/>
      <c r="AN27" s="163"/>
      <c r="AO27" s="163"/>
      <c r="AP27" s="163"/>
      <c r="AQ27" s="163"/>
      <c r="AR27" s="163"/>
      <c r="AS27" s="163"/>
      <c r="AT27" s="163"/>
      <c r="AU27" s="163"/>
      <c r="AV27" s="163"/>
      <c r="AW27" s="163"/>
    </row>
    <row r="28" spans="2:49">
      <c r="B28" s="163"/>
      <c r="C28" s="163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  <c r="AB28" s="163"/>
      <c r="AC28" s="163"/>
      <c r="AD28" s="163"/>
      <c r="AE28" s="163"/>
      <c r="AF28" s="163"/>
      <c r="AG28" s="163"/>
      <c r="AH28" s="163"/>
      <c r="AI28" s="163"/>
      <c r="AJ28" s="163"/>
      <c r="AK28" s="163"/>
      <c r="AL28" s="163"/>
      <c r="AM28" s="163"/>
      <c r="AN28" s="163"/>
      <c r="AO28" s="163"/>
      <c r="AP28" s="163"/>
      <c r="AQ28" s="163"/>
      <c r="AR28" s="163"/>
      <c r="AS28" s="163"/>
      <c r="AT28" s="163"/>
      <c r="AU28" s="163"/>
      <c r="AV28" s="163"/>
      <c r="AW28" s="163"/>
    </row>
    <row r="29" spans="2:49">
      <c r="B29" s="163"/>
      <c r="C29" s="163"/>
      <c r="D29" s="163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63"/>
      <c r="AL29" s="163"/>
      <c r="AM29" s="163"/>
      <c r="AN29" s="163"/>
      <c r="AO29" s="163"/>
      <c r="AP29" s="163"/>
      <c r="AQ29" s="163"/>
      <c r="AR29" s="163"/>
      <c r="AS29" s="163"/>
      <c r="AT29" s="163"/>
      <c r="AU29" s="163"/>
      <c r="AV29" s="163"/>
      <c r="AW29" s="163"/>
    </row>
    <row r="30" spans="2:49">
      <c r="B30" s="164"/>
      <c r="C30" s="164"/>
      <c r="D30" s="164"/>
      <c r="E30" s="164"/>
      <c r="F30" s="164"/>
      <c r="G30" s="164"/>
      <c r="H30" s="164"/>
      <c r="I30" s="164"/>
      <c r="J30" s="164"/>
      <c r="K30" s="164"/>
      <c r="L30" s="164"/>
      <c r="M30" s="164"/>
      <c r="N30" s="164"/>
      <c r="O30" s="164"/>
      <c r="P30" s="164"/>
      <c r="Q30" s="164"/>
      <c r="R30" s="164"/>
      <c r="S30" s="164"/>
      <c r="T30" s="164"/>
      <c r="U30" s="164"/>
      <c r="V30" s="164"/>
      <c r="W30" s="164"/>
      <c r="X30" s="164"/>
      <c r="Y30" s="164"/>
      <c r="Z30" s="164"/>
      <c r="AA30" s="164"/>
      <c r="AB30" s="164"/>
      <c r="AC30" s="164"/>
      <c r="AD30" s="164"/>
      <c r="AE30" s="164"/>
      <c r="AF30" s="164"/>
      <c r="AG30" s="164"/>
      <c r="AH30" s="164"/>
      <c r="AI30" s="164"/>
      <c r="AJ30" s="164"/>
      <c r="AK30" s="164"/>
      <c r="AL30" s="164"/>
      <c r="AM30" s="164"/>
      <c r="AN30" s="164"/>
      <c r="AO30" s="164"/>
      <c r="AP30" s="164"/>
      <c r="AQ30" s="164"/>
      <c r="AR30" s="164"/>
      <c r="AS30" s="164"/>
      <c r="AT30" s="164"/>
      <c r="AU30" s="164"/>
      <c r="AV30" s="164"/>
      <c r="AW30" s="164"/>
    </row>
    <row r="32" spans="2:49" s="102" customFormat="1">
      <c r="I32" s="101"/>
      <c r="J32" s="101"/>
      <c r="K32" s="101"/>
      <c r="L32" s="101"/>
      <c r="M32" s="101"/>
      <c r="N32" s="101"/>
      <c r="AR32" s="101" t="s">
        <v>239</v>
      </c>
    </row>
    <row r="33" spans="1:46" s="102" customFormat="1">
      <c r="F33" s="101" t="s">
        <v>54</v>
      </c>
      <c r="I33" s="101"/>
      <c r="J33" s="101"/>
      <c r="K33" s="101"/>
      <c r="L33" s="101"/>
      <c r="M33" s="101"/>
      <c r="N33" s="101"/>
      <c r="T33" s="101" t="s">
        <v>237</v>
      </c>
      <c r="AF33" s="101" t="s">
        <v>51</v>
      </c>
      <c r="AR33" s="101" t="s">
        <v>48</v>
      </c>
    </row>
    <row r="34" spans="1:46" s="102" customFormat="1">
      <c r="F34" s="101" t="s">
        <v>55</v>
      </c>
      <c r="I34" s="101"/>
      <c r="J34" s="101"/>
      <c r="K34" s="101"/>
      <c r="L34" s="101"/>
      <c r="M34" s="101"/>
      <c r="N34" s="101"/>
      <c r="T34" s="101" t="s">
        <v>238</v>
      </c>
      <c r="AF34" s="101" t="s">
        <v>52</v>
      </c>
      <c r="AR34" s="101" t="s">
        <v>49</v>
      </c>
    </row>
    <row r="35" spans="1:46" s="102" customFormat="1">
      <c r="F35" s="101"/>
      <c r="I35" s="101"/>
      <c r="J35" s="101"/>
      <c r="K35" s="101"/>
      <c r="L35" s="101"/>
      <c r="M35" s="101"/>
      <c r="N35" s="101"/>
      <c r="AF35" s="101" t="s">
        <v>53</v>
      </c>
      <c r="AR35" s="101" t="s">
        <v>50</v>
      </c>
    </row>
    <row r="36" spans="1:46" s="102" customFormat="1">
      <c r="F36" s="101"/>
      <c r="I36" s="101"/>
      <c r="J36" s="101"/>
      <c r="K36" s="101"/>
      <c r="L36" s="101"/>
      <c r="M36" s="101"/>
      <c r="N36" s="101"/>
      <c r="AF36" s="101"/>
      <c r="AR36" s="101"/>
    </row>
    <row r="37" spans="1:46" s="102" customFormat="1">
      <c r="F37" s="101"/>
      <c r="I37" s="101"/>
      <c r="J37" s="101"/>
      <c r="K37" s="101"/>
      <c r="L37" s="101"/>
      <c r="M37" s="101"/>
      <c r="N37" s="101"/>
      <c r="AF37" s="101"/>
      <c r="AR37" s="101"/>
    </row>
    <row r="38" spans="1:46" s="102" customFormat="1">
      <c r="F38" s="101"/>
      <c r="I38" s="101"/>
      <c r="J38" s="101"/>
      <c r="K38" s="101"/>
      <c r="L38" s="101"/>
      <c r="M38" s="101"/>
      <c r="N38" s="101"/>
      <c r="AF38" s="101"/>
      <c r="AR38" s="101"/>
    </row>
    <row r="39" spans="1:46" s="140" customFormat="1" ht="16.5" thickBot="1">
      <c r="F39" s="141" t="s">
        <v>232</v>
      </c>
      <c r="I39" s="142"/>
      <c r="J39" s="142"/>
      <c r="K39" s="142"/>
      <c r="L39" s="142"/>
      <c r="M39" s="142"/>
      <c r="N39" s="142"/>
      <c r="Q39" s="145"/>
      <c r="R39" s="145"/>
      <c r="S39" s="145"/>
      <c r="T39" s="146"/>
      <c r="U39" s="145"/>
      <c r="V39" s="145"/>
      <c r="W39" s="145"/>
      <c r="X39" s="145"/>
      <c r="AF39" s="141" t="s">
        <v>97</v>
      </c>
      <c r="AR39" s="141" t="s">
        <v>209</v>
      </c>
    </row>
    <row r="40" spans="1:46" s="102" customFormat="1">
      <c r="D40" s="143"/>
      <c r="F40" s="143" t="s">
        <v>228</v>
      </c>
      <c r="G40" s="143"/>
      <c r="H40" s="143"/>
      <c r="I40" s="143"/>
      <c r="J40" s="143"/>
      <c r="K40" s="144"/>
      <c r="L40" s="144"/>
      <c r="M40" s="144"/>
      <c r="N40" s="144"/>
      <c r="T40" s="147"/>
      <c r="AO40" s="101"/>
    </row>
    <row r="42" spans="1:46">
      <c r="AN42" s="10"/>
      <c r="AO42" s="10"/>
      <c r="AP42" s="160"/>
      <c r="AQ42" s="160"/>
      <c r="AR42" s="160"/>
      <c r="AS42" s="160"/>
      <c r="AT42" s="160"/>
    </row>
    <row r="47" spans="1:46">
      <c r="A47" s="2" t="s">
        <v>25</v>
      </c>
      <c r="B47" s="1" t="s">
        <v>26</v>
      </c>
    </row>
    <row r="49" spans="2:49">
      <c r="B49" s="15" t="s">
        <v>27</v>
      </c>
      <c r="C49" s="5"/>
      <c r="D49" s="5"/>
      <c r="E49" s="5"/>
      <c r="F49" s="5"/>
      <c r="G49" s="5"/>
      <c r="H49" s="5"/>
      <c r="I49" s="6"/>
      <c r="J49" s="6"/>
      <c r="K49" s="6"/>
      <c r="L49" s="6"/>
      <c r="M49" s="6"/>
      <c r="N49" s="6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7"/>
    </row>
    <row r="50" spans="2:49">
      <c r="B50" s="22" t="s">
        <v>28</v>
      </c>
      <c r="C50" s="10"/>
      <c r="D50" s="10"/>
      <c r="E50" s="10"/>
      <c r="F50" s="10"/>
      <c r="G50" s="10"/>
      <c r="H50" s="10"/>
      <c r="I50" s="11"/>
      <c r="J50" s="11"/>
      <c r="K50" s="11"/>
      <c r="L50" s="11"/>
      <c r="M50" s="11"/>
      <c r="V50" s="11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9" t="s">
        <v>30</v>
      </c>
      <c r="AR50" s="10"/>
      <c r="AS50" s="10"/>
      <c r="AT50" s="10"/>
      <c r="AU50" s="10"/>
      <c r="AV50" s="10"/>
      <c r="AW50" s="12"/>
    </row>
    <row r="51" spans="2:49" ht="17.25">
      <c r="B51" s="23" t="s">
        <v>1</v>
      </c>
      <c r="C51" s="10" t="s">
        <v>70</v>
      </c>
      <c r="D51" s="10"/>
      <c r="E51" s="10"/>
      <c r="F51" s="10"/>
      <c r="G51" s="10"/>
      <c r="H51" s="112"/>
      <c r="I51" s="20"/>
      <c r="J51" s="11"/>
      <c r="K51" s="11"/>
      <c r="L51" s="11"/>
      <c r="M51" s="11"/>
      <c r="V51" s="168">
        <v>12</v>
      </c>
      <c r="W51" s="168"/>
      <c r="X51" s="11" t="s">
        <v>15</v>
      </c>
      <c r="Y51" s="11" t="s">
        <v>16</v>
      </c>
      <c r="Z51" s="168">
        <v>2.85</v>
      </c>
      <c r="AA51" s="168"/>
      <c r="AB51" s="11" t="s">
        <v>15</v>
      </c>
      <c r="AC51" s="13" t="s">
        <v>17</v>
      </c>
      <c r="AD51" s="168">
        <f>SUM(Z51*V51)</f>
        <v>34.200000000000003</v>
      </c>
      <c r="AE51" s="168"/>
      <c r="AF51" s="112" t="s">
        <v>18</v>
      </c>
      <c r="AG51" s="10"/>
      <c r="AH51" s="25" t="s">
        <v>29</v>
      </c>
      <c r="AI51" s="10"/>
      <c r="AJ51" s="180">
        <v>57000</v>
      </c>
      <c r="AK51" s="180"/>
      <c r="AL51" s="180"/>
      <c r="AM51" s="26"/>
      <c r="AN51" s="10"/>
      <c r="AO51" s="10"/>
      <c r="AP51" s="10"/>
      <c r="AQ51" s="27" t="s">
        <v>31</v>
      </c>
      <c r="AR51" s="180">
        <f>SUM(AJ51*AD51)</f>
        <v>1949400.0000000002</v>
      </c>
      <c r="AS51" s="180"/>
      <c r="AT51" s="180"/>
      <c r="AU51" s="180"/>
      <c r="AV51" s="10"/>
      <c r="AW51" s="12"/>
    </row>
    <row r="52" spans="2:49">
      <c r="B52" s="23" t="s">
        <v>8</v>
      </c>
      <c r="C52" s="10" t="s">
        <v>71</v>
      </c>
      <c r="D52" s="10"/>
      <c r="E52" s="10"/>
      <c r="F52" s="10"/>
      <c r="G52" s="10"/>
      <c r="H52" s="112"/>
      <c r="I52" s="20"/>
      <c r="J52" s="11"/>
      <c r="K52" s="11"/>
      <c r="L52" s="11"/>
      <c r="M52" s="11"/>
      <c r="V52" s="168">
        <v>2</v>
      </c>
      <c r="W52" s="168"/>
      <c r="X52" s="160" t="s">
        <v>37</v>
      </c>
      <c r="Y52" s="160"/>
      <c r="Z52" s="160"/>
      <c r="AA52" s="160"/>
      <c r="AC52" s="13"/>
      <c r="AD52" s="168"/>
      <c r="AE52" s="168"/>
      <c r="AF52" s="112"/>
      <c r="AG52" s="10"/>
      <c r="AH52" s="25" t="s">
        <v>29</v>
      </c>
      <c r="AI52" s="10"/>
      <c r="AJ52" s="180">
        <v>350000</v>
      </c>
      <c r="AK52" s="180"/>
      <c r="AL52" s="180"/>
      <c r="AM52" s="26"/>
      <c r="AN52" s="10"/>
      <c r="AO52" s="10"/>
      <c r="AP52" s="10"/>
      <c r="AQ52" s="27" t="s">
        <v>31</v>
      </c>
      <c r="AR52" s="180">
        <f>SUM(AJ52*V52)</f>
        <v>700000</v>
      </c>
      <c r="AS52" s="180"/>
      <c r="AT52" s="180"/>
      <c r="AU52" s="180"/>
      <c r="AV52" s="10"/>
      <c r="AW52" s="12"/>
    </row>
    <row r="53" spans="2:49">
      <c r="B53" s="23" t="s">
        <v>25</v>
      </c>
      <c r="C53" s="112" t="s">
        <v>72</v>
      </c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V53" s="168">
        <v>2</v>
      </c>
      <c r="W53" s="168"/>
      <c r="X53" s="160" t="s">
        <v>37</v>
      </c>
      <c r="Y53" s="160"/>
      <c r="Z53" s="160"/>
      <c r="AA53" s="160"/>
      <c r="AC53" s="13"/>
      <c r="AD53" s="168"/>
      <c r="AE53" s="168"/>
      <c r="AF53" s="112"/>
      <c r="AG53" s="24"/>
      <c r="AH53" s="25" t="s">
        <v>29</v>
      </c>
      <c r="AI53" s="24"/>
      <c r="AJ53" s="180">
        <v>350000</v>
      </c>
      <c r="AK53" s="180"/>
      <c r="AL53" s="180"/>
      <c r="AM53" s="26"/>
      <c r="AN53" s="24"/>
      <c r="AO53" s="24"/>
      <c r="AP53" s="24"/>
      <c r="AQ53" s="27" t="s">
        <v>31</v>
      </c>
      <c r="AR53" s="180">
        <f>SUM(AJ53*V53)</f>
        <v>700000</v>
      </c>
      <c r="AS53" s="180"/>
      <c r="AT53" s="180"/>
      <c r="AU53" s="180"/>
      <c r="AV53" s="10"/>
      <c r="AW53" s="12"/>
    </row>
    <row r="54" spans="2:49">
      <c r="B54" s="8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2"/>
    </row>
    <row r="55" spans="2:49" ht="15.75">
      <c r="B55" s="181" t="s">
        <v>32</v>
      </c>
      <c r="C55" s="182"/>
      <c r="D55" s="182"/>
      <c r="E55" s="182"/>
      <c r="F55" s="182"/>
      <c r="G55" s="182"/>
      <c r="H55" s="182"/>
      <c r="I55" s="182"/>
      <c r="J55" s="182"/>
      <c r="K55" s="182"/>
      <c r="L55" s="182"/>
      <c r="M55" s="182"/>
      <c r="N55" s="182"/>
      <c r="O55" s="182"/>
      <c r="P55" s="182"/>
      <c r="Q55" s="182"/>
      <c r="R55" s="182"/>
      <c r="S55" s="182"/>
      <c r="T55" s="182"/>
      <c r="U55" s="182"/>
      <c r="V55" s="182"/>
      <c r="W55" s="182"/>
      <c r="X55" s="182"/>
      <c r="Y55" s="182"/>
      <c r="Z55" s="182"/>
      <c r="AA55" s="182"/>
      <c r="AB55" s="182"/>
      <c r="AC55" s="182"/>
      <c r="AD55" s="182"/>
      <c r="AE55" s="182"/>
      <c r="AF55" s="182"/>
      <c r="AG55" s="182"/>
      <c r="AH55" s="182"/>
      <c r="AI55" s="182"/>
      <c r="AJ55" s="182"/>
      <c r="AK55" s="182"/>
      <c r="AL55" s="182"/>
      <c r="AM55" s="182"/>
      <c r="AN55" s="182"/>
      <c r="AO55" s="182"/>
      <c r="AP55" s="45"/>
      <c r="AQ55" s="45" t="s">
        <v>31</v>
      </c>
      <c r="AR55" s="46"/>
      <c r="AS55" s="183">
        <f>SUM(AR51:AU53)</f>
        <v>3349400</v>
      </c>
      <c r="AT55" s="183"/>
      <c r="AU55" s="183"/>
      <c r="AV55" s="183"/>
      <c r="AW55" s="184"/>
    </row>
    <row r="56" spans="2:49">
      <c r="B56" s="185" t="s">
        <v>33</v>
      </c>
      <c r="C56" s="186"/>
      <c r="D56" s="187" t="s">
        <v>19</v>
      </c>
      <c r="E56" s="188"/>
      <c r="F56" s="188"/>
      <c r="G56" s="188"/>
      <c r="H56" s="188"/>
      <c r="I56" s="188"/>
      <c r="J56" s="188"/>
      <c r="K56" s="188"/>
      <c r="L56" s="188"/>
      <c r="M56" s="188"/>
      <c r="N56" s="188"/>
      <c r="O56" s="188"/>
      <c r="P56" s="188"/>
      <c r="Q56" s="189"/>
      <c r="R56" s="170" t="s">
        <v>20</v>
      </c>
      <c r="S56" s="170"/>
      <c r="T56" s="170"/>
      <c r="U56" s="170"/>
      <c r="V56" s="170"/>
      <c r="W56" s="170"/>
      <c r="X56" s="170"/>
      <c r="Y56" s="170"/>
      <c r="Z56" s="170"/>
      <c r="AA56" s="170"/>
      <c r="AB56" s="170"/>
      <c r="AC56" s="170"/>
      <c r="AD56" s="170"/>
      <c r="AE56" s="170"/>
      <c r="AF56" s="170"/>
      <c r="AG56" s="170"/>
      <c r="AH56" s="170" t="s">
        <v>21</v>
      </c>
      <c r="AI56" s="170"/>
      <c r="AJ56" s="170"/>
      <c r="AK56" s="170"/>
      <c r="AL56" s="170"/>
      <c r="AM56" s="170"/>
      <c r="AN56" s="170"/>
      <c r="AO56" s="170"/>
      <c r="AP56" s="170"/>
      <c r="AQ56" s="170"/>
      <c r="AR56" s="170"/>
      <c r="AS56" s="170"/>
      <c r="AT56" s="170"/>
      <c r="AU56" s="170"/>
      <c r="AV56" s="170"/>
      <c r="AW56" s="170"/>
    </row>
    <row r="57" spans="2:49">
      <c r="B57" s="15" t="s">
        <v>43</v>
      </c>
      <c r="C57" s="30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7"/>
      <c r="R57" s="4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7"/>
      <c r="AH57" s="4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7"/>
    </row>
    <row r="58" spans="2:49">
      <c r="B58" s="8"/>
      <c r="C58" s="9" t="s">
        <v>34</v>
      </c>
      <c r="D58" s="195" t="s">
        <v>58</v>
      </c>
      <c r="E58" s="195"/>
      <c r="F58" s="195"/>
      <c r="G58" s="195"/>
      <c r="H58" s="195"/>
      <c r="I58" s="195"/>
      <c r="J58" s="195"/>
      <c r="K58" s="195"/>
      <c r="L58" s="195"/>
      <c r="M58" s="195"/>
      <c r="N58" s="195"/>
      <c r="O58" s="195"/>
      <c r="P58" s="195"/>
      <c r="Q58" s="196"/>
      <c r="R58" s="8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2"/>
      <c r="AH58" s="8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2"/>
    </row>
    <row r="59" spans="2:49">
      <c r="B59" s="8"/>
      <c r="C59" s="10"/>
      <c r="D59" s="160" t="s">
        <v>35</v>
      </c>
      <c r="E59" s="160"/>
      <c r="F59" s="11" t="s">
        <v>14</v>
      </c>
      <c r="G59" s="160" t="s">
        <v>36</v>
      </c>
      <c r="H59" s="160"/>
      <c r="I59" s="160"/>
      <c r="J59" s="160"/>
      <c r="K59" s="160"/>
      <c r="L59" s="160"/>
      <c r="M59" s="160"/>
      <c r="N59" s="160"/>
      <c r="O59" s="160"/>
      <c r="P59" s="160"/>
      <c r="Q59" s="198"/>
      <c r="R59" s="8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2"/>
      <c r="AH59" s="8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2"/>
    </row>
    <row r="60" spans="2:49">
      <c r="B60" s="8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2"/>
      <c r="R60" s="8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2"/>
      <c r="AH60" s="8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2"/>
    </row>
    <row r="61" spans="2:49">
      <c r="B61" s="8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2"/>
      <c r="R61" s="8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2"/>
      <c r="AH61" s="8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2"/>
    </row>
    <row r="62" spans="2:49">
      <c r="B62" s="8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2"/>
      <c r="R62" s="8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2"/>
      <c r="AH62" s="8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2"/>
    </row>
    <row r="63" spans="2:49">
      <c r="B63" s="8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2"/>
      <c r="R63" s="8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2"/>
      <c r="AH63" s="8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2"/>
    </row>
    <row r="64" spans="2:49">
      <c r="B64" s="8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2"/>
      <c r="R64" s="8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2"/>
      <c r="AH64" s="8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2"/>
    </row>
    <row r="65" spans="2:49">
      <c r="B65" s="8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2"/>
      <c r="R65" s="8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2"/>
      <c r="AH65" s="8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2"/>
    </row>
    <row r="66" spans="2:49">
      <c r="B66" s="8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2"/>
      <c r="R66" s="8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2"/>
      <c r="AH66" s="8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2"/>
    </row>
    <row r="67" spans="2:49">
      <c r="B67" s="8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2"/>
      <c r="R67" s="8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2"/>
      <c r="AH67" s="8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2"/>
    </row>
    <row r="68" spans="2:49">
      <c r="B68" s="8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2"/>
      <c r="R68" s="8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2"/>
      <c r="AH68" s="8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2"/>
    </row>
    <row r="69" spans="2:49">
      <c r="B69" s="8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2"/>
      <c r="R69" s="8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2"/>
      <c r="AH69" s="8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2"/>
    </row>
    <row r="70" spans="2:49">
      <c r="B70" s="8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2"/>
      <c r="R70" s="8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2"/>
      <c r="AH70" s="8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2"/>
    </row>
    <row r="71" spans="2:49">
      <c r="B71" s="8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2"/>
      <c r="R71" s="8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2"/>
      <c r="AH71" s="8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2"/>
    </row>
    <row r="72" spans="2:49">
      <c r="B72" s="14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9"/>
      <c r="R72" s="14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9"/>
      <c r="AH72" s="14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9"/>
    </row>
    <row r="84" spans="2:49">
      <c r="B84" s="15" t="s">
        <v>27</v>
      </c>
      <c r="C84" s="5"/>
      <c r="D84" s="5"/>
      <c r="E84" s="5"/>
      <c r="F84" s="5"/>
      <c r="G84" s="5"/>
      <c r="H84" s="5"/>
      <c r="I84" s="6"/>
      <c r="J84" s="6"/>
      <c r="K84" s="6"/>
      <c r="L84" s="6"/>
      <c r="M84" s="6"/>
      <c r="N84" s="6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7"/>
    </row>
    <row r="85" spans="2:49">
      <c r="B85" s="22" t="s">
        <v>28</v>
      </c>
      <c r="C85" s="10"/>
      <c r="D85" s="10"/>
      <c r="E85" s="10"/>
      <c r="F85" s="10"/>
      <c r="G85" s="10"/>
      <c r="H85" s="10"/>
      <c r="I85" s="11"/>
      <c r="J85" s="11"/>
      <c r="K85" s="11"/>
      <c r="L85" s="11"/>
      <c r="M85" s="11"/>
      <c r="V85" s="11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9" t="s">
        <v>30</v>
      </c>
      <c r="AR85" s="10"/>
      <c r="AS85" s="10"/>
      <c r="AT85" s="10"/>
      <c r="AU85" s="10"/>
      <c r="AV85" s="10"/>
      <c r="AW85" s="12"/>
    </row>
    <row r="86" spans="2:49" ht="17.25">
      <c r="B86" s="23" t="s">
        <v>1</v>
      </c>
      <c r="C86" s="10" t="s">
        <v>70</v>
      </c>
      <c r="D86" s="10"/>
      <c r="E86" s="10"/>
      <c r="F86" s="10"/>
      <c r="G86" s="10"/>
      <c r="H86" s="112"/>
      <c r="I86" s="20"/>
      <c r="J86" s="11"/>
      <c r="K86" s="11"/>
      <c r="L86" s="11"/>
      <c r="M86" s="11"/>
      <c r="V86" s="168">
        <v>16</v>
      </c>
      <c r="W86" s="168"/>
      <c r="X86" s="11" t="s">
        <v>15</v>
      </c>
      <c r="Y86" s="11" t="s">
        <v>16</v>
      </c>
      <c r="Z86" s="168">
        <v>2.85</v>
      </c>
      <c r="AA86" s="168"/>
      <c r="AB86" s="11" t="s">
        <v>15</v>
      </c>
      <c r="AC86" s="13" t="s">
        <v>17</v>
      </c>
      <c r="AD86" s="168">
        <f>SUM(Z86*V86)</f>
        <v>45.6</v>
      </c>
      <c r="AE86" s="168"/>
      <c r="AF86" s="112" t="s">
        <v>18</v>
      </c>
      <c r="AG86" s="10"/>
      <c r="AH86" s="25" t="s">
        <v>29</v>
      </c>
      <c r="AI86" s="10"/>
      <c r="AJ86" s="180">
        <v>57000</v>
      </c>
      <c r="AK86" s="180"/>
      <c r="AL86" s="180"/>
      <c r="AM86" s="26"/>
      <c r="AN86" s="10"/>
      <c r="AO86" s="10"/>
      <c r="AP86" s="10"/>
      <c r="AQ86" s="27" t="s">
        <v>31</v>
      </c>
      <c r="AR86" s="180">
        <f>SUM(AJ86*AD86)</f>
        <v>2599200</v>
      </c>
      <c r="AS86" s="180"/>
      <c r="AT86" s="180"/>
      <c r="AU86" s="180"/>
      <c r="AV86" s="10"/>
      <c r="AW86" s="12"/>
    </row>
    <row r="87" spans="2:49">
      <c r="B87" s="23" t="s">
        <v>8</v>
      </c>
      <c r="C87" s="112" t="s">
        <v>72</v>
      </c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V87" s="168"/>
      <c r="W87" s="168"/>
      <c r="X87" s="160" t="s">
        <v>37</v>
      </c>
      <c r="Y87" s="160"/>
      <c r="Z87" s="160"/>
      <c r="AA87" s="160"/>
      <c r="AC87" s="13"/>
      <c r="AD87" s="168"/>
      <c r="AE87" s="168"/>
      <c r="AF87" s="112"/>
      <c r="AG87" s="24"/>
      <c r="AH87" s="25" t="s">
        <v>29</v>
      </c>
      <c r="AI87" s="24"/>
      <c r="AJ87" s="180">
        <v>350000</v>
      </c>
      <c r="AK87" s="180"/>
      <c r="AL87" s="180"/>
      <c r="AM87" s="24"/>
      <c r="AN87" s="24"/>
      <c r="AO87" s="24"/>
      <c r="AP87" s="24"/>
      <c r="AQ87" s="27" t="s">
        <v>31</v>
      </c>
      <c r="AR87" s="180">
        <f>SUM(AJ87*V87)</f>
        <v>0</v>
      </c>
      <c r="AS87" s="180"/>
      <c r="AT87" s="180"/>
      <c r="AU87" s="180"/>
      <c r="AV87" s="10"/>
      <c r="AW87" s="12"/>
    </row>
    <row r="88" spans="2:49">
      <c r="B88" s="8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2"/>
    </row>
    <row r="89" spans="2:49" ht="15.75">
      <c r="B89" s="181" t="s">
        <v>32</v>
      </c>
      <c r="C89" s="182"/>
      <c r="D89" s="182"/>
      <c r="E89" s="182"/>
      <c r="F89" s="182"/>
      <c r="G89" s="182"/>
      <c r="H89" s="182"/>
      <c r="I89" s="182"/>
      <c r="J89" s="182"/>
      <c r="K89" s="182"/>
      <c r="L89" s="182"/>
      <c r="M89" s="182"/>
      <c r="N89" s="182"/>
      <c r="O89" s="182"/>
      <c r="P89" s="182"/>
      <c r="Q89" s="182"/>
      <c r="R89" s="182"/>
      <c r="S89" s="182"/>
      <c r="T89" s="182"/>
      <c r="U89" s="182"/>
      <c r="V89" s="182"/>
      <c r="W89" s="182"/>
      <c r="X89" s="182"/>
      <c r="Y89" s="182"/>
      <c r="Z89" s="182"/>
      <c r="AA89" s="182"/>
      <c r="AB89" s="182"/>
      <c r="AC89" s="182"/>
      <c r="AD89" s="182"/>
      <c r="AE89" s="182"/>
      <c r="AF89" s="182"/>
      <c r="AG89" s="182"/>
      <c r="AH89" s="182"/>
      <c r="AI89" s="182"/>
      <c r="AJ89" s="182"/>
      <c r="AK89" s="182"/>
      <c r="AL89" s="182"/>
      <c r="AM89" s="182"/>
      <c r="AN89" s="182"/>
      <c r="AO89" s="182"/>
      <c r="AP89" s="45"/>
      <c r="AQ89" s="45" t="s">
        <v>31</v>
      </c>
      <c r="AR89" s="46"/>
      <c r="AS89" s="183">
        <f>SUM(AR86:AU87)</f>
        <v>2599200</v>
      </c>
      <c r="AT89" s="183"/>
      <c r="AU89" s="183"/>
      <c r="AV89" s="183"/>
      <c r="AW89" s="184"/>
    </row>
    <row r="90" spans="2:49">
      <c r="B90" s="185" t="s">
        <v>33</v>
      </c>
      <c r="C90" s="186"/>
      <c r="D90" s="187" t="s">
        <v>19</v>
      </c>
      <c r="E90" s="188"/>
      <c r="F90" s="188"/>
      <c r="G90" s="188"/>
      <c r="H90" s="188"/>
      <c r="I90" s="188"/>
      <c r="J90" s="188"/>
      <c r="K90" s="188"/>
      <c r="L90" s="188"/>
      <c r="M90" s="188"/>
      <c r="N90" s="188"/>
      <c r="O90" s="188"/>
      <c r="P90" s="188"/>
      <c r="Q90" s="189"/>
      <c r="R90" s="170" t="s">
        <v>20</v>
      </c>
      <c r="S90" s="170"/>
      <c r="T90" s="170"/>
      <c r="U90" s="170"/>
      <c r="V90" s="170"/>
      <c r="W90" s="170"/>
      <c r="X90" s="170"/>
      <c r="Y90" s="170"/>
      <c r="Z90" s="170"/>
      <c r="AA90" s="170"/>
      <c r="AB90" s="170"/>
      <c r="AC90" s="170"/>
      <c r="AD90" s="170"/>
      <c r="AE90" s="170"/>
      <c r="AF90" s="170"/>
      <c r="AG90" s="170"/>
      <c r="AH90" s="170" t="s">
        <v>21</v>
      </c>
      <c r="AI90" s="170"/>
      <c r="AJ90" s="170"/>
      <c r="AK90" s="170"/>
      <c r="AL90" s="170"/>
      <c r="AM90" s="170"/>
      <c r="AN90" s="170"/>
      <c r="AO90" s="170"/>
      <c r="AP90" s="170"/>
      <c r="AQ90" s="170"/>
      <c r="AR90" s="170"/>
      <c r="AS90" s="170"/>
      <c r="AT90" s="170"/>
      <c r="AU90" s="170"/>
      <c r="AV90" s="170"/>
      <c r="AW90" s="170"/>
    </row>
    <row r="91" spans="2:49">
      <c r="B91" s="15" t="s">
        <v>43</v>
      </c>
      <c r="C91" s="30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7"/>
      <c r="R91" s="4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7"/>
      <c r="AH91" s="4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7"/>
    </row>
    <row r="92" spans="2:49">
      <c r="B92" s="8"/>
      <c r="C92" s="9" t="s">
        <v>38</v>
      </c>
      <c r="D92" s="195" t="s">
        <v>59</v>
      </c>
      <c r="E92" s="195"/>
      <c r="F92" s="195"/>
      <c r="G92" s="195"/>
      <c r="H92" s="195"/>
      <c r="I92" s="195"/>
      <c r="J92" s="195"/>
      <c r="K92" s="195"/>
      <c r="L92" s="195"/>
      <c r="M92" s="195"/>
      <c r="N92" s="195"/>
      <c r="O92" s="195"/>
      <c r="P92" s="195"/>
      <c r="Q92" s="196"/>
      <c r="R92" s="8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2"/>
      <c r="AH92" s="8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2"/>
    </row>
    <row r="93" spans="2:49">
      <c r="B93" s="8"/>
      <c r="C93" s="10"/>
      <c r="D93" s="160" t="s">
        <v>35</v>
      </c>
      <c r="E93" s="160"/>
      <c r="F93" s="11" t="s">
        <v>14</v>
      </c>
      <c r="G93" s="160" t="s">
        <v>36</v>
      </c>
      <c r="H93" s="160"/>
      <c r="I93" s="160"/>
      <c r="J93" s="160"/>
      <c r="K93" s="160"/>
      <c r="L93" s="160"/>
      <c r="M93" s="160"/>
      <c r="N93" s="160"/>
      <c r="O93" s="160"/>
      <c r="P93" s="160"/>
      <c r="Q93" s="198"/>
      <c r="R93" s="8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2"/>
      <c r="AH93" s="8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2"/>
    </row>
    <row r="94" spans="2:49">
      <c r="B94" s="8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2"/>
      <c r="R94" s="8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2"/>
      <c r="AH94" s="8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2"/>
    </row>
    <row r="95" spans="2:49">
      <c r="B95" s="8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2"/>
      <c r="R95" s="8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2"/>
      <c r="AH95" s="8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2"/>
    </row>
    <row r="96" spans="2:49">
      <c r="B96" s="8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2"/>
      <c r="R96" s="8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2"/>
      <c r="AH96" s="8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2"/>
    </row>
    <row r="97" spans="2:49">
      <c r="B97" s="8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2"/>
      <c r="R97" s="8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2"/>
      <c r="AH97" s="8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2"/>
    </row>
    <row r="98" spans="2:49">
      <c r="B98" s="8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2"/>
      <c r="R98" s="8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2"/>
      <c r="AH98" s="8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2"/>
    </row>
    <row r="99" spans="2:49">
      <c r="B99" s="8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2"/>
      <c r="R99" s="8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2"/>
      <c r="AH99" s="8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2"/>
    </row>
    <row r="100" spans="2:49">
      <c r="B100" s="8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2"/>
      <c r="R100" s="8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2"/>
      <c r="AH100" s="8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2"/>
    </row>
    <row r="101" spans="2:49">
      <c r="B101" s="8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2"/>
      <c r="R101" s="8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2"/>
      <c r="AH101" s="8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2"/>
    </row>
    <row r="102" spans="2:49">
      <c r="B102" s="8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2"/>
      <c r="R102" s="8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2"/>
      <c r="AH102" s="8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2"/>
    </row>
    <row r="103" spans="2:49">
      <c r="B103" s="8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2"/>
      <c r="R103" s="8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2"/>
      <c r="AH103" s="8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2"/>
    </row>
    <row r="104" spans="2:49">
      <c r="B104" s="8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2"/>
      <c r="R104" s="8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2"/>
      <c r="AH104" s="8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2"/>
    </row>
    <row r="105" spans="2:49">
      <c r="B105" s="8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2"/>
      <c r="R105" s="8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2"/>
      <c r="AH105" s="8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2"/>
    </row>
    <row r="106" spans="2:49">
      <c r="B106" s="14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9"/>
      <c r="R106" s="14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9"/>
      <c r="AH106" s="14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9"/>
    </row>
    <row r="121" spans="2:49">
      <c r="B121" s="15" t="s">
        <v>27</v>
      </c>
      <c r="C121" s="5"/>
      <c r="D121" s="5"/>
      <c r="E121" s="5"/>
      <c r="F121" s="5"/>
      <c r="G121" s="5"/>
      <c r="H121" s="5"/>
      <c r="I121" s="6"/>
      <c r="J121" s="6"/>
      <c r="K121" s="6"/>
      <c r="L121" s="6"/>
      <c r="M121" s="6"/>
      <c r="N121" s="6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7"/>
    </row>
    <row r="122" spans="2:49">
      <c r="B122" s="22" t="s">
        <v>28</v>
      </c>
      <c r="C122" s="10"/>
      <c r="D122" s="10"/>
      <c r="E122" s="10"/>
      <c r="F122" s="10"/>
      <c r="G122" s="10"/>
      <c r="H122" s="10"/>
      <c r="I122" s="11"/>
      <c r="J122" s="11"/>
      <c r="K122" s="11"/>
      <c r="L122" s="11"/>
      <c r="M122" s="11"/>
      <c r="N122" s="11"/>
      <c r="O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P122" s="10"/>
      <c r="AQ122" s="9" t="s">
        <v>30</v>
      </c>
      <c r="AR122" s="10"/>
      <c r="AS122" s="10"/>
      <c r="AT122" s="10"/>
      <c r="AU122" s="10"/>
      <c r="AV122" s="10"/>
      <c r="AW122" s="12"/>
    </row>
    <row r="123" spans="2:49" ht="17.25">
      <c r="B123" s="23" t="s">
        <v>1</v>
      </c>
      <c r="C123" s="112" t="s">
        <v>45</v>
      </c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V123" s="168">
        <v>6.5</v>
      </c>
      <c r="W123" s="168"/>
      <c r="X123" s="11" t="s">
        <v>15</v>
      </c>
      <c r="Y123" s="11" t="s">
        <v>16</v>
      </c>
      <c r="Z123" s="168">
        <v>8.5</v>
      </c>
      <c r="AA123" s="168"/>
      <c r="AB123" s="11" t="s">
        <v>15</v>
      </c>
      <c r="AC123" s="13" t="s">
        <v>17</v>
      </c>
      <c r="AD123" s="168">
        <f>SUM(Z123*V123)</f>
        <v>55.25</v>
      </c>
      <c r="AE123" s="168"/>
      <c r="AF123" s="112" t="s">
        <v>18</v>
      </c>
      <c r="AG123" s="10"/>
      <c r="AH123" s="25" t="s">
        <v>29</v>
      </c>
      <c r="AI123" s="10"/>
      <c r="AJ123" s="180">
        <v>61000</v>
      </c>
      <c r="AK123" s="180"/>
      <c r="AL123" s="180"/>
      <c r="AM123" s="26"/>
      <c r="AN123" s="10"/>
      <c r="AO123" s="10"/>
      <c r="AP123" s="10"/>
      <c r="AQ123" s="27" t="s">
        <v>31</v>
      </c>
      <c r="AR123" s="180">
        <f>SUM(AJ123*AD123)</f>
        <v>3370250</v>
      </c>
      <c r="AS123" s="180"/>
      <c r="AT123" s="180"/>
      <c r="AU123" s="180"/>
      <c r="AV123" s="33"/>
      <c r="AW123" s="35"/>
    </row>
    <row r="124" spans="2:49">
      <c r="B124" s="8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W124" s="31"/>
      <c r="X124" s="31"/>
      <c r="AC124" s="179"/>
      <c r="AD124" s="179"/>
      <c r="AE124" s="179"/>
      <c r="AF124" s="179"/>
      <c r="AG124" s="179"/>
      <c r="AH124" s="36"/>
      <c r="AI124" s="34"/>
      <c r="AJ124" s="38"/>
      <c r="AK124" s="38"/>
      <c r="AL124" s="38"/>
      <c r="AM124" s="38"/>
      <c r="AN124" s="38"/>
      <c r="AO124" s="33"/>
      <c r="AP124" s="33"/>
      <c r="AQ124" s="33"/>
      <c r="AR124" s="33"/>
      <c r="AS124" s="33"/>
      <c r="AT124" s="33"/>
      <c r="AU124" s="33"/>
      <c r="AV124" s="33"/>
      <c r="AW124" s="35"/>
    </row>
    <row r="125" spans="2:49">
      <c r="B125" s="8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5"/>
    </row>
    <row r="126" spans="2:49" ht="15.75">
      <c r="B126" s="181" t="s">
        <v>32</v>
      </c>
      <c r="C126" s="182"/>
      <c r="D126" s="182"/>
      <c r="E126" s="182"/>
      <c r="F126" s="182"/>
      <c r="G126" s="182"/>
      <c r="H126" s="182"/>
      <c r="I126" s="182"/>
      <c r="J126" s="182"/>
      <c r="K126" s="182"/>
      <c r="L126" s="182"/>
      <c r="M126" s="182"/>
      <c r="N126" s="182"/>
      <c r="O126" s="182"/>
      <c r="P126" s="182"/>
      <c r="Q126" s="182"/>
      <c r="R126" s="182"/>
      <c r="S126" s="182"/>
      <c r="T126" s="182"/>
      <c r="U126" s="182"/>
      <c r="V126" s="182"/>
      <c r="W126" s="182"/>
      <c r="X126" s="182"/>
      <c r="Y126" s="182"/>
      <c r="Z126" s="182"/>
      <c r="AA126" s="182"/>
      <c r="AB126" s="182"/>
      <c r="AC126" s="182"/>
      <c r="AD126" s="182"/>
      <c r="AE126" s="182"/>
      <c r="AF126" s="182"/>
      <c r="AG126" s="182"/>
      <c r="AH126" s="182"/>
      <c r="AI126" s="182"/>
      <c r="AJ126" s="182"/>
      <c r="AK126" s="182"/>
      <c r="AL126" s="182"/>
      <c r="AM126" s="182"/>
      <c r="AN126" s="182"/>
      <c r="AO126" s="182"/>
      <c r="AP126" s="45"/>
      <c r="AQ126" s="45" t="s">
        <v>31</v>
      </c>
      <c r="AR126" s="46"/>
      <c r="AS126" s="183">
        <f>SUM(AR123)</f>
        <v>3370250</v>
      </c>
      <c r="AT126" s="183"/>
      <c r="AU126" s="183"/>
      <c r="AV126" s="183"/>
      <c r="AW126" s="184"/>
    </row>
    <row r="127" spans="2:49">
      <c r="B127" s="185" t="s">
        <v>33</v>
      </c>
      <c r="C127" s="186"/>
      <c r="D127" s="187" t="s">
        <v>19</v>
      </c>
      <c r="E127" s="188"/>
      <c r="F127" s="188"/>
      <c r="G127" s="188"/>
      <c r="H127" s="188"/>
      <c r="I127" s="188"/>
      <c r="J127" s="188"/>
      <c r="K127" s="188"/>
      <c r="L127" s="188"/>
      <c r="M127" s="188"/>
      <c r="N127" s="188"/>
      <c r="O127" s="188"/>
      <c r="P127" s="188"/>
      <c r="Q127" s="189"/>
      <c r="R127" s="170" t="s">
        <v>20</v>
      </c>
      <c r="S127" s="170"/>
      <c r="T127" s="170"/>
      <c r="U127" s="170"/>
      <c r="V127" s="170"/>
      <c r="W127" s="170"/>
      <c r="X127" s="170"/>
      <c r="Y127" s="170"/>
      <c r="Z127" s="170"/>
      <c r="AA127" s="170"/>
      <c r="AB127" s="170"/>
      <c r="AC127" s="170"/>
      <c r="AD127" s="170"/>
      <c r="AE127" s="170"/>
      <c r="AF127" s="170"/>
      <c r="AG127" s="170"/>
      <c r="AH127" s="170" t="s">
        <v>21</v>
      </c>
      <c r="AI127" s="170"/>
      <c r="AJ127" s="170"/>
      <c r="AK127" s="170"/>
      <c r="AL127" s="170"/>
      <c r="AM127" s="170"/>
      <c r="AN127" s="170"/>
      <c r="AO127" s="170"/>
      <c r="AP127" s="170"/>
      <c r="AQ127" s="170"/>
      <c r="AR127" s="170"/>
      <c r="AS127" s="170"/>
      <c r="AT127" s="170"/>
      <c r="AU127" s="170"/>
      <c r="AV127" s="170"/>
      <c r="AW127" s="170"/>
    </row>
    <row r="128" spans="2:49">
      <c r="B128" s="15" t="s">
        <v>42</v>
      </c>
      <c r="C128" s="30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7"/>
      <c r="R128" s="4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7"/>
      <c r="AH128" s="4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7"/>
    </row>
    <row r="129" spans="2:49">
      <c r="B129" s="8"/>
      <c r="C129" s="10"/>
      <c r="D129" s="160" t="s">
        <v>35</v>
      </c>
      <c r="E129" s="160"/>
      <c r="F129" s="11" t="s">
        <v>14</v>
      </c>
      <c r="G129" s="190" t="s">
        <v>44</v>
      </c>
      <c r="H129" s="190"/>
      <c r="I129" s="190"/>
      <c r="J129" s="190"/>
      <c r="K129" s="190"/>
      <c r="L129" s="190"/>
      <c r="M129" s="190"/>
      <c r="N129" s="190"/>
      <c r="O129" s="190"/>
      <c r="P129" s="190"/>
      <c r="Q129" s="191"/>
      <c r="R129" s="8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2"/>
      <c r="AH129" s="8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2"/>
    </row>
    <row r="130" spans="2:49">
      <c r="B130" s="8"/>
      <c r="C130" s="10"/>
      <c r="D130" s="10"/>
      <c r="E130" s="10"/>
      <c r="F130" s="10"/>
      <c r="G130" s="190"/>
      <c r="H130" s="190"/>
      <c r="I130" s="190"/>
      <c r="J130" s="190"/>
      <c r="K130" s="190"/>
      <c r="L130" s="190"/>
      <c r="M130" s="190"/>
      <c r="N130" s="190"/>
      <c r="O130" s="190"/>
      <c r="P130" s="190"/>
      <c r="Q130" s="191"/>
      <c r="R130" s="8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2"/>
      <c r="AH130" s="8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2"/>
    </row>
    <row r="131" spans="2:49">
      <c r="B131" s="8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2"/>
      <c r="R131" s="8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2"/>
      <c r="AH131" s="8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2"/>
    </row>
    <row r="132" spans="2:49">
      <c r="B132" s="8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2"/>
      <c r="R132" s="8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2"/>
      <c r="AH132" s="8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2"/>
    </row>
    <row r="133" spans="2:49">
      <c r="B133" s="8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2"/>
      <c r="R133" s="8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2"/>
      <c r="AH133" s="8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2"/>
    </row>
    <row r="134" spans="2:49">
      <c r="B134" s="8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2"/>
      <c r="R134" s="8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2"/>
      <c r="AH134" s="8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2"/>
    </row>
    <row r="135" spans="2:49">
      <c r="B135" s="8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2"/>
      <c r="R135" s="8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2"/>
      <c r="AH135" s="8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2"/>
    </row>
    <row r="136" spans="2:49">
      <c r="B136" s="8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2"/>
      <c r="R136" s="8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2"/>
      <c r="AH136" s="8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2"/>
    </row>
    <row r="137" spans="2:49">
      <c r="B137" s="8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2"/>
      <c r="R137" s="8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2"/>
      <c r="AH137" s="8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2"/>
    </row>
    <row r="138" spans="2:49">
      <c r="B138" s="8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2"/>
      <c r="R138" s="8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2"/>
      <c r="AH138" s="8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2"/>
    </row>
    <row r="139" spans="2:49">
      <c r="B139" s="8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2"/>
      <c r="R139" s="8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2"/>
      <c r="AH139" s="8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2"/>
    </row>
    <row r="140" spans="2:49">
      <c r="B140" s="8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2"/>
      <c r="R140" s="8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2"/>
      <c r="AH140" s="8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2"/>
    </row>
    <row r="141" spans="2:49">
      <c r="B141" s="8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2"/>
      <c r="R141" s="8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2"/>
      <c r="AH141" s="8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2"/>
    </row>
    <row r="142" spans="2:49">
      <c r="B142" s="14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9"/>
      <c r="R142" s="14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9"/>
      <c r="AH142" s="14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9"/>
    </row>
    <row r="145" spans="2:49" ht="21">
      <c r="B145" s="173" t="s">
        <v>56</v>
      </c>
      <c r="C145" s="174"/>
      <c r="D145" s="174" t="s">
        <v>57</v>
      </c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  <c r="Y145" s="174"/>
      <c r="Z145" s="174"/>
      <c r="AA145" s="174"/>
      <c r="AB145" s="174"/>
      <c r="AC145" s="174"/>
      <c r="AD145" s="174"/>
      <c r="AE145" s="174"/>
      <c r="AF145" s="174"/>
      <c r="AG145" s="174"/>
      <c r="AH145" s="174" t="s">
        <v>31</v>
      </c>
      <c r="AI145" s="174"/>
      <c r="AJ145" s="177">
        <f>SUM(AS55,AS89,AS126)</f>
        <v>9318850</v>
      </c>
      <c r="AK145" s="177"/>
      <c r="AL145" s="177"/>
      <c r="AM145" s="177"/>
      <c r="AN145" s="177"/>
      <c r="AO145" s="177"/>
      <c r="AP145" s="177"/>
      <c r="AQ145" s="177"/>
      <c r="AR145" s="177"/>
      <c r="AS145" s="177"/>
      <c r="AT145" s="39"/>
      <c r="AU145" s="39"/>
      <c r="AV145" s="39"/>
      <c r="AW145" s="40"/>
    </row>
    <row r="146" spans="2:49" ht="21">
      <c r="B146" s="175"/>
      <c r="C146" s="176"/>
      <c r="D146" s="176"/>
      <c r="E146" s="176"/>
      <c r="F146" s="176"/>
      <c r="G146" s="176"/>
      <c r="H146" s="176"/>
      <c r="I146" s="176"/>
      <c r="J146" s="176"/>
      <c r="K146" s="176"/>
      <c r="L146" s="176"/>
      <c r="M146" s="176"/>
      <c r="N146" s="176"/>
      <c r="O146" s="176"/>
      <c r="P146" s="176"/>
      <c r="Q146" s="176"/>
      <c r="R146" s="176"/>
      <c r="S146" s="176"/>
      <c r="T146" s="176"/>
      <c r="U146" s="176"/>
      <c r="V146" s="176"/>
      <c r="W146" s="176"/>
      <c r="X146" s="176"/>
      <c r="Y146" s="176"/>
      <c r="Z146" s="176"/>
      <c r="AA146" s="176"/>
      <c r="AB146" s="176"/>
      <c r="AC146" s="176"/>
      <c r="AD146" s="176"/>
      <c r="AE146" s="176"/>
      <c r="AF146" s="176"/>
      <c r="AG146" s="176"/>
      <c r="AH146" s="176"/>
      <c r="AI146" s="176"/>
      <c r="AJ146" s="178"/>
      <c r="AK146" s="178"/>
      <c r="AL146" s="178"/>
      <c r="AM146" s="178"/>
      <c r="AN146" s="178"/>
      <c r="AO146" s="178"/>
      <c r="AP146" s="178"/>
      <c r="AQ146" s="178"/>
      <c r="AR146" s="178"/>
      <c r="AS146" s="178"/>
      <c r="AT146" s="41"/>
      <c r="AU146" s="41"/>
      <c r="AV146" s="41"/>
      <c r="AW146" s="42"/>
    </row>
    <row r="147" spans="2:49">
      <c r="AO147" s="3"/>
    </row>
    <row r="148" spans="2:49" s="51" customFormat="1" ht="14.25">
      <c r="I148" s="52"/>
      <c r="J148" s="52"/>
      <c r="K148" s="52"/>
      <c r="L148" s="52"/>
      <c r="M148" s="52"/>
      <c r="N148" s="52"/>
      <c r="AO148" s="52" t="s">
        <v>210</v>
      </c>
    </row>
    <row r="149" spans="2:49" s="51" customFormat="1" ht="14.25">
      <c r="F149" s="52" t="s">
        <v>54</v>
      </c>
      <c r="I149" s="52"/>
      <c r="J149" s="52"/>
      <c r="K149" s="52"/>
      <c r="L149" s="52"/>
      <c r="M149" s="52"/>
      <c r="N149" s="52"/>
      <c r="X149" s="52" t="s">
        <v>51</v>
      </c>
      <c r="AO149" s="52" t="s">
        <v>48</v>
      </c>
    </row>
    <row r="150" spans="2:49" s="51" customFormat="1" ht="14.25">
      <c r="F150" s="52" t="s">
        <v>55</v>
      </c>
      <c r="I150" s="52"/>
      <c r="J150" s="52"/>
      <c r="K150" s="52"/>
      <c r="L150" s="52"/>
      <c r="M150" s="52"/>
      <c r="N150" s="52"/>
      <c r="X150" s="52" t="s">
        <v>52</v>
      </c>
      <c r="AO150" s="52" t="s">
        <v>49</v>
      </c>
    </row>
    <row r="151" spans="2:49" s="51" customFormat="1" ht="14.25">
      <c r="F151" s="52"/>
      <c r="I151" s="52"/>
      <c r="J151" s="52"/>
      <c r="K151" s="52"/>
      <c r="L151" s="52"/>
      <c r="M151" s="52"/>
      <c r="N151" s="52"/>
      <c r="X151" s="52" t="s">
        <v>53</v>
      </c>
      <c r="AO151" s="52" t="s">
        <v>50</v>
      </c>
    </row>
    <row r="152" spans="2:49" s="51" customFormat="1" ht="14.25">
      <c r="F152" s="52"/>
      <c r="I152" s="52"/>
      <c r="J152" s="52"/>
      <c r="K152" s="52"/>
      <c r="L152" s="52"/>
      <c r="M152" s="52"/>
      <c r="N152" s="52"/>
      <c r="X152" s="52"/>
      <c r="AO152" s="52"/>
    </row>
    <row r="153" spans="2:49" s="51" customFormat="1" ht="14.25">
      <c r="F153" s="52"/>
      <c r="I153" s="52"/>
      <c r="J153" s="52"/>
      <c r="K153" s="52"/>
      <c r="L153" s="52"/>
      <c r="M153" s="52"/>
      <c r="N153" s="52"/>
      <c r="X153" s="52"/>
      <c r="AO153" s="52"/>
    </row>
    <row r="154" spans="2:49" s="51" customFormat="1" ht="14.25">
      <c r="F154" s="52"/>
      <c r="I154" s="52"/>
      <c r="J154" s="52"/>
      <c r="K154" s="52"/>
      <c r="L154" s="52"/>
      <c r="M154" s="52"/>
      <c r="N154" s="52"/>
      <c r="X154" s="52"/>
      <c r="AO154" s="52"/>
    </row>
    <row r="155" spans="2:49" s="63" customFormat="1">
      <c r="F155" s="132" t="s">
        <v>232</v>
      </c>
      <c r="I155" s="131"/>
      <c r="J155" s="131"/>
      <c r="K155" s="131"/>
      <c r="L155" s="131"/>
      <c r="M155" s="131"/>
      <c r="N155" s="131"/>
      <c r="X155" s="132" t="s">
        <v>97</v>
      </c>
      <c r="AO155" s="132" t="s">
        <v>209</v>
      </c>
    </row>
    <row r="156" spans="2:49" s="51" customFormat="1" ht="14.25">
      <c r="D156" s="133"/>
      <c r="F156" s="133" t="s">
        <v>228</v>
      </c>
      <c r="G156" s="133"/>
      <c r="H156" s="133"/>
      <c r="I156" s="133"/>
      <c r="J156" s="133"/>
      <c r="K156" s="134"/>
      <c r="L156" s="134"/>
      <c r="M156" s="134"/>
      <c r="N156" s="134"/>
      <c r="AO156" s="52"/>
    </row>
  </sheetData>
  <mergeCells count="93">
    <mergeCell ref="B6:J6"/>
    <mergeCell ref="L6:AT6"/>
    <mergeCell ref="A2:AW2"/>
    <mergeCell ref="B4:J4"/>
    <mergeCell ref="L4:AT4"/>
    <mergeCell ref="B5:J5"/>
    <mergeCell ref="L5:AT5"/>
    <mergeCell ref="B7:J7"/>
    <mergeCell ref="L7:AT7"/>
    <mergeCell ref="B8:J8"/>
    <mergeCell ref="L8:AT8"/>
    <mergeCell ref="B9:J9"/>
    <mergeCell ref="L9:AT9"/>
    <mergeCell ref="AJ16:AO16"/>
    <mergeCell ref="B11:AW11"/>
    <mergeCell ref="C14:G14"/>
    <mergeCell ref="I14:J14"/>
    <mergeCell ref="M14:N14"/>
    <mergeCell ref="Q14:R14"/>
    <mergeCell ref="AJ14:AO14"/>
    <mergeCell ref="C15:G15"/>
    <mergeCell ref="I15:J15"/>
    <mergeCell ref="M15:N15"/>
    <mergeCell ref="Q15:R15"/>
    <mergeCell ref="AJ15:AO15"/>
    <mergeCell ref="B18:Q18"/>
    <mergeCell ref="R18:AG18"/>
    <mergeCell ref="AH18:AW18"/>
    <mergeCell ref="B19:Q30"/>
    <mergeCell ref="R19:AG30"/>
    <mergeCell ref="AH19:AW30"/>
    <mergeCell ref="AP42:AT42"/>
    <mergeCell ref="V51:W51"/>
    <mergeCell ref="Z51:AA51"/>
    <mergeCell ref="AD51:AE51"/>
    <mergeCell ref="AJ51:AL51"/>
    <mergeCell ref="AR51:AU51"/>
    <mergeCell ref="V53:W53"/>
    <mergeCell ref="X53:AA53"/>
    <mergeCell ref="AD53:AE53"/>
    <mergeCell ref="AJ53:AL53"/>
    <mergeCell ref="AR53:AU53"/>
    <mergeCell ref="V52:W52"/>
    <mergeCell ref="X52:AA52"/>
    <mergeCell ref="AD52:AE52"/>
    <mergeCell ref="AJ52:AL52"/>
    <mergeCell ref="AR52:AU52"/>
    <mergeCell ref="B55:AO55"/>
    <mergeCell ref="AS55:AW55"/>
    <mergeCell ref="B56:C56"/>
    <mergeCell ref="D56:Q56"/>
    <mergeCell ref="R56:AG56"/>
    <mergeCell ref="AH56:AW56"/>
    <mergeCell ref="D58:Q58"/>
    <mergeCell ref="D59:E59"/>
    <mergeCell ref="G59:Q59"/>
    <mergeCell ref="V86:W86"/>
    <mergeCell ref="Z86:AA86"/>
    <mergeCell ref="AJ86:AL86"/>
    <mergeCell ref="AR86:AU86"/>
    <mergeCell ref="V87:W87"/>
    <mergeCell ref="X87:AA87"/>
    <mergeCell ref="AD87:AE87"/>
    <mergeCell ref="AJ87:AL87"/>
    <mergeCell ref="AR87:AU87"/>
    <mergeCell ref="AD86:AE86"/>
    <mergeCell ref="B89:AO89"/>
    <mergeCell ref="AS89:AW89"/>
    <mergeCell ref="B90:C90"/>
    <mergeCell ref="D90:Q90"/>
    <mergeCell ref="R90:AG90"/>
    <mergeCell ref="AH90:AW90"/>
    <mergeCell ref="B145:C146"/>
    <mergeCell ref="D92:Q92"/>
    <mergeCell ref="D93:E93"/>
    <mergeCell ref="G93:Q93"/>
    <mergeCell ref="D145:AG146"/>
    <mergeCell ref="AH145:AI146"/>
    <mergeCell ref="AJ145:AS146"/>
    <mergeCell ref="AJ123:AL123"/>
    <mergeCell ref="AR123:AU123"/>
    <mergeCell ref="AC124:AG124"/>
    <mergeCell ref="B126:AO126"/>
    <mergeCell ref="AS126:AW126"/>
    <mergeCell ref="B127:C127"/>
    <mergeCell ref="D127:Q127"/>
    <mergeCell ref="R127:AG127"/>
    <mergeCell ref="AH127:AW127"/>
    <mergeCell ref="V123:W123"/>
    <mergeCell ref="Z123:AA123"/>
    <mergeCell ref="AD123:AE123"/>
    <mergeCell ref="D129:E129"/>
    <mergeCell ref="G129:Q130"/>
  </mergeCells>
  <pageMargins left="0.82" right="0.6692913385826772" top="0.74803149606299213" bottom="0.41" header="0.31496062992125984" footer="0.31496062992125984"/>
  <pageSetup paperSize="9" scale="85" orientation="landscape" horizontalDpi="4294967293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>
  <dimension ref="A1:AW120"/>
  <sheetViews>
    <sheetView topLeftCell="A24" workbookViewId="0">
      <selection activeCell="A32" sqref="A32:XFD40"/>
    </sheetView>
  </sheetViews>
  <sheetFormatPr defaultRowHeight="15"/>
  <cols>
    <col min="1" max="7" width="3" style="1" customWidth="1"/>
    <col min="8" max="8" width="1.5703125" style="1" customWidth="1"/>
    <col min="9" max="14" width="3" style="3" customWidth="1"/>
    <col min="15" max="81" width="3" style="1" customWidth="1"/>
    <col min="82" max="139" width="2.42578125" style="1" customWidth="1"/>
    <col min="140" max="16384" width="9.140625" style="1"/>
  </cols>
  <sheetData>
    <row r="1" spans="1:49">
      <c r="AR1" s="21" t="s">
        <v>24</v>
      </c>
    </row>
    <row r="2" spans="1:49" ht="21">
      <c r="A2" s="165" t="s">
        <v>0</v>
      </c>
      <c r="B2" s="165"/>
      <c r="C2" s="165"/>
      <c r="D2" s="165"/>
      <c r="E2" s="165"/>
      <c r="F2" s="165"/>
      <c r="G2" s="165"/>
      <c r="H2" s="165"/>
      <c r="I2" s="165"/>
      <c r="J2" s="165"/>
      <c r="K2" s="165"/>
      <c r="L2" s="165"/>
      <c r="M2" s="165"/>
      <c r="N2" s="165"/>
      <c r="O2" s="165"/>
      <c r="P2" s="165"/>
      <c r="Q2" s="165"/>
      <c r="R2" s="165"/>
      <c r="S2" s="165"/>
      <c r="T2" s="165"/>
      <c r="U2" s="165"/>
      <c r="V2" s="165"/>
      <c r="W2" s="165"/>
      <c r="X2" s="165"/>
      <c r="Y2" s="165"/>
      <c r="Z2" s="165"/>
      <c r="AA2" s="165"/>
      <c r="AB2" s="165"/>
      <c r="AC2" s="165"/>
      <c r="AD2" s="165"/>
      <c r="AE2" s="165"/>
      <c r="AF2" s="165"/>
      <c r="AG2" s="165"/>
      <c r="AH2" s="165"/>
      <c r="AI2" s="165"/>
      <c r="AJ2" s="165"/>
      <c r="AK2" s="165"/>
      <c r="AL2" s="165"/>
      <c r="AM2" s="165"/>
      <c r="AN2" s="165"/>
      <c r="AO2" s="165"/>
      <c r="AP2" s="165"/>
      <c r="AQ2" s="165"/>
      <c r="AR2" s="165"/>
      <c r="AS2" s="165"/>
      <c r="AT2" s="165"/>
      <c r="AU2" s="165"/>
      <c r="AV2" s="165"/>
      <c r="AW2" s="165"/>
    </row>
    <row r="4" spans="1:49">
      <c r="A4" s="2" t="s">
        <v>1</v>
      </c>
      <c r="B4" s="166" t="s">
        <v>2</v>
      </c>
      <c r="C4" s="166"/>
      <c r="D4" s="166"/>
      <c r="E4" s="166"/>
      <c r="F4" s="166"/>
      <c r="G4" s="166"/>
      <c r="H4" s="166"/>
      <c r="I4" s="166"/>
      <c r="J4" s="166"/>
      <c r="K4" s="3" t="s">
        <v>14</v>
      </c>
      <c r="L4" s="166">
        <v>264</v>
      </c>
      <c r="M4" s="166"/>
      <c r="N4" s="166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  <c r="AA4" s="166"/>
      <c r="AB4" s="166"/>
      <c r="AC4" s="166"/>
      <c r="AD4" s="166"/>
      <c r="AE4" s="166"/>
      <c r="AF4" s="166"/>
      <c r="AG4" s="166"/>
      <c r="AH4" s="166"/>
      <c r="AI4" s="166"/>
      <c r="AJ4" s="166"/>
      <c r="AK4" s="166"/>
      <c r="AL4" s="166"/>
      <c r="AM4" s="166"/>
      <c r="AN4" s="166"/>
      <c r="AO4" s="166"/>
      <c r="AP4" s="166"/>
      <c r="AQ4" s="166"/>
      <c r="AR4" s="166"/>
      <c r="AS4" s="166"/>
      <c r="AT4" s="166"/>
    </row>
    <row r="5" spans="1:49">
      <c r="B5" s="166" t="s">
        <v>3</v>
      </c>
      <c r="C5" s="166"/>
      <c r="D5" s="166"/>
      <c r="E5" s="166"/>
      <c r="F5" s="166"/>
      <c r="G5" s="166"/>
      <c r="H5" s="166"/>
      <c r="I5" s="166"/>
      <c r="J5" s="166"/>
      <c r="K5" s="3" t="s">
        <v>14</v>
      </c>
      <c r="L5" s="167" t="s">
        <v>235</v>
      </c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167"/>
      <c r="AA5" s="167"/>
      <c r="AB5" s="167"/>
      <c r="AC5" s="167"/>
      <c r="AD5" s="167"/>
      <c r="AE5" s="167"/>
      <c r="AF5" s="167"/>
      <c r="AG5" s="167"/>
      <c r="AH5" s="167"/>
      <c r="AI5" s="167"/>
      <c r="AJ5" s="167"/>
      <c r="AK5" s="167"/>
      <c r="AL5" s="167"/>
      <c r="AM5" s="167"/>
      <c r="AN5" s="167"/>
      <c r="AO5" s="167"/>
      <c r="AP5" s="167"/>
      <c r="AQ5" s="167"/>
      <c r="AR5" s="167"/>
      <c r="AS5" s="167"/>
      <c r="AT5" s="167"/>
    </row>
    <row r="6" spans="1:49">
      <c r="B6" s="166" t="s">
        <v>4</v>
      </c>
      <c r="C6" s="166"/>
      <c r="D6" s="166"/>
      <c r="E6" s="166"/>
      <c r="F6" s="166"/>
      <c r="G6" s="166"/>
      <c r="H6" s="166"/>
      <c r="I6" s="166"/>
      <c r="J6" s="166"/>
      <c r="K6" s="3" t="s">
        <v>14</v>
      </c>
      <c r="L6" s="166" t="str">
        <f>'[1]Tembesi Lolos'!$N$153</f>
        <v>Wiraswasta</v>
      </c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</row>
    <row r="7" spans="1:49">
      <c r="B7" s="166" t="s">
        <v>5</v>
      </c>
      <c r="C7" s="166"/>
      <c r="D7" s="166"/>
      <c r="E7" s="166"/>
      <c r="F7" s="166"/>
      <c r="G7" s="166"/>
      <c r="H7" s="166"/>
      <c r="I7" s="166"/>
      <c r="J7" s="166"/>
      <c r="K7" s="3" t="s">
        <v>14</v>
      </c>
      <c r="L7" s="166" t="s">
        <v>159</v>
      </c>
      <c r="M7" s="166"/>
      <c r="N7" s="166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</row>
    <row r="8" spans="1:49">
      <c r="B8" s="166" t="s">
        <v>6</v>
      </c>
      <c r="C8" s="166"/>
      <c r="D8" s="166"/>
      <c r="E8" s="166"/>
      <c r="F8" s="166"/>
      <c r="G8" s="166"/>
      <c r="H8" s="166"/>
      <c r="I8" s="166"/>
      <c r="J8" s="166"/>
      <c r="K8" s="3" t="s">
        <v>14</v>
      </c>
      <c r="L8" s="166" t="s">
        <v>105</v>
      </c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</row>
    <row r="9" spans="1:49">
      <c r="B9" s="166" t="s">
        <v>7</v>
      </c>
      <c r="C9" s="166"/>
      <c r="D9" s="166"/>
      <c r="E9" s="166"/>
      <c r="F9" s="166"/>
      <c r="G9" s="166"/>
      <c r="H9" s="166"/>
      <c r="I9" s="166"/>
      <c r="J9" s="166"/>
      <c r="K9" s="3" t="s">
        <v>14</v>
      </c>
      <c r="L9" s="166" t="s">
        <v>23</v>
      </c>
      <c r="M9" s="166"/>
      <c r="N9" s="166"/>
      <c r="O9" s="166"/>
      <c r="P9" s="166"/>
      <c r="Q9" s="166"/>
      <c r="R9" s="166"/>
      <c r="S9" s="166"/>
      <c r="T9" s="166"/>
      <c r="U9" s="166"/>
      <c r="V9" s="166"/>
      <c r="W9" s="166"/>
      <c r="X9" s="166"/>
      <c r="Y9" s="166"/>
      <c r="Z9" s="166"/>
      <c r="AA9" s="166"/>
      <c r="AB9" s="166"/>
      <c r="AC9" s="166"/>
      <c r="AD9" s="166"/>
      <c r="AE9" s="166"/>
      <c r="AF9" s="166"/>
      <c r="AG9" s="166"/>
      <c r="AH9" s="166"/>
      <c r="AI9" s="166"/>
      <c r="AJ9" s="166"/>
      <c r="AK9" s="166"/>
      <c r="AL9" s="166"/>
      <c r="AM9" s="166"/>
      <c r="AN9" s="166"/>
      <c r="AO9" s="166"/>
      <c r="AP9" s="166"/>
      <c r="AQ9" s="166"/>
      <c r="AR9" s="166"/>
      <c r="AS9" s="166"/>
      <c r="AT9" s="166"/>
    </row>
    <row r="11" spans="1:49">
      <c r="A11" s="2" t="s">
        <v>8</v>
      </c>
      <c r="B11" s="169" t="s">
        <v>9</v>
      </c>
      <c r="C11" s="169"/>
      <c r="D11" s="169"/>
      <c r="E11" s="169"/>
      <c r="F11" s="169"/>
      <c r="G11" s="169"/>
      <c r="H11" s="169"/>
      <c r="I11" s="169"/>
      <c r="J11" s="169"/>
      <c r="K11" s="169"/>
      <c r="L11" s="169"/>
      <c r="M11" s="169"/>
      <c r="N11" s="169"/>
      <c r="O11" s="169"/>
      <c r="P11" s="169"/>
      <c r="Q11" s="169"/>
      <c r="R11" s="169"/>
      <c r="S11" s="169"/>
      <c r="T11" s="169"/>
      <c r="U11" s="169"/>
      <c r="V11" s="169"/>
      <c r="W11" s="169"/>
      <c r="X11" s="169"/>
      <c r="Y11" s="169"/>
      <c r="Z11" s="169"/>
      <c r="AA11" s="169"/>
      <c r="AB11" s="169"/>
      <c r="AC11" s="169"/>
      <c r="AD11" s="169"/>
      <c r="AE11" s="169"/>
      <c r="AF11" s="169"/>
      <c r="AG11" s="169"/>
      <c r="AH11" s="169"/>
      <c r="AI11" s="169"/>
      <c r="AJ11" s="169"/>
      <c r="AK11" s="169"/>
      <c r="AL11" s="169"/>
      <c r="AM11" s="169"/>
      <c r="AN11" s="169"/>
      <c r="AO11" s="169"/>
      <c r="AP11" s="169"/>
      <c r="AQ11" s="169"/>
      <c r="AR11" s="169"/>
      <c r="AS11" s="169"/>
      <c r="AT11" s="169"/>
      <c r="AU11" s="169"/>
      <c r="AV11" s="169"/>
      <c r="AW11" s="169"/>
    </row>
    <row r="13" spans="1:49">
      <c r="B13" s="15" t="s">
        <v>10</v>
      </c>
      <c r="C13" s="5"/>
      <c r="D13" s="5"/>
      <c r="E13" s="5"/>
      <c r="F13" s="5"/>
      <c r="G13" s="5"/>
      <c r="H13" s="5"/>
      <c r="I13" s="6"/>
      <c r="J13" s="6"/>
      <c r="K13" s="6"/>
      <c r="L13" s="6"/>
      <c r="M13" s="6"/>
      <c r="N13" s="6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7"/>
    </row>
    <row r="14" spans="1:49" ht="17.25">
      <c r="B14" s="16" t="s">
        <v>11</v>
      </c>
      <c r="C14" s="160" t="s">
        <v>13</v>
      </c>
      <c r="D14" s="160"/>
      <c r="E14" s="160"/>
      <c r="F14" s="160"/>
      <c r="G14" s="160"/>
      <c r="H14" s="112" t="s">
        <v>14</v>
      </c>
      <c r="I14" s="168">
        <v>6</v>
      </c>
      <c r="J14" s="168"/>
      <c r="K14" s="114" t="s">
        <v>15</v>
      </c>
      <c r="L14" s="114" t="s">
        <v>16</v>
      </c>
      <c r="M14" s="168">
        <v>10</v>
      </c>
      <c r="N14" s="168"/>
      <c r="O14" s="11" t="s">
        <v>15</v>
      </c>
      <c r="P14" s="13" t="s">
        <v>17</v>
      </c>
      <c r="Q14" s="168">
        <f>SUM(M14*I14)</f>
        <v>60</v>
      </c>
      <c r="R14" s="168"/>
      <c r="S14" s="112" t="s">
        <v>18</v>
      </c>
      <c r="T14" s="112"/>
      <c r="U14" s="18" t="s">
        <v>11</v>
      </c>
      <c r="V14" s="10" t="s">
        <v>65</v>
      </c>
      <c r="W14" s="10"/>
      <c r="X14" s="10"/>
      <c r="Y14" s="10"/>
      <c r="Z14" s="10"/>
      <c r="AA14" s="10" t="s">
        <v>14</v>
      </c>
      <c r="AB14" s="10" t="str">
        <f>AQ16</f>
        <v>Layak</v>
      </c>
      <c r="AC14" s="10"/>
      <c r="AD14" s="10"/>
      <c r="AE14" s="10"/>
      <c r="AF14" s="10"/>
      <c r="AI14" s="19" t="s">
        <v>11</v>
      </c>
      <c r="AJ14" s="161" t="s">
        <v>67</v>
      </c>
      <c r="AK14" s="161"/>
      <c r="AL14" s="161"/>
      <c r="AM14" s="161"/>
      <c r="AN14" s="161"/>
      <c r="AO14" s="161"/>
      <c r="AP14" s="44" t="s">
        <v>14</v>
      </c>
      <c r="AQ14" s="44" t="s">
        <v>64</v>
      </c>
      <c r="AR14" s="44"/>
      <c r="AS14" s="44"/>
      <c r="AT14" s="44"/>
      <c r="AU14" s="44"/>
      <c r="AW14" s="12"/>
    </row>
    <row r="15" spans="1:49" ht="17.25">
      <c r="B15" s="16" t="s">
        <v>11</v>
      </c>
      <c r="C15" s="160" t="s">
        <v>12</v>
      </c>
      <c r="D15" s="160"/>
      <c r="E15" s="160"/>
      <c r="F15" s="160"/>
      <c r="G15" s="160"/>
      <c r="H15" s="112" t="s">
        <v>14</v>
      </c>
      <c r="I15" s="168">
        <v>6</v>
      </c>
      <c r="J15" s="168"/>
      <c r="K15" s="114" t="s">
        <v>15</v>
      </c>
      <c r="L15" s="114" t="s">
        <v>16</v>
      </c>
      <c r="M15" s="168">
        <v>8</v>
      </c>
      <c r="N15" s="168"/>
      <c r="O15" s="11" t="s">
        <v>15</v>
      </c>
      <c r="P15" s="13" t="s">
        <v>17</v>
      </c>
      <c r="Q15" s="168">
        <f>SUM(M15*I15)</f>
        <v>48</v>
      </c>
      <c r="R15" s="168"/>
      <c r="S15" s="112" t="s">
        <v>18</v>
      </c>
      <c r="T15" s="112"/>
      <c r="U15" s="18" t="s">
        <v>11</v>
      </c>
      <c r="V15" s="10" t="s">
        <v>63</v>
      </c>
      <c r="W15" s="10"/>
      <c r="X15" s="10"/>
      <c r="Y15" s="10"/>
      <c r="Z15" s="10"/>
      <c r="AA15" s="10" t="s">
        <v>14</v>
      </c>
      <c r="AB15" s="10" t="s">
        <v>64</v>
      </c>
      <c r="AC15" s="10"/>
      <c r="AD15" s="10"/>
      <c r="AE15" s="10"/>
      <c r="AF15" s="10"/>
      <c r="AH15" s="10"/>
      <c r="AI15" s="18" t="s">
        <v>11</v>
      </c>
      <c r="AJ15" s="160" t="s">
        <v>68</v>
      </c>
      <c r="AK15" s="160"/>
      <c r="AL15" s="160"/>
      <c r="AM15" s="160"/>
      <c r="AN15" s="160"/>
      <c r="AO15" s="160"/>
      <c r="AP15" s="10" t="s">
        <v>14</v>
      </c>
      <c r="AQ15" s="10" t="str">
        <f>AQ14</f>
        <v>Tidak Layak</v>
      </c>
      <c r="AR15" s="10"/>
      <c r="AS15" s="10"/>
      <c r="AT15" s="10"/>
      <c r="AU15" s="10"/>
      <c r="AW15" s="12"/>
    </row>
    <row r="16" spans="1:49">
      <c r="B16" s="17"/>
      <c r="C16" s="44"/>
      <c r="D16" s="44"/>
      <c r="E16" s="44"/>
      <c r="F16" s="44"/>
      <c r="G16" s="44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113"/>
      <c r="U16" s="18" t="s">
        <v>11</v>
      </c>
      <c r="V16" s="112" t="s">
        <v>66</v>
      </c>
      <c r="W16" s="112"/>
      <c r="X16" s="112"/>
      <c r="Y16" s="112"/>
      <c r="Z16" s="112"/>
      <c r="AA16" s="10" t="s">
        <v>14</v>
      </c>
      <c r="AB16" s="112" t="s">
        <v>64</v>
      </c>
      <c r="AC16" s="112"/>
      <c r="AD16" s="112"/>
      <c r="AE16" s="112"/>
      <c r="AF16" s="112"/>
      <c r="AH16" s="24"/>
      <c r="AI16" s="18" t="s">
        <v>11</v>
      </c>
      <c r="AJ16" s="160" t="s">
        <v>69</v>
      </c>
      <c r="AK16" s="160"/>
      <c r="AL16" s="160"/>
      <c r="AM16" s="160"/>
      <c r="AN16" s="160"/>
      <c r="AO16" s="160"/>
      <c r="AP16" s="10" t="s">
        <v>14</v>
      </c>
      <c r="AQ16" s="10" t="s">
        <v>111</v>
      </c>
      <c r="AR16" s="10"/>
      <c r="AS16" s="10"/>
      <c r="AT16" s="10"/>
      <c r="AU16" s="10"/>
      <c r="AV16" s="10"/>
      <c r="AW16" s="12"/>
    </row>
    <row r="17" spans="2:49">
      <c r="B17" s="8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2"/>
    </row>
    <row r="18" spans="2:49">
      <c r="B18" s="170" t="s">
        <v>19</v>
      </c>
      <c r="C18" s="170"/>
      <c r="D18" s="170"/>
      <c r="E18" s="170"/>
      <c r="F18" s="170"/>
      <c r="G18" s="170"/>
      <c r="H18" s="170"/>
      <c r="I18" s="170"/>
      <c r="J18" s="170"/>
      <c r="K18" s="170"/>
      <c r="L18" s="170"/>
      <c r="M18" s="170"/>
      <c r="N18" s="170"/>
      <c r="O18" s="170"/>
      <c r="P18" s="170"/>
      <c r="Q18" s="170"/>
      <c r="R18" s="170" t="s">
        <v>20</v>
      </c>
      <c r="S18" s="170"/>
      <c r="T18" s="170"/>
      <c r="U18" s="170"/>
      <c r="V18" s="170"/>
      <c r="W18" s="170"/>
      <c r="X18" s="170"/>
      <c r="Y18" s="170"/>
      <c r="Z18" s="170"/>
      <c r="AA18" s="170"/>
      <c r="AB18" s="170"/>
      <c r="AC18" s="170"/>
      <c r="AD18" s="170"/>
      <c r="AE18" s="170"/>
      <c r="AF18" s="170"/>
      <c r="AG18" s="170"/>
      <c r="AH18" s="170" t="s">
        <v>21</v>
      </c>
      <c r="AI18" s="170"/>
      <c r="AJ18" s="170"/>
      <c r="AK18" s="170"/>
      <c r="AL18" s="170"/>
      <c r="AM18" s="170"/>
      <c r="AN18" s="170"/>
      <c r="AO18" s="170"/>
      <c r="AP18" s="170"/>
      <c r="AQ18" s="170"/>
      <c r="AR18" s="170"/>
      <c r="AS18" s="170"/>
      <c r="AT18" s="170"/>
      <c r="AU18" s="170"/>
      <c r="AV18" s="170"/>
      <c r="AW18" s="170"/>
    </row>
    <row r="19" spans="2:49">
      <c r="B19" s="162"/>
      <c r="C19" s="162"/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  <c r="AA19" s="162"/>
      <c r="AB19" s="162"/>
      <c r="AC19" s="162"/>
      <c r="AD19" s="162"/>
      <c r="AE19" s="162"/>
      <c r="AF19" s="162"/>
      <c r="AG19" s="162"/>
      <c r="AH19" s="162"/>
      <c r="AI19" s="162"/>
      <c r="AJ19" s="162"/>
      <c r="AK19" s="162"/>
      <c r="AL19" s="162"/>
      <c r="AM19" s="162"/>
      <c r="AN19" s="162"/>
      <c r="AO19" s="162"/>
      <c r="AP19" s="162"/>
      <c r="AQ19" s="162"/>
      <c r="AR19" s="162"/>
      <c r="AS19" s="162"/>
      <c r="AT19" s="162"/>
      <c r="AU19" s="162"/>
      <c r="AV19" s="162"/>
      <c r="AW19" s="162"/>
    </row>
    <row r="20" spans="2:49">
      <c r="B20" s="163"/>
      <c r="C20" s="163"/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  <c r="AC20" s="163"/>
      <c r="AD20" s="163"/>
      <c r="AE20" s="163"/>
      <c r="AF20" s="163"/>
      <c r="AG20" s="163"/>
      <c r="AH20" s="163"/>
      <c r="AI20" s="163"/>
      <c r="AJ20" s="163"/>
      <c r="AK20" s="163"/>
      <c r="AL20" s="163"/>
      <c r="AM20" s="163"/>
      <c r="AN20" s="163"/>
      <c r="AO20" s="163"/>
      <c r="AP20" s="163"/>
      <c r="AQ20" s="163"/>
      <c r="AR20" s="163"/>
      <c r="AS20" s="163"/>
      <c r="AT20" s="163"/>
      <c r="AU20" s="163"/>
      <c r="AV20" s="163"/>
      <c r="AW20" s="163"/>
    </row>
    <row r="21" spans="2:49">
      <c r="B21" s="163"/>
      <c r="C21" s="163"/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  <c r="AC21" s="163"/>
      <c r="AD21" s="163"/>
      <c r="AE21" s="163"/>
      <c r="AF21" s="163"/>
      <c r="AG21" s="163"/>
      <c r="AH21" s="163"/>
      <c r="AI21" s="163"/>
      <c r="AJ21" s="163"/>
      <c r="AK21" s="163"/>
      <c r="AL21" s="163"/>
      <c r="AM21" s="163"/>
      <c r="AN21" s="163"/>
      <c r="AO21" s="163"/>
      <c r="AP21" s="163"/>
      <c r="AQ21" s="163"/>
      <c r="AR21" s="163"/>
      <c r="AS21" s="163"/>
      <c r="AT21" s="163"/>
      <c r="AU21" s="163"/>
      <c r="AV21" s="163"/>
      <c r="AW21" s="163"/>
    </row>
    <row r="22" spans="2:49">
      <c r="B22" s="163"/>
      <c r="C22" s="163"/>
      <c r="D22" s="163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  <c r="AC22" s="163"/>
      <c r="AD22" s="163"/>
      <c r="AE22" s="163"/>
      <c r="AF22" s="163"/>
      <c r="AG22" s="163"/>
      <c r="AH22" s="163"/>
      <c r="AI22" s="163"/>
      <c r="AJ22" s="163"/>
      <c r="AK22" s="163"/>
      <c r="AL22" s="163"/>
      <c r="AM22" s="163"/>
      <c r="AN22" s="163"/>
      <c r="AO22" s="163"/>
      <c r="AP22" s="163"/>
      <c r="AQ22" s="163"/>
      <c r="AR22" s="163"/>
      <c r="AS22" s="163"/>
      <c r="AT22" s="163"/>
      <c r="AU22" s="163"/>
      <c r="AV22" s="163"/>
      <c r="AW22" s="163"/>
    </row>
    <row r="23" spans="2:49">
      <c r="B23" s="163"/>
      <c r="C23" s="163"/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  <c r="AC23" s="163"/>
      <c r="AD23" s="163"/>
      <c r="AE23" s="163"/>
      <c r="AF23" s="163"/>
      <c r="AG23" s="163"/>
      <c r="AH23" s="163"/>
      <c r="AI23" s="163"/>
      <c r="AJ23" s="163"/>
      <c r="AK23" s="163"/>
      <c r="AL23" s="163"/>
      <c r="AM23" s="163"/>
      <c r="AN23" s="163"/>
      <c r="AO23" s="163"/>
      <c r="AP23" s="163"/>
      <c r="AQ23" s="163"/>
      <c r="AR23" s="163"/>
      <c r="AS23" s="163"/>
      <c r="AT23" s="163"/>
      <c r="AU23" s="163"/>
      <c r="AV23" s="163"/>
      <c r="AW23" s="163"/>
    </row>
    <row r="24" spans="2:49">
      <c r="B24" s="163"/>
      <c r="C24" s="163"/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  <c r="AC24" s="163"/>
      <c r="AD24" s="163"/>
      <c r="AE24" s="163"/>
      <c r="AF24" s="163"/>
      <c r="AG24" s="163"/>
      <c r="AH24" s="163"/>
      <c r="AI24" s="163"/>
      <c r="AJ24" s="163"/>
      <c r="AK24" s="163"/>
      <c r="AL24" s="163"/>
      <c r="AM24" s="163"/>
      <c r="AN24" s="163"/>
      <c r="AO24" s="163"/>
      <c r="AP24" s="163"/>
      <c r="AQ24" s="163"/>
      <c r="AR24" s="163"/>
      <c r="AS24" s="163"/>
      <c r="AT24" s="163"/>
      <c r="AU24" s="163"/>
      <c r="AV24" s="163"/>
      <c r="AW24" s="163"/>
    </row>
    <row r="25" spans="2:49">
      <c r="B25" s="163"/>
      <c r="C25" s="163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K25" s="163"/>
      <c r="AL25" s="163"/>
      <c r="AM25" s="163"/>
      <c r="AN25" s="163"/>
      <c r="AO25" s="163"/>
      <c r="AP25" s="163"/>
      <c r="AQ25" s="163"/>
      <c r="AR25" s="163"/>
      <c r="AS25" s="163"/>
      <c r="AT25" s="163"/>
      <c r="AU25" s="163"/>
      <c r="AV25" s="163"/>
      <c r="AW25" s="163"/>
    </row>
    <row r="26" spans="2:49">
      <c r="B26" s="163"/>
      <c r="C26" s="163"/>
      <c r="D26" s="163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  <c r="AB26" s="163"/>
      <c r="AC26" s="163"/>
      <c r="AD26" s="163"/>
      <c r="AE26" s="163"/>
      <c r="AF26" s="163"/>
      <c r="AG26" s="163"/>
      <c r="AH26" s="163"/>
      <c r="AI26" s="163"/>
      <c r="AJ26" s="163"/>
      <c r="AK26" s="163"/>
      <c r="AL26" s="163"/>
      <c r="AM26" s="163"/>
      <c r="AN26" s="163"/>
      <c r="AO26" s="163"/>
      <c r="AP26" s="163"/>
      <c r="AQ26" s="163"/>
      <c r="AR26" s="163"/>
      <c r="AS26" s="163"/>
      <c r="AT26" s="163"/>
      <c r="AU26" s="163"/>
      <c r="AV26" s="163"/>
      <c r="AW26" s="163"/>
    </row>
    <row r="27" spans="2:49">
      <c r="B27" s="163"/>
      <c r="C27" s="163"/>
      <c r="D27" s="163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/>
      <c r="AC27" s="163"/>
      <c r="AD27" s="163"/>
      <c r="AE27" s="163"/>
      <c r="AF27" s="163"/>
      <c r="AG27" s="163"/>
      <c r="AH27" s="163"/>
      <c r="AI27" s="163"/>
      <c r="AJ27" s="163"/>
      <c r="AK27" s="163"/>
      <c r="AL27" s="163"/>
      <c r="AM27" s="163"/>
      <c r="AN27" s="163"/>
      <c r="AO27" s="163"/>
      <c r="AP27" s="163"/>
      <c r="AQ27" s="163"/>
      <c r="AR27" s="163"/>
      <c r="AS27" s="163"/>
      <c r="AT27" s="163"/>
      <c r="AU27" s="163"/>
      <c r="AV27" s="163"/>
      <c r="AW27" s="163"/>
    </row>
    <row r="28" spans="2:49">
      <c r="B28" s="163"/>
      <c r="C28" s="163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  <c r="AB28" s="163"/>
      <c r="AC28" s="163"/>
      <c r="AD28" s="163"/>
      <c r="AE28" s="163"/>
      <c r="AF28" s="163"/>
      <c r="AG28" s="163"/>
      <c r="AH28" s="163"/>
      <c r="AI28" s="163"/>
      <c r="AJ28" s="163"/>
      <c r="AK28" s="163"/>
      <c r="AL28" s="163"/>
      <c r="AM28" s="163"/>
      <c r="AN28" s="163"/>
      <c r="AO28" s="163"/>
      <c r="AP28" s="163"/>
      <c r="AQ28" s="163"/>
      <c r="AR28" s="163"/>
      <c r="AS28" s="163"/>
      <c r="AT28" s="163"/>
      <c r="AU28" s="163"/>
      <c r="AV28" s="163"/>
      <c r="AW28" s="163"/>
    </row>
    <row r="29" spans="2:49">
      <c r="B29" s="163"/>
      <c r="C29" s="163"/>
      <c r="D29" s="163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63"/>
      <c r="AL29" s="163"/>
      <c r="AM29" s="163"/>
      <c r="AN29" s="163"/>
      <c r="AO29" s="163"/>
      <c r="AP29" s="163"/>
      <c r="AQ29" s="163"/>
      <c r="AR29" s="163"/>
      <c r="AS29" s="163"/>
      <c r="AT29" s="163"/>
      <c r="AU29" s="163"/>
      <c r="AV29" s="163"/>
      <c r="AW29" s="163"/>
    </row>
    <row r="30" spans="2:49">
      <c r="B30" s="164"/>
      <c r="C30" s="164"/>
      <c r="D30" s="164"/>
      <c r="E30" s="164"/>
      <c r="F30" s="164"/>
      <c r="G30" s="164"/>
      <c r="H30" s="164"/>
      <c r="I30" s="164"/>
      <c r="J30" s="164"/>
      <c r="K30" s="164"/>
      <c r="L30" s="164"/>
      <c r="M30" s="164"/>
      <c r="N30" s="164"/>
      <c r="O30" s="164"/>
      <c r="P30" s="164"/>
      <c r="Q30" s="164"/>
      <c r="R30" s="164"/>
      <c r="S30" s="164"/>
      <c r="T30" s="164"/>
      <c r="U30" s="164"/>
      <c r="V30" s="164"/>
      <c r="W30" s="164"/>
      <c r="X30" s="164"/>
      <c r="Y30" s="164"/>
      <c r="Z30" s="164"/>
      <c r="AA30" s="164"/>
      <c r="AB30" s="164"/>
      <c r="AC30" s="164"/>
      <c r="AD30" s="164"/>
      <c r="AE30" s="164"/>
      <c r="AF30" s="164"/>
      <c r="AG30" s="164"/>
      <c r="AH30" s="164"/>
      <c r="AI30" s="164"/>
      <c r="AJ30" s="164"/>
      <c r="AK30" s="164"/>
      <c r="AL30" s="164"/>
      <c r="AM30" s="164"/>
      <c r="AN30" s="164"/>
      <c r="AO30" s="164"/>
      <c r="AP30" s="164"/>
      <c r="AQ30" s="164"/>
      <c r="AR30" s="164"/>
      <c r="AS30" s="164"/>
      <c r="AT30" s="164"/>
      <c r="AU30" s="164"/>
      <c r="AV30" s="164"/>
      <c r="AW30" s="164"/>
    </row>
    <row r="32" spans="2:49" s="102" customFormat="1">
      <c r="I32" s="101"/>
      <c r="J32" s="101"/>
      <c r="K32" s="101"/>
      <c r="L32" s="101"/>
      <c r="M32" s="101"/>
      <c r="N32" s="101"/>
      <c r="AR32" s="101" t="s">
        <v>239</v>
      </c>
    </row>
    <row r="33" spans="1:46" s="102" customFormat="1">
      <c r="F33" s="101" t="s">
        <v>54</v>
      </c>
      <c r="I33" s="101"/>
      <c r="J33" s="101"/>
      <c r="K33" s="101"/>
      <c r="L33" s="101"/>
      <c r="M33" s="101"/>
      <c r="N33" s="101"/>
      <c r="T33" s="101" t="s">
        <v>237</v>
      </c>
      <c r="AF33" s="101" t="s">
        <v>51</v>
      </c>
      <c r="AR33" s="101" t="s">
        <v>48</v>
      </c>
    </row>
    <row r="34" spans="1:46" s="102" customFormat="1">
      <c r="F34" s="101" t="s">
        <v>55</v>
      </c>
      <c r="I34" s="101"/>
      <c r="J34" s="101"/>
      <c r="K34" s="101"/>
      <c r="L34" s="101"/>
      <c r="M34" s="101"/>
      <c r="N34" s="101"/>
      <c r="T34" s="101" t="s">
        <v>238</v>
      </c>
      <c r="AF34" s="101" t="s">
        <v>52</v>
      </c>
      <c r="AR34" s="101" t="s">
        <v>49</v>
      </c>
    </row>
    <row r="35" spans="1:46" s="102" customFormat="1">
      <c r="F35" s="101"/>
      <c r="I35" s="101"/>
      <c r="J35" s="101"/>
      <c r="K35" s="101"/>
      <c r="L35" s="101"/>
      <c r="M35" s="101"/>
      <c r="N35" s="101"/>
      <c r="AF35" s="101" t="s">
        <v>53</v>
      </c>
      <c r="AR35" s="101" t="s">
        <v>50</v>
      </c>
    </row>
    <row r="36" spans="1:46" s="102" customFormat="1">
      <c r="F36" s="101"/>
      <c r="I36" s="101"/>
      <c r="J36" s="101"/>
      <c r="K36" s="101"/>
      <c r="L36" s="101"/>
      <c r="M36" s="101"/>
      <c r="N36" s="101"/>
      <c r="AF36" s="101"/>
      <c r="AR36" s="101"/>
    </row>
    <row r="37" spans="1:46" s="102" customFormat="1">
      <c r="F37" s="101"/>
      <c r="I37" s="101"/>
      <c r="J37" s="101"/>
      <c r="K37" s="101"/>
      <c r="L37" s="101"/>
      <c r="M37" s="101"/>
      <c r="N37" s="101"/>
      <c r="AF37" s="101"/>
      <c r="AR37" s="101"/>
    </row>
    <row r="38" spans="1:46" s="102" customFormat="1">
      <c r="F38" s="101"/>
      <c r="I38" s="101"/>
      <c r="J38" s="101"/>
      <c r="K38" s="101"/>
      <c r="L38" s="101"/>
      <c r="M38" s="101"/>
      <c r="N38" s="101"/>
      <c r="AF38" s="101"/>
      <c r="AR38" s="101"/>
    </row>
    <row r="39" spans="1:46" s="140" customFormat="1" ht="16.5" thickBot="1">
      <c r="F39" s="141" t="s">
        <v>232</v>
      </c>
      <c r="I39" s="142"/>
      <c r="J39" s="142"/>
      <c r="K39" s="142"/>
      <c r="L39" s="142"/>
      <c r="M39" s="142"/>
      <c r="N39" s="142"/>
      <c r="Q39" s="145"/>
      <c r="R39" s="145"/>
      <c r="S39" s="145"/>
      <c r="T39" s="146"/>
      <c r="U39" s="145"/>
      <c r="V39" s="145"/>
      <c r="W39" s="145"/>
      <c r="X39" s="145"/>
      <c r="AF39" s="141" t="s">
        <v>97</v>
      </c>
      <c r="AR39" s="141" t="s">
        <v>209</v>
      </c>
    </row>
    <row r="40" spans="1:46" s="102" customFormat="1">
      <c r="D40" s="143"/>
      <c r="F40" s="143" t="s">
        <v>228</v>
      </c>
      <c r="G40" s="143"/>
      <c r="H40" s="143"/>
      <c r="I40" s="143"/>
      <c r="J40" s="143"/>
      <c r="K40" s="144"/>
      <c r="L40" s="144"/>
      <c r="M40" s="144"/>
      <c r="N40" s="144"/>
      <c r="T40" s="147"/>
      <c r="AO40" s="101"/>
    </row>
    <row r="42" spans="1:46">
      <c r="AN42" s="10"/>
      <c r="AO42" s="10"/>
      <c r="AP42" s="160"/>
      <c r="AQ42" s="160"/>
      <c r="AR42" s="160"/>
      <c r="AS42" s="160"/>
      <c r="AT42" s="160"/>
    </row>
    <row r="47" spans="1:46">
      <c r="A47" s="2" t="s">
        <v>25</v>
      </c>
      <c r="B47" s="1" t="s">
        <v>26</v>
      </c>
    </row>
    <row r="49" spans="2:49">
      <c r="B49" s="15" t="s">
        <v>27</v>
      </c>
      <c r="C49" s="5"/>
      <c r="D49" s="5"/>
      <c r="E49" s="5"/>
      <c r="F49" s="5"/>
      <c r="G49" s="5"/>
      <c r="H49" s="5"/>
      <c r="I49" s="6"/>
      <c r="J49" s="6"/>
      <c r="K49" s="6"/>
      <c r="L49" s="6"/>
      <c r="M49" s="6"/>
      <c r="N49" s="6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7"/>
    </row>
    <row r="50" spans="2:49">
      <c r="B50" s="22" t="s">
        <v>28</v>
      </c>
      <c r="C50" s="10"/>
      <c r="D50" s="10"/>
      <c r="E50" s="10"/>
      <c r="F50" s="10"/>
      <c r="G50" s="10"/>
      <c r="H50" s="10"/>
      <c r="I50" s="11"/>
      <c r="J50" s="11"/>
      <c r="K50" s="11"/>
      <c r="L50" s="11"/>
      <c r="M50" s="11"/>
      <c r="V50" s="11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9" t="s">
        <v>30</v>
      </c>
      <c r="AR50" s="10"/>
      <c r="AS50" s="10"/>
      <c r="AT50" s="10"/>
      <c r="AU50" s="10"/>
      <c r="AV50" s="10"/>
      <c r="AW50" s="12"/>
    </row>
    <row r="51" spans="2:49" ht="17.25">
      <c r="B51" s="23" t="s">
        <v>1</v>
      </c>
      <c r="C51" s="10" t="s">
        <v>70</v>
      </c>
      <c r="D51" s="10"/>
      <c r="E51" s="10"/>
      <c r="F51" s="10"/>
      <c r="G51" s="10"/>
      <c r="H51" s="112"/>
      <c r="I51" s="20"/>
      <c r="J51" s="11"/>
      <c r="K51" s="11"/>
      <c r="L51" s="11"/>
      <c r="M51" s="11"/>
      <c r="V51" s="168">
        <v>12</v>
      </c>
      <c r="W51" s="168"/>
      <c r="X51" s="11" t="s">
        <v>15</v>
      </c>
      <c r="Y51" s="11" t="s">
        <v>16</v>
      </c>
      <c r="Z51" s="168">
        <v>2.85</v>
      </c>
      <c r="AA51" s="168"/>
      <c r="AB51" s="11" t="s">
        <v>15</v>
      </c>
      <c r="AC51" s="13" t="s">
        <v>17</v>
      </c>
      <c r="AD51" s="168">
        <f>SUM(Z51*V51)</f>
        <v>34.200000000000003</v>
      </c>
      <c r="AE51" s="168"/>
      <c r="AF51" s="112" t="s">
        <v>18</v>
      </c>
      <c r="AG51" s="10"/>
      <c r="AH51" s="25" t="s">
        <v>29</v>
      </c>
      <c r="AI51" s="10"/>
      <c r="AJ51" s="180">
        <v>57000</v>
      </c>
      <c r="AK51" s="180"/>
      <c r="AL51" s="180"/>
      <c r="AM51" s="26"/>
      <c r="AN51" s="10"/>
      <c r="AO51" s="10"/>
      <c r="AP51" s="10"/>
      <c r="AQ51" s="27" t="s">
        <v>31</v>
      </c>
      <c r="AR51" s="180">
        <f>SUM(AJ51*AD51)</f>
        <v>1949400.0000000002</v>
      </c>
      <c r="AS51" s="180"/>
      <c r="AT51" s="180"/>
      <c r="AU51" s="180"/>
      <c r="AV51" s="10"/>
      <c r="AW51" s="12"/>
    </row>
    <row r="52" spans="2:49">
      <c r="B52" s="23" t="s">
        <v>8</v>
      </c>
      <c r="C52" s="10" t="s">
        <v>71</v>
      </c>
      <c r="D52" s="10"/>
      <c r="E52" s="10"/>
      <c r="F52" s="10"/>
      <c r="G52" s="10"/>
      <c r="H52" s="112"/>
      <c r="I52" s="20"/>
      <c r="J52" s="11"/>
      <c r="K52" s="11"/>
      <c r="L52" s="11"/>
      <c r="M52" s="11"/>
      <c r="V52" s="168">
        <v>1</v>
      </c>
      <c r="W52" s="168"/>
      <c r="X52" s="160" t="s">
        <v>37</v>
      </c>
      <c r="Y52" s="160"/>
      <c r="Z52" s="160"/>
      <c r="AA52" s="160"/>
      <c r="AC52" s="13"/>
      <c r="AD52" s="168"/>
      <c r="AE52" s="168"/>
      <c r="AF52" s="112"/>
      <c r="AG52" s="10"/>
      <c r="AH52" s="25" t="s">
        <v>29</v>
      </c>
      <c r="AI52" s="10"/>
      <c r="AJ52" s="180">
        <v>350000</v>
      </c>
      <c r="AK52" s="180"/>
      <c r="AL52" s="180"/>
      <c r="AM52" s="26"/>
      <c r="AN52" s="10"/>
      <c r="AO52" s="10"/>
      <c r="AP52" s="10"/>
      <c r="AQ52" s="27" t="s">
        <v>31</v>
      </c>
      <c r="AR52" s="180">
        <f>SUM(AJ52*V52)</f>
        <v>350000</v>
      </c>
      <c r="AS52" s="180"/>
      <c r="AT52" s="180"/>
      <c r="AU52" s="180"/>
      <c r="AV52" s="10"/>
      <c r="AW52" s="12"/>
    </row>
    <row r="53" spans="2:49">
      <c r="B53" s="23" t="s">
        <v>25</v>
      </c>
      <c r="C53" s="112" t="s">
        <v>72</v>
      </c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V53" s="168">
        <v>2</v>
      </c>
      <c r="W53" s="168"/>
      <c r="X53" s="160" t="s">
        <v>37</v>
      </c>
      <c r="Y53" s="160"/>
      <c r="Z53" s="160"/>
      <c r="AA53" s="160"/>
      <c r="AC53" s="13"/>
      <c r="AD53" s="168"/>
      <c r="AE53" s="168"/>
      <c r="AF53" s="112"/>
      <c r="AG53" s="24"/>
      <c r="AH53" s="25" t="s">
        <v>29</v>
      </c>
      <c r="AI53" s="24"/>
      <c r="AJ53" s="180">
        <v>350000</v>
      </c>
      <c r="AK53" s="180"/>
      <c r="AL53" s="180"/>
      <c r="AM53" s="26"/>
      <c r="AN53" s="24"/>
      <c r="AO53" s="24"/>
      <c r="AP53" s="24"/>
      <c r="AQ53" s="27" t="s">
        <v>31</v>
      </c>
      <c r="AR53" s="180">
        <f>SUM(AJ53*V53)</f>
        <v>700000</v>
      </c>
      <c r="AS53" s="180"/>
      <c r="AT53" s="180"/>
      <c r="AU53" s="180"/>
      <c r="AV53" s="10"/>
      <c r="AW53" s="12"/>
    </row>
    <row r="54" spans="2:49">
      <c r="B54" s="8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2"/>
    </row>
    <row r="55" spans="2:49" ht="15.75">
      <c r="B55" s="181" t="s">
        <v>32</v>
      </c>
      <c r="C55" s="182"/>
      <c r="D55" s="182"/>
      <c r="E55" s="182"/>
      <c r="F55" s="182"/>
      <c r="G55" s="182"/>
      <c r="H55" s="182"/>
      <c r="I55" s="182"/>
      <c r="J55" s="182"/>
      <c r="K55" s="182"/>
      <c r="L55" s="182"/>
      <c r="M55" s="182"/>
      <c r="N55" s="182"/>
      <c r="O55" s="182"/>
      <c r="P55" s="182"/>
      <c r="Q55" s="182"/>
      <c r="R55" s="182"/>
      <c r="S55" s="182"/>
      <c r="T55" s="182"/>
      <c r="U55" s="182"/>
      <c r="V55" s="182"/>
      <c r="W55" s="182"/>
      <c r="X55" s="182"/>
      <c r="Y55" s="182"/>
      <c r="Z55" s="182"/>
      <c r="AA55" s="182"/>
      <c r="AB55" s="182"/>
      <c r="AC55" s="182"/>
      <c r="AD55" s="182"/>
      <c r="AE55" s="182"/>
      <c r="AF55" s="182"/>
      <c r="AG55" s="182"/>
      <c r="AH55" s="182"/>
      <c r="AI55" s="182"/>
      <c r="AJ55" s="182"/>
      <c r="AK55" s="182"/>
      <c r="AL55" s="182"/>
      <c r="AM55" s="182"/>
      <c r="AN55" s="182"/>
      <c r="AO55" s="182"/>
      <c r="AP55" s="45"/>
      <c r="AQ55" s="45" t="s">
        <v>31</v>
      </c>
      <c r="AR55" s="46"/>
      <c r="AS55" s="183">
        <f>SUM(AR51:AU53)</f>
        <v>2999400</v>
      </c>
      <c r="AT55" s="183"/>
      <c r="AU55" s="183"/>
      <c r="AV55" s="183"/>
      <c r="AW55" s="184"/>
    </row>
    <row r="56" spans="2:49">
      <c r="B56" s="185" t="s">
        <v>33</v>
      </c>
      <c r="C56" s="186"/>
      <c r="D56" s="187" t="s">
        <v>19</v>
      </c>
      <c r="E56" s="188"/>
      <c r="F56" s="188"/>
      <c r="G56" s="188"/>
      <c r="H56" s="188"/>
      <c r="I56" s="188"/>
      <c r="J56" s="188"/>
      <c r="K56" s="188"/>
      <c r="L56" s="188"/>
      <c r="M56" s="188"/>
      <c r="N56" s="188"/>
      <c r="O56" s="188"/>
      <c r="P56" s="188"/>
      <c r="Q56" s="189"/>
      <c r="R56" s="170" t="s">
        <v>20</v>
      </c>
      <c r="S56" s="170"/>
      <c r="T56" s="170"/>
      <c r="U56" s="170"/>
      <c r="V56" s="170"/>
      <c r="W56" s="170"/>
      <c r="X56" s="170"/>
      <c r="Y56" s="170"/>
      <c r="Z56" s="170"/>
      <c r="AA56" s="170"/>
      <c r="AB56" s="170"/>
      <c r="AC56" s="170"/>
      <c r="AD56" s="170"/>
      <c r="AE56" s="170"/>
      <c r="AF56" s="170"/>
      <c r="AG56" s="170"/>
      <c r="AH56" s="170" t="s">
        <v>21</v>
      </c>
      <c r="AI56" s="170"/>
      <c r="AJ56" s="170"/>
      <c r="AK56" s="170"/>
      <c r="AL56" s="170"/>
      <c r="AM56" s="170"/>
      <c r="AN56" s="170"/>
      <c r="AO56" s="170"/>
      <c r="AP56" s="170"/>
      <c r="AQ56" s="170"/>
      <c r="AR56" s="170"/>
      <c r="AS56" s="170"/>
      <c r="AT56" s="170"/>
      <c r="AU56" s="170"/>
      <c r="AV56" s="170"/>
      <c r="AW56" s="170"/>
    </row>
    <row r="57" spans="2:49">
      <c r="B57" s="15" t="s">
        <v>43</v>
      </c>
      <c r="C57" s="30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7"/>
      <c r="R57" s="4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7"/>
      <c r="AH57" s="4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7"/>
    </row>
    <row r="58" spans="2:49">
      <c r="B58" s="8"/>
      <c r="C58" s="9" t="s">
        <v>34</v>
      </c>
      <c r="D58" s="195" t="s">
        <v>160</v>
      </c>
      <c r="E58" s="195"/>
      <c r="F58" s="195"/>
      <c r="G58" s="195"/>
      <c r="H58" s="195"/>
      <c r="I58" s="195"/>
      <c r="J58" s="195"/>
      <c r="K58" s="195"/>
      <c r="L58" s="195"/>
      <c r="M58" s="195"/>
      <c r="N58" s="195"/>
      <c r="O58" s="195"/>
      <c r="P58" s="195"/>
      <c r="Q58" s="196"/>
      <c r="R58" s="8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2"/>
      <c r="AH58" s="8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2"/>
    </row>
    <row r="59" spans="2:49">
      <c r="B59" s="8"/>
      <c r="C59" s="10"/>
      <c r="D59" s="160" t="s">
        <v>35</v>
      </c>
      <c r="E59" s="160"/>
      <c r="F59" s="11" t="s">
        <v>14</v>
      </c>
      <c r="G59" s="160" t="s">
        <v>151</v>
      </c>
      <c r="H59" s="160"/>
      <c r="I59" s="160"/>
      <c r="J59" s="160"/>
      <c r="K59" s="160"/>
      <c r="L59" s="160"/>
      <c r="M59" s="160"/>
      <c r="N59" s="160"/>
      <c r="O59" s="160"/>
      <c r="P59" s="160"/>
      <c r="Q59" s="198"/>
      <c r="R59" s="8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2"/>
      <c r="AH59" s="8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2"/>
    </row>
    <row r="60" spans="2:49">
      <c r="B60" s="8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2"/>
      <c r="R60" s="8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2"/>
      <c r="AH60" s="8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2"/>
    </row>
    <row r="61" spans="2:49">
      <c r="B61" s="8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2"/>
      <c r="R61" s="8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2"/>
      <c r="AH61" s="8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2"/>
    </row>
    <row r="62" spans="2:49">
      <c r="B62" s="8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2"/>
      <c r="R62" s="8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2"/>
      <c r="AH62" s="8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2"/>
    </row>
    <row r="63" spans="2:49">
      <c r="B63" s="8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2"/>
      <c r="R63" s="8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2"/>
      <c r="AH63" s="8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2"/>
    </row>
    <row r="64" spans="2:49">
      <c r="B64" s="8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2"/>
      <c r="R64" s="8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2"/>
      <c r="AH64" s="8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2"/>
    </row>
    <row r="65" spans="2:49">
      <c r="B65" s="8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2"/>
      <c r="R65" s="8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2"/>
      <c r="AH65" s="8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2"/>
    </row>
    <row r="66" spans="2:49">
      <c r="B66" s="8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2"/>
      <c r="R66" s="8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2"/>
      <c r="AH66" s="8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2"/>
    </row>
    <row r="67" spans="2:49">
      <c r="B67" s="8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2"/>
      <c r="R67" s="8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2"/>
      <c r="AH67" s="8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2"/>
    </row>
    <row r="68" spans="2:49">
      <c r="B68" s="8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2"/>
      <c r="R68" s="8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2"/>
      <c r="AH68" s="8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2"/>
    </row>
    <row r="69" spans="2:49">
      <c r="B69" s="8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2"/>
      <c r="R69" s="8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2"/>
      <c r="AH69" s="8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2"/>
    </row>
    <row r="70" spans="2:49">
      <c r="B70" s="8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2"/>
      <c r="R70" s="8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2"/>
      <c r="AH70" s="8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2"/>
    </row>
    <row r="71" spans="2:49">
      <c r="B71" s="8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2"/>
      <c r="R71" s="8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2"/>
      <c r="AH71" s="8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2"/>
    </row>
    <row r="72" spans="2:49">
      <c r="B72" s="14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9"/>
      <c r="R72" s="14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9"/>
      <c r="AH72" s="14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9"/>
    </row>
    <row r="85" spans="2:49">
      <c r="B85" s="15" t="s">
        <v>27</v>
      </c>
      <c r="C85" s="5"/>
      <c r="D85" s="5"/>
      <c r="E85" s="5"/>
      <c r="F85" s="5"/>
      <c r="G85" s="5"/>
      <c r="H85" s="5"/>
      <c r="I85" s="6"/>
      <c r="J85" s="6"/>
      <c r="K85" s="6"/>
      <c r="L85" s="6"/>
      <c r="M85" s="6"/>
      <c r="N85" s="6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7"/>
    </row>
    <row r="86" spans="2:49">
      <c r="B86" s="22" t="s">
        <v>28</v>
      </c>
      <c r="C86" s="10"/>
      <c r="D86" s="10"/>
      <c r="E86" s="10"/>
      <c r="F86" s="10"/>
      <c r="G86" s="10"/>
      <c r="H86" s="10"/>
      <c r="I86" s="11"/>
      <c r="J86" s="11"/>
      <c r="K86" s="11"/>
      <c r="L86" s="11"/>
      <c r="M86" s="11"/>
      <c r="N86" s="11"/>
      <c r="O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P86" s="10"/>
      <c r="AQ86" s="9" t="s">
        <v>30</v>
      </c>
      <c r="AR86" s="10"/>
      <c r="AS86" s="10"/>
      <c r="AT86" s="10"/>
      <c r="AU86" s="10"/>
      <c r="AV86" s="10"/>
      <c r="AW86" s="12"/>
    </row>
    <row r="87" spans="2:49" ht="17.25">
      <c r="B87" s="23" t="s">
        <v>1</v>
      </c>
      <c r="C87" s="112" t="s">
        <v>45</v>
      </c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V87" s="168">
        <v>6.5</v>
      </c>
      <c r="W87" s="168"/>
      <c r="X87" s="11" t="s">
        <v>15</v>
      </c>
      <c r="Y87" s="11" t="s">
        <v>16</v>
      </c>
      <c r="Z87" s="168">
        <v>8.5</v>
      </c>
      <c r="AA87" s="168"/>
      <c r="AB87" s="11" t="s">
        <v>15</v>
      </c>
      <c r="AC87" s="13" t="s">
        <v>17</v>
      </c>
      <c r="AD87" s="168">
        <f>SUM(Z87*V87)</f>
        <v>55.25</v>
      </c>
      <c r="AE87" s="168"/>
      <c r="AF87" s="112" t="s">
        <v>18</v>
      </c>
      <c r="AG87" s="10"/>
      <c r="AH87" s="25" t="s">
        <v>29</v>
      </c>
      <c r="AI87" s="10"/>
      <c r="AJ87" s="180">
        <v>61000</v>
      </c>
      <c r="AK87" s="180"/>
      <c r="AL87" s="180"/>
      <c r="AM87" s="26"/>
      <c r="AN87" s="10"/>
      <c r="AO87" s="10"/>
      <c r="AP87" s="10"/>
      <c r="AQ87" s="27" t="s">
        <v>31</v>
      </c>
      <c r="AR87" s="180">
        <f>SUM(AJ87*AD87)</f>
        <v>3370250</v>
      </c>
      <c r="AS87" s="180"/>
      <c r="AT87" s="180"/>
      <c r="AU87" s="180"/>
      <c r="AV87" s="33"/>
      <c r="AW87" s="35"/>
    </row>
    <row r="88" spans="2:49">
      <c r="B88" s="8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W88" s="31"/>
      <c r="X88" s="31"/>
      <c r="AC88" s="179"/>
      <c r="AD88" s="179"/>
      <c r="AE88" s="179"/>
      <c r="AF88" s="179"/>
      <c r="AG88" s="179"/>
      <c r="AH88" s="36"/>
      <c r="AI88" s="34"/>
      <c r="AJ88" s="38"/>
      <c r="AK88" s="38"/>
      <c r="AL88" s="38"/>
      <c r="AM88" s="38"/>
      <c r="AN88" s="38"/>
      <c r="AO88" s="33"/>
      <c r="AP88" s="33"/>
      <c r="AQ88" s="33"/>
      <c r="AR88" s="33"/>
      <c r="AS88" s="33"/>
      <c r="AT88" s="33"/>
      <c r="AU88" s="33"/>
      <c r="AV88" s="33"/>
      <c r="AW88" s="35"/>
    </row>
    <row r="89" spans="2:49">
      <c r="B89" s="8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5"/>
    </row>
    <row r="90" spans="2:49" ht="15.75">
      <c r="B90" s="181" t="s">
        <v>32</v>
      </c>
      <c r="C90" s="182"/>
      <c r="D90" s="182"/>
      <c r="E90" s="182"/>
      <c r="F90" s="182"/>
      <c r="G90" s="182"/>
      <c r="H90" s="182"/>
      <c r="I90" s="182"/>
      <c r="J90" s="182"/>
      <c r="K90" s="182"/>
      <c r="L90" s="182"/>
      <c r="M90" s="182"/>
      <c r="N90" s="182"/>
      <c r="O90" s="182"/>
      <c r="P90" s="182"/>
      <c r="Q90" s="182"/>
      <c r="R90" s="182"/>
      <c r="S90" s="182"/>
      <c r="T90" s="182"/>
      <c r="U90" s="182"/>
      <c r="V90" s="182"/>
      <c r="W90" s="182"/>
      <c r="X90" s="182"/>
      <c r="Y90" s="182"/>
      <c r="Z90" s="182"/>
      <c r="AA90" s="182"/>
      <c r="AB90" s="182"/>
      <c r="AC90" s="182"/>
      <c r="AD90" s="182"/>
      <c r="AE90" s="182"/>
      <c r="AF90" s="182"/>
      <c r="AG90" s="182"/>
      <c r="AH90" s="182"/>
      <c r="AI90" s="182"/>
      <c r="AJ90" s="182"/>
      <c r="AK90" s="182"/>
      <c r="AL90" s="182"/>
      <c r="AM90" s="182"/>
      <c r="AN90" s="182"/>
      <c r="AO90" s="182"/>
      <c r="AP90" s="45"/>
      <c r="AQ90" s="45" t="s">
        <v>31</v>
      </c>
      <c r="AR90" s="46"/>
      <c r="AS90" s="183">
        <f>SUM(AR87)</f>
        <v>3370250</v>
      </c>
      <c r="AT90" s="183"/>
      <c r="AU90" s="183"/>
      <c r="AV90" s="183"/>
      <c r="AW90" s="184"/>
    </row>
    <row r="91" spans="2:49">
      <c r="B91" s="185" t="s">
        <v>33</v>
      </c>
      <c r="C91" s="186"/>
      <c r="D91" s="187" t="s">
        <v>19</v>
      </c>
      <c r="E91" s="188"/>
      <c r="F91" s="188"/>
      <c r="G91" s="188"/>
      <c r="H91" s="188"/>
      <c r="I91" s="188"/>
      <c r="J91" s="188"/>
      <c r="K91" s="188"/>
      <c r="L91" s="188"/>
      <c r="M91" s="188"/>
      <c r="N91" s="188"/>
      <c r="O91" s="188"/>
      <c r="P91" s="188"/>
      <c r="Q91" s="189"/>
      <c r="R91" s="170" t="s">
        <v>20</v>
      </c>
      <c r="S91" s="170"/>
      <c r="T91" s="170"/>
      <c r="U91" s="170"/>
      <c r="V91" s="170"/>
      <c r="W91" s="170"/>
      <c r="X91" s="170"/>
      <c r="Y91" s="170"/>
      <c r="Z91" s="170"/>
      <c r="AA91" s="170"/>
      <c r="AB91" s="170"/>
      <c r="AC91" s="170"/>
      <c r="AD91" s="170"/>
      <c r="AE91" s="170"/>
      <c r="AF91" s="170"/>
      <c r="AG91" s="170"/>
      <c r="AH91" s="170" t="s">
        <v>21</v>
      </c>
      <c r="AI91" s="170"/>
      <c r="AJ91" s="170"/>
      <c r="AK91" s="170"/>
      <c r="AL91" s="170"/>
      <c r="AM91" s="170"/>
      <c r="AN91" s="170"/>
      <c r="AO91" s="170"/>
      <c r="AP91" s="170"/>
      <c r="AQ91" s="170"/>
      <c r="AR91" s="170"/>
      <c r="AS91" s="170"/>
      <c r="AT91" s="170"/>
      <c r="AU91" s="170"/>
      <c r="AV91" s="170"/>
      <c r="AW91" s="170"/>
    </row>
    <row r="92" spans="2:49">
      <c r="B92" s="15" t="s">
        <v>42</v>
      </c>
      <c r="C92" s="30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7"/>
      <c r="R92" s="4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7"/>
      <c r="AH92" s="4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7"/>
    </row>
    <row r="93" spans="2:49">
      <c r="B93" s="8"/>
      <c r="C93" s="10"/>
      <c r="D93" s="160" t="s">
        <v>35</v>
      </c>
      <c r="E93" s="160"/>
      <c r="F93" s="11" t="s">
        <v>14</v>
      </c>
      <c r="G93" s="190" t="s">
        <v>44</v>
      </c>
      <c r="H93" s="190"/>
      <c r="I93" s="190"/>
      <c r="J93" s="190"/>
      <c r="K93" s="190"/>
      <c r="L93" s="190"/>
      <c r="M93" s="190"/>
      <c r="N93" s="190"/>
      <c r="O93" s="190"/>
      <c r="P93" s="190"/>
      <c r="Q93" s="191"/>
      <c r="R93" s="8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2"/>
      <c r="AH93" s="8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2"/>
    </row>
    <row r="94" spans="2:49">
      <c r="B94" s="8"/>
      <c r="C94" s="10"/>
      <c r="D94" s="10"/>
      <c r="E94" s="10"/>
      <c r="F94" s="10"/>
      <c r="G94" s="190"/>
      <c r="H94" s="190"/>
      <c r="I94" s="190"/>
      <c r="J94" s="190"/>
      <c r="K94" s="190"/>
      <c r="L94" s="190"/>
      <c r="M94" s="190"/>
      <c r="N94" s="190"/>
      <c r="O94" s="190"/>
      <c r="P94" s="190"/>
      <c r="Q94" s="191"/>
      <c r="R94" s="8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2"/>
      <c r="AH94" s="8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2"/>
    </row>
    <row r="95" spans="2:49">
      <c r="B95" s="8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2"/>
      <c r="R95" s="8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2"/>
      <c r="AH95" s="8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2"/>
    </row>
    <row r="96" spans="2:49">
      <c r="B96" s="8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2"/>
      <c r="R96" s="8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2"/>
      <c r="AH96" s="8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2"/>
    </row>
    <row r="97" spans="2:49">
      <c r="B97" s="8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2"/>
      <c r="R97" s="8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2"/>
      <c r="AH97" s="8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2"/>
    </row>
    <row r="98" spans="2:49">
      <c r="B98" s="8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2"/>
      <c r="R98" s="8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2"/>
      <c r="AH98" s="8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2"/>
    </row>
    <row r="99" spans="2:49">
      <c r="B99" s="8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2"/>
      <c r="R99" s="8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2"/>
      <c r="AH99" s="8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2"/>
    </row>
    <row r="100" spans="2:49">
      <c r="B100" s="8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2"/>
      <c r="R100" s="8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2"/>
      <c r="AH100" s="8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2"/>
    </row>
    <row r="101" spans="2:49">
      <c r="B101" s="8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2"/>
      <c r="R101" s="8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2"/>
      <c r="AH101" s="8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2"/>
    </row>
    <row r="102" spans="2:49">
      <c r="B102" s="8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2"/>
      <c r="R102" s="8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2"/>
      <c r="AH102" s="8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2"/>
    </row>
    <row r="103" spans="2:49">
      <c r="B103" s="8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2"/>
      <c r="R103" s="8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2"/>
      <c r="AH103" s="8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2"/>
    </row>
    <row r="104" spans="2:49">
      <c r="B104" s="8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2"/>
      <c r="R104" s="8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2"/>
      <c r="AH104" s="8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2"/>
    </row>
    <row r="105" spans="2:49">
      <c r="B105" s="8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2"/>
      <c r="R105" s="8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2"/>
      <c r="AH105" s="8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2"/>
    </row>
    <row r="106" spans="2:49">
      <c r="B106" s="14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9"/>
      <c r="R106" s="14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9"/>
      <c r="AH106" s="14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9"/>
    </row>
    <row r="107" spans="2:49" s="10" customFormat="1"/>
    <row r="108" spans="2:49">
      <c r="AO108" s="3"/>
    </row>
    <row r="109" spans="2:49" ht="21">
      <c r="B109" s="173" t="s">
        <v>56</v>
      </c>
      <c r="C109" s="174"/>
      <c r="D109" s="174" t="s">
        <v>57</v>
      </c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  <c r="Y109" s="174"/>
      <c r="Z109" s="174"/>
      <c r="AA109" s="174"/>
      <c r="AB109" s="174"/>
      <c r="AC109" s="174"/>
      <c r="AD109" s="174"/>
      <c r="AE109" s="174"/>
      <c r="AF109" s="174"/>
      <c r="AG109" s="174"/>
      <c r="AH109" s="174" t="s">
        <v>31</v>
      </c>
      <c r="AI109" s="174"/>
      <c r="AJ109" s="177">
        <f>AS55+AS90</f>
        <v>6369650</v>
      </c>
      <c r="AK109" s="177"/>
      <c r="AL109" s="177"/>
      <c r="AM109" s="177"/>
      <c r="AN109" s="177"/>
      <c r="AO109" s="177"/>
      <c r="AP109" s="177"/>
      <c r="AQ109" s="177"/>
      <c r="AR109" s="177"/>
      <c r="AS109" s="177"/>
      <c r="AT109" s="39"/>
      <c r="AU109" s="39"/>
      <c r="AV109" s="39"/>
      <c r="AW109" s="40"/>
    </row>
    <row r="110" spans="2:49" ht="21">
      <c r="B110" s="175"/>
      <c r="C110" s="176"/>
      <c r="D110" s="176"/>
      <c r="E110" s="176"/>
      <c r="F110" s="176"/>
      <c r="G110" s="176"/>
      <c r="H110" s="176"/>
      <c r="I110" s="176"/>
      <c r="J110" s="176"/>
      <c r="K110" s="176"/>
      <c r="L110" s="176"/>
      <c r="M110" s="176"/>
      <c r="N110" s="176"/>
      <c r="O110" s="176"/>
      <c r="P110" s="176"/>
      <c r="Q110" s="176"/>
      <c r="R110" s="176"/>
      <c r="S110" s="176"/>
      <c r="T110" s="176"/>
      <c r="U110" s="176"/>
      <c r="V110" s="176"/>
      <c r="W110" s="176"/>
      <c r="X110" s="176"/>
      <c r="Y110" s="176"/>
      <c r="Z110" s="176"/>
      <c r="AA110" s="176"/>
      <c r="AB110" s="176"/>
      <c r="AC110" s="176"/>
      <c r="AD110" s="176"/>
      <c r="AE110" s="176"/>
      <c r="AF110" s="176"/>
      <c r="AG110" s="176"/>
      <c r="AH110" s="176"/>
      <c r="AI110" s="176"/>
      <c r="AJ110" s="178"/>
      <c r="AK110" s="178"/>
      <c r="AL110" s="178"/>
      <c r="AM110" s="178"/>
      <c r="AN110" s="178"/>
      <c r="AO110" s="178"/>
      <c r="AP110" s="178"/>
      <c r="AQ110" s="178"/>
      <c r="AR110" s="178"/>
      <c r="AS110" s="178"/>
      <c r="AT110" s="41"/>
      <c r="AU110" s="41"/>
      <c r="AV110" s="41"/>
      <c r="AW110" s="42"/>
    </row>
    <row r="111" spans="2:49">
      <c r="AO111" s="3"/>
    </row>
    <row r="112" spans="2:49" s="51" customFormat="1" ht="14.25">
      <c r="I112" s="52"/>
      <c r="J112" s="52"/>
      <c r="K112" s="52"/>
      <c r="L112" s="52"/>
      <c r="M112" s="52"/>
      <c r="N112" s="52"/>
      <c r="AO112" s="52" t="s">
        <v>210</v>
      </c>
    </row>
    <row r="113" spans="4:41" s="51" customFormat="1" ht="14.25">
      <c r="F113" s="52" t="s">
        <v>54</v>
      </c>
      <c r="I113" s="52"/>
      <c r="J113" s="52"/>
      <c r="K113" s="52"/>
      <c r="L113" s="52"/>
      <c r="M113" s="52"/>
      <c r="N113" s="52"/>
      <c r="X113" s="52" t="s">
        <v>51</v>
      </c>
      <c r="AO113" s="52" t="s">
        <v>48</v>
      </c>
    </row>
    <row r="114" spans="4:41" s="51" customFormat="1" ht="14.25">
      <c r="F114" s="52" t="s">
        <v>55</v>
      </c>
      <c r="I114" s="52"/>
      <c r="J114" s="52"/>
      <c r="K114" s="52"/>
      <c r="L114" s="52"/>
      <c r="M114" s="52"/>
      <c r="N114" s="52"/>
      <c r="X114" s="52" t="s">
        <v>52</v>
      </c>
      <c r="AO114" s="52" t="s">
        <v>49</v>
      </c>
    </row>
    <row r="115" spans="4:41" s="51" customFormat="1" ht="14.25">
      <c r="F115" s="52"/>
      <c r="I115" s="52"/>
      <c r="J115" s="52"/>
      <c r="K115" s="52"/>
      <c r="L115" s="52"/>
      <c r="M115" s="52"/>
      <c r="N115" s="52"/>
      <c r="X115" s="52" t="s">
        <v>53</v>
      </c>
      <c r="AO115" s="52" t="s">
        <v>50</v>
      </c>
    </row>
    <row r="116" spans="4:41" s="51" customFormat="1" ht="14.25">
      <c r="F116" s="52"/>
      <c r="I116" s="52"/>
      <c r="J116" s="52"/>
      <c r="K116" s="52"/>
      <c r="L116" s="52"/>
      <c r="M116" s="52"/>
      <c r="N116" s="52"/>
      <c r="X116" s="52"/>
      <c r="AO116" s="52"/>
    </row>
    <row r="117" spans="4:41" s="51" customFormat="1" ht="14.25">
      <c r="F117" s="52"/>
      <c r="I117" s="52"/>
      <c r="J117" s="52"/>
      <c r="K117" s="52"/>
      <c r="L117" s="52"/>
      <c r="M117" s="52"/>
      <c r="N117" s="52"/>
      <c r="X117" s="52"/>
      <c r="AO117" s="52"/>
    </row>
    <row r="118" spans="4:41" s="51" customFormat="1" ht="14.25">
      <c r="F118" s="52"/>
      <c r="I118" s="52"/>
      <c r="J118" s="52"/>
      <c r="K118" s="52"/>
      <c r="L118" s="52"/>
      <c r="M118" s="52"/>
      <c r="N118" s="52"/>
      <c r="X118" s="52"/>
      <c r="AO118" s="52"/>
    </row>
    <row r="119" spans="4:41" s="63" customFormat="1">
      <c r="F119" s="132" t="s">
        <v>232</v>
      </c>
      <c r="I119" s="131"/>
      <c r="J119" s="131"/>
      <c r="K119" s="131"/>
      <c r="L119" s="131"/>
      <c r="M119" s="131"/>
      <c r="N119" s="131"/>
      <c r="X119" s="132" t="s">
        <v>97</v>
      </c>
      <c r="AO119" s="132" t="s">
        <v>209</v>
      </c>
    </row>
    <row r="120" spans="4:41" s="51" customFormat="1" ht="14.25">
      <c r="D120" s="133"/>
      <c r="F120" s="133" t="s">
        <v>228</v>
      </c>
      <c r="G120" s="133"/>
      <c r="H120" s="133"/>
      <c r="I120" s="133"/>
      <c r="J120" s="133"/>
      <c r="K120" s="134"/>
      <c r="L120" s="134"/>
      <c r="M120" s="134"/>
      <c r="N120" s="134"/>
      <c r="AO120" s="52"/>
    </row>
  </sheetData>
  <mergeCells count="74">
    <mergeCell ref="B6:J6"/>
    <mergeCell ref="L6:AT6"/>
    <mergeCell ref="A2:AW2"/>
    <mergeCell ref="B4:J4"/>
    <mergeCell ref="L4:AT4"/>
    <mergeCell ref="B5:J5"/>
    <mergeCell ref="L5:AT5"/>
    <mergeCell ref="B7:J7"/>
    <mergeCell ref="L7:AT7"/>
    <mergeCell ref="B8:J8"/>
    <mergeCell ref="L8:AT8"/>
    <mergeCell ref="B9:J9"/>
    <mergeCell ref="L9:AT9"/>
    <mergeCell ref="AJ16:AO16"/>
    <mergeCell ref="B11:AW11"/>
    <mergeCell ref="C14:G14"/>
    <mergeCell ref="I14:J14"/>
    <mergeCell ref="M14:N14"/>
    <mergeCell ref="Q14:R14"/>
    <mergeCell ref="AJ14:AO14"/>
    <mergeCell ref="C15:G15"/>
    <mergeCell ref="I15:J15"/>
    <mergeCell ref="M15:N15"/>
    <mergeCell ref="Q15:R15"/>
    <mergeCell ref="AJ15:AO15"/>
    <mergeCell ref="B18:Q18"/>
    <mergeCell ref="R18:AG18"/>
    <mergeCell ref="AH18:AW18"/>
    <mergeCell ref="B19:Q30"/>
    <mergeCell ref="R19:AG30"/>
    <mergeCell ref="AH19:AW30"/>
    <mergeCell ref="AP42:AT42"/>
    <mergeCell ref="V51:W51"/>
    <mergeCell ref="Z51:AA51"/>
    <mergeCell ref="AD51:AE51"/>
    <mergeCell ref="AJ51:AL51"/>
    <mergeCell ref="AR51:AU51"/>
    <mergeCell ref="V53:W53"/>
    <mergeCell ref="X53:AA53"/>
    <mergeCell ref="AD53:AE53"/>
    <mergeCell ref="AJ53:AL53"/>
    <mergeCell ref="AR53:AU53"/>
    <mergeCell ref="V52:W52"/>
    <mergeCell ref="X52:AA52"/>
    <mergeCell ref="AD52:AE52"/>
    <mergeCell ref="AJ52:AL52"/>
    <mergeCell ref="AR52:AU52"/>
    <mergeCell ref="D58:Q58"/>
    <mergeCell ref="D59:E59"/>
    <mergeCell ref="G59:Q59"/>
    <mergeCell ref="B55:AO55"/>
    <mergeCell ref="AS55:AW55"/>
    <mergeCell ref="B56:C56"/>
    <mergeCell ref="D56:Q56"/>
    <mergeCell ref="R56:AG56"/>
    <mergeCell ref="AH56:AW56"/>
    <mergeCell ref="AJ87:AL87"/>
    <mergeCell ref="AR87:AU87"/>
    <mergeCell ref="V87:W87"/>
    <mergeCell ref="Z87:AA87"/>
    <mergeCell ref="AD87:AE87"/>
    <mergeCell ref="AJ109:AS110"/>
    <mergeCell ref="AC88:AG88"/>
    <mergeCell ref="D93:E93"/>
    <mergeCell ref="G93:Q94"/>
    <mergeCell ref="B109:C110"/>
    <mergeCell ref="D109:AG110"/>
    <mergeCell ref="AH109:AI110"/>
    <mergeCell ref="B90:AO90"/>
    <mergeCell ref="AS90:AW90"/>
    <mergeCell ref="B91:C91"/>
    <mergeCell ref="D91:Q91"/>
    <mergeCell ref="R91:AG91"/>
    <mergeCell ref="AH91:AW91"/>
  </mergeCells>
  <pageMargins left="1.04" right="0.51181102362204722" top="0.75" bottom="0.4" header="0.31496062992125984" footer="0.31496062992125984"/>
  <pageSetup paperSize="9" scale="85" orientation="landscape" horizontalDpi="4294967293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W119"/>
  <sheetViews>
    <sheetView topLeftCell="A25" workbookViewId="0">
      <selection activeCell="A32" sqref="A32:XFD40"/>
    </sheetView>
  </sheetViews>
  <sheetFormatPr defaultRowHeight="15"/>
  <cols>
    <col min="1" max="7" width="3" style="1" customWidth="1"/>
    <col min="8" max="8" width="1.5703125" style="1" customWidth="1"/>
    <col min="9" max="14" width="3" style="3" customWidth="1"/>
    <col min="15" max="81" width="3" style="1" customWidth="1"/>
    <col min="82" max="139" width="2.42578125" style="1" customWidth="1"/>
    <col min="140" max="16384" width="9.140625" style="1"/>
  </cols>
  <sheetData>
    <row r="1" spans="1:49">
      <c r="AR1" s="21" t="s">
        <v>24</v>
      </c>
    </row>
    <row r="2" spans="1:49" ht="21">
      <c r="A2" s="165" t="s">
        <v>0</v>
      </c>
      <c r="B2" s="165"/>
      <c r="C2" s="165"/>
      <c r="D2" s="165"/>
      <c r="E2" s="165"/>
      <c r="F2" s="165"/>
      <c r="G2" s="165"/>
      <c r="H2" s="165"/>
      <c r="I2" s="165"/>
      <c r="J2" s="165"/>
      <c r="K2" s="165"/>
      <c r="L2" s="165"/>
      <c r="M2" s="165"/>
      <c r="N2" s="165"/>
      <c r="O2" s="165"/>
      <c r="P2" s="165"/>
      <c r="Q2" s="165"/>
      <c r="R2" s="165"/>
      <c r="S2" s="165"/>
      <c r="T2" s="165"/>
      <c r="U2" s="165"/>
      <c r="V2" s="165"/>
      <c r="W2" s="165"/>
      <c r="X2" s="165"/>
      <c r="Y2" s="165"/>
      <c r="Z2" s="165"/>
      <c r="AA2" s="165"/>
      <c r="AB2" s="165"/>
      <c r="AC2" s="165"/>
      <c r="AD2" s="165"/>
      <c r="AE2" s="165"/>
      <c r="AF2" s="165"/>
      <c r="AG2" s="165"/>
      <c r="AH2" s="165"/>
      <c r="AI2" s="165"/>
      <c r="AJ2" s="165"/>
      <c r="AK2" s="165"/>
      <c r="AL2" s="165"/>
      <c r="AM2" s="165"/>
      <c r="AN2" s="165"/>
      <c r="AO2" s="165"/>
      <c r="AP2" s="165"/>
      <c r="AQ2" s="165"/>
      <c r="AR2" s="165"/>
      <c r="AS2" s="165"/>
      <c r="AT2" s="165"/>
      <c r="AU2" s="165"/>
      <c r="AV2" s="165"/>
      <c r="AW2" s="165"/>
    </row>
    <row r="4" spans="1:49">
      <c r="A4" s="2" t="s">
        <v>1</v>
      </c>
      <c r="B4" s="166" t="s">
        <v>2</v>
      </c>
      <c r="C4" s="166"/>
      <c r="D4" s="166"/>
      <c r="E4" s="166"/>
      <c r="F4" s="166"/>
      <c r="G4" s="166"/>
      <c r="H4" s="166"/>
      <c r="I4" s="166"/>
      <c r="J4" s="166"/>
      <c r="K4" s="3" t="s">
        <v>14</v>
      </c>
      <c r="L4" s="166">
        <v>266</v>
      </c>
      <c r="M4" s="166"/>
      <c r="N4" s="166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  <c r="AA4" s="166"/>
      <c r="AB4" s="166"/>
      <c r="AC4" s="166"/>
      <c r="AD4" s="166"/>
      <c r="AE4" s="166"/>
      <c r="AF4" s="166"/>
      <c r="AG4" s="166"/>
      <c r="AH4" s="166"/>
      <c r="AI4" s="166"/>
      <c r="AJ4" s="166"/>
      <c r="AK4" s="166"/>
      <c r="AL4" s="166"/>
      <c r="AM4" s="166"/>
      <c r="AN4" s="166"/>
      <c r="AO4" s="166"/>
      <c r="AP4" s="166"/>
      <c r="AQ4" s="166"/>
      <c r="AR4" s="166"/>
      <c r="AS4" s="166"/>
      <c r="AT4" s="166"/>
    </row>
    <row r="5" spans="1:49">
      <c r="B5" s="166" t="s">
        <v>3</v>
      </c>
      <c r="C5" s="166"/>
      <c r="D5" s="166"/>
      <c r="E5" s="166"/>
      <c r="F5" s="166"/>
      <c r="G5" s="166"/>
      <c r="H5" s="166"/>
      <c r="I5" s="166"/>
      <c r="J5" s="166"/>
      <c r="K5" s="3" t="s">
        <v>14</v>
      </c>
      <c r="L5" s="167" t="s">
        <v>161</v>
      </c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167"/>
      <c r="AA5" s="167"/>
      <c r="AB5" s="167"/>
      <c r="AC5" s="167"/>
      <c r="AD5" s="167"/>
      <c r="AE5" s="167"/>
      <c r="AF5" s="167"/>
      <c r="AG5" s="167"/>
      <c r="AH5" s="167"/>
      <c r="AI5" s="167"/>
      <c r="AJ5" s="167"/>
      <c r="AK5" s="167"/>
      <c r="AL5" s="167"/>
      <c r="AM5" s="167"/>
      <c r="AN5" s="167"/>
      <c r="AO5" s="167"/>
      <c r="AP5" s="167"/>
      <c r="AQ5" s="167"/>
      <c r="AR5" s="167"/>
      <c r="AS5" s="167"/>
      <c r="AT5" s="167"/>
    </row>
    <row r="6" spans="1:49">
      <c r="B6" s="166" t="s">
        <v>4</v>
      </c>
      <c r="C6" s="166"/>
      <c r="D6" s="166"/>
      <c r="E6" s="166"/>
      <c r="F6" s="166"/>
      <c r="G6" s="166"/>
      <c r="H6" s="166"/>
      <c r="I6" s="166"/>
      <c r="J6" s="166"/>
      <c r="K6" s="3" t="s">
        <v>14</v>
      </c>
      <c r="L6" s="166" t="str">
        <f>'[1]Tembesi Lolos'!$N$153</f>
        <v>Wiraswasta</v>
      </c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</row>
    <row r="7" spans="1:49">
      <c r="B7" s="166" t="s">
        <v>5</v>
      </c>
      <c r="C7" s="166"/>
      <c r="D7" s="166"/>
      <c r="E7" s="166"/>
      <c r="F7" s="166"/>
      <c r="G7" s="166"/>
      <c r="H7" s="166"/>
      <c r="I7" s="166"/>
      <c r="J7" s="166"/>
      <c r="K7" s="3" t="s">
        <v>14</v>
      </c>
      <c r="L7" s="166" t="s">
        <v>162</v>
      </c>
      <c r="M7" s="166"/>
      <c r="N7" s="166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</row>
    <row r="8" spans="1:49">
      <c r="B8" s="166" t="s">
        <v>6</v>
      </c>
      <c r="C8" s="166"/>
      <c r="D8" s="166"/>
      <c r="E8" s="166"/>
      <c r="F8" s="166"/>
      <c r="G8" s="166"/>
      <c r="H8" s="166"/>
      <c r="I8" s="166"/>
      <c r="J8" s="166"/>
      <c r="K8" s="3" t="s">
        <v>14</v>
      </c>
      <c r="L8" s="166" t="s">
        <v>105</v>
      </c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</row>
    <row r="9" spans="1:49">
      <c r="B9" s="166" t="s">
        <v>7</v>
      </c>
      <c r="C9" s="166"/>
      <c r="D9" s="166"/>
      <c r="E9" s="166"/>
      <c r="F9" s="166"/>
      <c r="G9" s="166"/>
      <c r="H9" s="166"/>
      <c r="I9" s="166"/>
      <c r="J9" s="166"/>
      <c r="K9" s="3" t="s">
        <v>14</v>
      </c>
      <c r="L9" s="166" t="s">
        <v>23</v>
      </c>
      <c r="M9" s="166"/>
      <c r="N9" s="166"/>
      <c r="O9" s="166"/>
      <c r="P9" s="166"/>
      <c r="Q9" s="166"/>
      <c r="R9" s="166"/>
      <c r="S9" s="166"/>
      <c r="T9" s="166"/>
      <c r="U9" s="166"/>
      <c r="V9" s="166"/>
      <c r="W9" s="166"/>
      <c r="X9" s="166"/>
      <c r="Y9" s="166"/>
      <c r="Z9" s="166"/>
      <c r="AA9" s="166"/>
      <c r="AB9" s="166"/>
      <c r="AC9" s="166"/>
      <c r="AD9" s="166"/>
      <c r="AE9" s="166"/>
      <c r="AF9" s="166"/>
      <c r="AG9" s="166"/>
      <c r="AH9" s="166"/>
      <c r="AI9" s="166"/>
      <c r="AJ9" s="166"/>
      <c r="AK9" s="166"/>
      <c r="AL9" s="166"/>
      <c r="AM9" s="166"/>
      <c r="AN9" s="166"/>
      <c r="AO9" s="166"/>
      <c r="AP9" s="166"/>
      <c r="AQ9" s="166"/>
      <c r="AR9" s="166"/>
      <c r="AS9" s="166"/>
      <c r="AT9" s="166"/>
    </row>
    <row r="11" spans="1:49">
      <c r="A11" s="2" t="s">
        <v>8</v>
      </c>
      <c r="B11" s="169" t="s">
        <v>9</v>
      </c>
      <c r="C11" s="169"/>
      <c r="D11" s="169"/>
      <c r="E11" s="169"/>
      <c r="F11" s="169"/>
      <c r="G11" s="169"/>
      <c r="H11" s="169"/>
      <c r="I11" s="169"/>
      <c r="J11" s="169"/>
      <c r="K11" s="169"/>
      <c r="L11" s="169"/>
      <c r="M11" s="169"/>
      <c r="N11" s="169"/>
      <c r="O11" s="169"/>
      <c r="P11" s="169"/>
      <c r="Q11" s="169"/>
      <c r="R11" s="169"/>
      <c r="S11" s="169"/>
      <c r="T11" s="169"/>
      <c r="U11" s="169"/>
      <c r="V11" s="169"/>
      <c r="W11" s="169"/>
      <c r="X11" s="169"/>
      <c r="Y11" s="169"/>
      <c r="Z11" s="169"/>
      <c r="AA11" s="169"/>
      <c r="AB11" s="169"/>
      <c r="AC11" s="169"/>
      <c r="AD11" s="169"/>
      <c r="AE11" s="169"/>
      <c r="AF11" s="169"/>
      <c r="AG11" s="169"/>
      <c r="AH11" s="169"/>
      <c r="AI11" s="169"/>
      <c r="AJ11" s="169"/>
      <c r="AK11" s="169"/>
      <c r="AL11" s="169"/>
      <c r="AM11" s="169"/>
      <c r="AN11" s="169"/>
      <c r="AO11" s="169"/>
      <c r="AP11" s="169"/>
      <c r="AQ11" s="169"/>
      <c r="AR11" s="169"/>
      <c r="AS11" s="169"/>
      <c r="AT11" s="169"/>
      <c r="AU11" s="169"/>
      <c r="AV11" s="169"/>
      <c r="AW11" s="169"/>
    </row>
    <row r="13" spans="1:49">
      <c r="B13" s="15" t="s">
        <v>10</v>
      </c>
      <c r="C13" s="5"/>
      <c r="D13" s="5"/>
      <c r="E13" s="5"/>
      <c r="F13" s="5"/>
      <c r="G13" s="5"/>
      <c r="H13" s="5"/>
      <c r="I13" s="6"/>
      <c r="J13" s="6"/>
      <c r="K13" s="6"/>
      <c r="L13" s="6"/>
      <c r="M13" s="6"/>
      <c r="N13" s="6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7"/>
    </row>
    <row r="14" spans="1:49" ht="17.25">
      <c r="B14" s="16" t="s">
        <v>11</v>
      </c>
      <c r="C14" s="160" t="s">
        <v>13</v>
      </c>
      <c r="D14" s="160"/>
      <c r="E14" s="160"/>
      <c r="F14" s="160"/>
      <c r="G14" s="160"/>
      <c r="H14" s="112" t="s">
        <v>14</v>
      </c>
      <c r="I14" s="168">
        <v>6</v>
      </c>
      <c r="J14" s="168"/>
      <c r="K14" s="114" t="s">
        <v>15</v>
      </c>
      <c r="L14" s="114" t="s">
        <v>16</v>
      </c>
      <c r="M14" s="168">
        <v>10</v>
      </c>
      <c r="N14" s="168"/>
      <c r="O14" s="11" t="s">
        <v>15</v>
      </c>
      <c r="P14" s="13" t="s">
        <v>17</v>
      </c>
      <c r="Q14" s="168">
        <f>SUM(M14*I14)</f>
        <v>60</v>
      </c>
      <c r="R14" s="168"/>
      <c r="S14" s="112" t="s">
        <v>18</v>
      </c>
      <c r="T14" s="112"/>
      <c r="U14" s="18" t="s">
        <v>11</v>
      </c>
      <c r="V14" s="10" t="s">
        <v>65</v>
      </c>
      <c r="W14" s="10"/>
      <c r="X14" s="10"/>
      <c r="Y14" s="10"/>
      <c r="Z14" s="10"/>
      <c r="AA14" s="10" t="s">
        <v>14</v>
      </c>
      <c r="AB14" s="10" t="str">
        <f>AQ16</f>
        <v>Layak</v>
      </c>
      <c r="AC14" s="10"/>
      <c r="AD14" s="10"/>
      <c r="AE14" s="10"/>
      <c r="AF14" s="10"/>
      <c r="AI14" s="19" t="s">
        <v>11</v>
      </c>
      <c r="AJ14" s="161" t="s">
        <v>67</v>
      </c>
      <c r="AK14" s="161"/>
      <c r="AL14" s="161"/>
      <c r="AM14" s="161"/>
      <c r="AN14" s="161"/>
      <c r="AO14" s="161"/>
      <c r="AP14" s="44" t="s">
        <v>14</v>
      </c>
      <c r="AQ14" s="44" t="s">
        <v>64</v>
      </c>
      <c r="AR14" s="44"/>
      <c r="AS14" s="44"/>
      <c r="AT14" s="44"/>
      <c r="AU14" s="44"/>
      <c r="AW14" s="12"/>
    </row>
    <row r="15" spans="1:49" ht="17.25">
      <c r="B15" s="16" t="s">
        <v>11</v>
      </c>
      <c r="C15" s="160" t="s">
        <v>12</v>
      </c>
      <c r="D15" s="160"/>
      <c r="E15" s="160"/>
      <c r="F15" s="160"/>
      <c r="G15" s="160"/>
      <c r="H15" s="112" t="s">
        <v>14</v>
      </c>
      <c r="I15" s="168">
        <v>6</v>
      </c>
      <c r="J15" s="168"/>
      <c r="K15" s="114" t="s">
        <v>15</v>
      </c>
      <c r="L15" s="114" t="s">
        <v>16</v>
      </c>
      <c r="M15" s="168">
        <v>8</v>
      </c>
      <c r="N15" s="168"/>
      <c r="O15" s="11" t="s">
        <v>15</v>
      </c>
      <c r="P15" s="13" t="s">
        <v>17</v>
      </c>
      <c r="Q15" s="168">
        <f>SUM(M15*I15)</f>
        <v>48</v>
      </c>
      <c r="R15" s="168"/>
      <c r="S15" s="112" t="s">
        <v>18</v>
      </c>
      <c r="T15" s="112"/>
      <c r="U15" s="18" t="s">
        <v>11</v>
      </c>
      <c r="V15" s="10" t="s">
        <v>63</v>
      </c>
      <c r="W15" s="10"/>
      <c r="X15" s="10"/>
      <c r="Y15" s="10"/>
      <c r="Z15" s="10"/>
      <c r="AA15" s="10" t="s">
        <v>14</v>
      </c>
      <c r="AB15" s="10" t="s">
        <v>64</v>
      </c>
      <c r="AC15" s="10"/>
      <c r="AD15" s="10"/>
      <c r="AE15" s="10"/>
      <c r="AF15" s="10"/>
      <c r="AH15" s="10"/>
      <c r="AI15" s="18" t="s">
        <v>11</v>
      </c>
      <c r="AJ15" s="160" t="s">
        <v>68</v>
      </c>
      <c r="AK15" s="160"/>
      <c r="AL15" s="160"/>
      <c r="AM15" s="160"/>
      <c r="AN15" s="160"/>
      <c r="AO15" s="160"/>
      <c r="AP15" s="10" t="s">
        <v>14</v>
      </c>
      <c r="AQ15" s="10" t="str">
        <f>AQ14</f>
        <v>Tidak Layak</v>
      </c>
      <c r="AR15" s="10"/>
      <c r="AS15" s="10"/>
      <c r="AT15" s="10"/>
      <c r="AU15" s="10"/>
      <c r="AW15" s="12"/>
    </row>
    <row r="16" spans="1:49">
      <c r="B16" s="17"/>
      <c r="C16" s="44"/>
      <c r="D16" s="44"/>
      <c r="E16" s="44"/>
      <c r="F16" s="44"/>
      <c r="G16" s="44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113"/>
      <c r="U16" s="18" t="s">
        <v>11</v>
      </c>
      <c r="V16" s="112" t="s">
        <v>66</v>
      </c>
      <c r="W16" s="112"/>
      <c r="X16" s="112"/>
      <c r="Y16" s="112"/>
      <c r="Z16" s="112"/>
      <c r="AA16" s="10" t="s">
        <v>14</v>
      </c>
      <c r="AB16" s="112" t="s">
        <v>64</v>
      </c>
      <c r="AC16" s="112"/>
      <c r="AD16" s="112"/>
      <c r="AE16" s="112"/>
      <c r="AF16" s="112"/>
      <c r="AH16" s="24"/>
      <c r="AI16" s="18" t="s">
        <v>11</v>
      </c>
      <c r="AJ16" s="160" t="s">
        <v>69</v>
      </c>
      <c r="AK16" s="160"/>
      <c r="AL16" s="160"/>
      <c r="AM16" s="160"/>
      <c r="AN16" s="160"/>
      <c r="AO16" s="160"/>
      <c r="AP16" s="10" t="s">
        <v>14</v>
      </c>
      <c r="AQ16" s="10" t="s">
        <v>111</v>
      </c>
      <c r="AR16" s="10"/>
      <c r="AS16" s="10"/>
      <c r="AT16" s="10"/>
      <c r="AU16" s="10"/>
      <c r="AV16" s="10"/>
      <c r="AW16" s="12"/>
    </row>
    <row r="17" spans="2:49">
      <c r="B17" s="8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2"/>
    </row>
    <row r="18" spans="2:49">
      <c r="B18" s="170" t="s">
        <v>19</v>
      </c>
      <c r="C18" s="170"/>
      <c r="D18" s="170"/>
      <c r="E18" s="170"/>
      <c r="F18" s="170"/>
      <c r="G18" s="170"/>
      <c r="H18" s="170"/>
      <c r="I18" s="170"/>
      <c r="J18" s="170"/>
      <c r="K18" s="170"/>
      <c r="L18" s="170"/>
      <c r="M18" s="170"/>
      <c r="N18" s="170"/>
      <c r="O18" s="170"/>
      <c r="P18" s="170"/>
      <c r="Q18" s="170"/>
      <c r="R18" s="170" t="s">
        <v>20</v>
      </c>
      <c r="S18" s="170"/>
      <c r="T18" s="170"/>
      <c r="U18" s="170"/>
      <c r="V18" s="170"/>
      <c r="W18" s="170"/>
      <c r="X18" s="170"/>
      <c r="Y18" s="170"/>
      <c r="Z18" s="170"/>
      <c r="AA18" s="170"/>
      <c r="AB18" s="170"/>
      <c r="AC18" s="170"/>
      <c r="AD18" s="170"/>
      <c r="AE18" s="170"/>
      <c r="AF18" s="170"/>
      <c r="AG18" s="170"/>
      <c r="AH18" s="170" t="s">
        <v>21</v>
      </c>
      <c r="AI18" s="170"/>
      <c r="AJ18" s="170"/>
      <c r="AK18" s="170"/>
      <c r="AL18" s="170"/>
      <c r="AM18" s="170"/>
      <c r="AN18" s="170"/>
      <c r="AO18" s="170"/>
      <c r="AP18" s="170"/>
      <c r="AQ18" s="170"/>
      <c r="AR18" s="170"/>
      <c r="AS18" s="170"/>
      <c r="AT18" s="170"/>
      <c r="AU18" s="170"/>
      <c r="AV18" s="170"/>
      <c r="AW18" s="170"/>
    </row>
    <row r="19" spans="2:49">
      <c r="B19" s="162"/>
      <c r="C19" s="162"/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  <c r="AA19" s="162"/>
      <c r="AB19" s="162"/>
      <c r="AC19" s="162"/>
      <c r="AD19" s="162"/>
      <c r="AE19" s="162"/>
      <c r="AF19" s="162"/>
      <c r="AG19" s="162"/>
      <c r="AH19" s="162"/>
      <c r="AI19" s="162"/>
      <c r="AJ19" s="162"/>
      <c r="AK19" s="162"/>
      <c r="AL19" s="162"/>
      <c r="AM19" s="162"/>
      <c r="AN19" s="162"/>
      <c r="AO19" s="162"/>
      <c r="AP19" s="162"/>
      <c r="AQ19" s="162"/>
      <c r="AR19" s="162"/>
      <c r="AS19" s="162"/>
      <c r="AT19" s="162"/>
      <c r="AU19" s="162"/>
      <c r="AV19" s="162"/>
      <c r="AW19" s="162"/>
    </row>
    <row r="20" spans="2:49">
      <c r="B20" s="163"/>
      <c r="C20" s="163"/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  <c r="AC20" s="163"/>
      <c r="AD20" s="163"/>
      <c r="AE20" s="163"/>
      <c r="AF20" s="163"/>
      <c r="AG20" s="163"/>
      <c r="AH20" s="163"/>
      <c r="AI20" s="163"/>
      <c r="AJ20" s="163"/>
      <c r="AK20" s="163"/>
      <c r="AL20" s="163"/>
      <c r="AM20" s="163"/>
      <c r="AN20" s="163"/>
      <c r="AO20" s="163"/>
      <c r="AP20" s="163"/>
      <c r="AQ20" s="163"/>
      <c r="AR20" s="163"/>
      <c r="AS20" s="163"/>
      <c r="AT20" s="163"/>
      <c r="AU20" s="163"/>
      <c r="AV20" s="163"/>
      <c r="AW20" s="163"/>
    </row>
    <row r="21" spans="2:49">
      <c r="B21" s="163"/>
      <c r="C21" s="163"/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  <c r="AC21" s="163"/>
      <c r="AD21" s="163"/>
      <c r="AE21" s="163"/>
      <c r="AF21" s="163"/>
      <c r="AG21" s="163"/>
      <c r="AH21" s="163"/>
      <c r="AI21" s="163"/>
      <c r="AJ21" s="163"/>
      <c r="AK21" s="163"/>
      <c r="AL21" s="163"/>
      <c r="AM21" s="163"/>
      <c r="AN21" s="163"/>
      <c r="AO21" s="163"/>
      <c r="AP21" s="163"/>
      <c r="AQ21" s="163"/>
      <c r="AR21" s="163"/>
      <c r="AS21" s="163"/>
      <c r="AT21" s="163"/>
      <c r="AU21" s="163"/>
      <c r="AV21" s="163"/>
      <c r="AW21" s="163"/>
    </row>
    <row r="22" spans="2:49">
      <c r="B22" s="163"/>
      <c r="C22" s="163"/>
      <c r="D22" s="163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  <c r="AC22" s="163"/>
      <c r="AD22" s="163"/>
      <c r="AE22" s="163"/>
      <c r="AF22" s="163"/>
      <c r="AG22" s="163"/>
      <c r="AH22" s="163"/>
      <c r="AI22" s="163"/>
      <c r="AJ22" s="163"/>
      <c r="AK22" s="163"/>
      <c r="AL22" s="163"/>
      <c r="AM22" s="163"/>
      <c r="AN22" s="163"/>
      <c r="AO22" s="163"/>
      <c r="AP22" s="163"/>
      <c r="AQ22" s="163"/>
      <c r="AR22" s="163"/>
      <c r="AS22" s="163"/>
      <c r="AT22" s="163"/>
      <c r="AU22" s="163"/>
      <c r="AV22" s="163"/>
      <c r="AW22" s="163"/>
    </row>
    <row r="23" spans="2:49">
      <c r="B23" s="163"/>
      <c r="C23" s="163"/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  <c r="AC23" s="163"/>
      <c r="AD23" s="163"/>
      <c r="AE23" s="163"/>
      <c r="AF23" s="163"/>
      <c r="AG23" s="163"/>
      <c r="AH23" s="163"/>
      <c r="AI23" s="163"/>
      <c r="AJ23" s="163"/>
      <c r="AK23" s="163"/>
      <c r="AL23" s="163"/>
      <c r="AM23" s="163"/>
      <c r="AN23" s="163"/>
      <c r="AO23" s="163"/>
      <c r="AP23" s="163"/>
      <c r="AQ23" s="163"/>
      <c r="AR23" s="163"/>
      <c r="AS23" s="163"/>
      <c r="AT23" s="163"/>
      <c r="AU23" s="163"/>
      <c r="AV23" s="163"/>
      <c r="AW23" s="163"/>
    </row>
    <row r="24" spans="2:49">
      <c r="B24" s="163"/>
      <c r="C24" s="163"/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  <c r="AC24" s="163"/>
      <c r="AD24" s="163"/>
      <c r="AE24" s="163"/>
      <c r="AF24" s="163"/>
      <c r="AG24" s="163"/>
      <c r="AH24" s="163"/>
      <c r="AI24" s="163"/>
      <c r="AJ24" s="163"/>
      <c r="AK24" s="163"/>
      <c r="AL24" s="163"/>
      <c r="AM24" s="163"/>
      <c r="AN24" s="163"/>
      <c r="AO24" s="163"/>
      <c r="AP24" s="163"/>
      <c r="AQ24" s="163"/>
      <c r="AR24" s="163"/>
      <c r="AS24" s="163"/>
      <c r="AT24" s="163"/>
      <c r="AU24" s="163"/>
      <c r="AV24" s="163"/>
      <c r="AW24" s="163"/>
    </row>
    <row r="25" spans="2:49">
      <c r="B25" s="163"/>
      <c r="C25" s="163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K25" s="163"/>
      <c r="AL25" s="163"/>
      <c r="AM25" s="163"/>
      <c r="AN25" s="163"/>
      <c r="AO25" s="163"/>
      <c r="AP25" s="163"/>
      <c r="AQ25" s="163"/>
      <c r="AR25" s="163"/>
      <c r="AS25" s="163"/>
      <c r="AT25" s="163"/>
      <c r="AU25" s="163"/>
      <c r="AV25" s="163"/>
      <c r="AW25" s="163"/>
    </row>
    <row r="26" spans="2:49">
      <c r="B26" s="163"/>
      <c r="C26" s="163"/>
      <c r="D26" s="163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  <c r="AB26" s="163"/>
      <c r="AC26" s="163"/>
      <c r="AD26" s="163"/>
      <c r="AE26" s="163"/>
      <c r="AF26" s="163"/>
      <c r="AG26" s="163"/>
      <c r="AH26" s="163"/>
      <c r="AI26" s="163"/>
      <c r="AJ26" s="163"/>
      <c r="AK26" s="163"/>
      <c r="AL26" s="163"/>
      <c r="AM26" s="163"/>
      <c r="AN26" s="163"/>
      <c r="AO26" s="163"/>
      <c r="AP26" s="163"/>
      <c r="AQ26" s="163"/>
      <c r="AR26" s="163"/>
      <c r="AS26" s="163"/>
      <c r="AT26" s="163"/>
      <c r="AU26" s="163"/>
      <c r="AV26" s="163"/>
      <c r="AW26" s="163"/>
    </row>
    <row r="27" spans="2:49">
      <c r="B27" s="163"/>
      <c r="C27" s="163"/>
      <c r="D27" s="163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/>
      <c r="AC27" s="163"/>
      <c r="AD27" s="163"/>
      <c r="AE27" s="163"/>
      <c r="AF27" s="163"/>
      <c r="AG27" s="163"/>
      <c r="AH27" s="163"/>
      <c r="AI27" s="163"/>
      <c r="AJ27" s="163"/>
      <c r="AK27" s="163"/>
      <c r="AL27" s="163"/>
      <c r="AM27" s="163"/>
      <c r="AN27" s="163"/>
      <c r="AO27" s="163"/>
      <c r="AP27" s="163"/>
      <c r="AQ27" s="163"/>
      <c r="AR27" s="163"/>
      <c r="AS27" s="163"/>
      <c r="AT27" s="163"/>
      <c r="AU27" s="163"/>
      <c r="AV27" s="163"/>
      <c r="AW27" s="163"/>
    </row>
    <row r="28" spans="2:49">
      <c r="B28" s="163"/>
      <c r="C28" s="163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  <c r="AB28" s="163"/>
      <c r="AC28" s="163"/>
      <c r="AD28" s="163"/>
      <c r="AE28" s="163"/>
      <c r="AF28" s="163"/>
      <c r="AG28" s="163"/>
      <c r="AH28" s="163"/>
      <c r="AI28" s="163"/>
      <c r="AJ28" s="163"/>
      <c r="AK28" s="163"/>
      <c r="AL28" s="163"/>
      <c r="AM28" s="163"/>
      <c r="AN28" s="163"/>
      <c r="AO28" s="163"/>
      <c r="AP28" s="163"/>
      <c r="AQ28" s="163"/>
      <c r="AR28" s="163"/>
      <c r="AS28" s="163"/>
      <c r="AT28" s="163"/>
      <c r="AU28" s="163"/>
      <c r="AV28" s="163"/>
      <c r="AW28" s="163"/>
    </row>
    <row r="29" spans="2:49">
      <c r="B29" s="163"/>
      <c r="C29" s="163"/>
      <c r="D29" s="163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63"/>
      <c r="AL29" s="163"/>
      <c r="AM29" s="163"/>
      <c r="AN29" s="163"/>
      <c r="AO29" s="163"/>
      <c r="AP29" s="163"/>
      <c r="AQ29" s="163"/>
      <c r="AR29" s="163"/>
      <c r="AS29" s="163"/>
      <c r="AT29" s="163"/>
      <c r="AU29" s="163"/>
      <c r="AV29" s="163"/>
      <c r="AW29" s="163"/>
    </row>
    <row r="30" spans="2:49">
      <c r="B30" s="164"/>
      <c r="C30" s="164"/>
      <c r="D30" s="164"/>
      <c r="E30" s="164"/>
      <c r="F30" s="164"/>
      <c r="G30" s="164"/>
      <c r="H30" s="164"/>
      <c r="I30" s="164"/>
      <c r="J30" s="164"/>
      <c r="K30" s="164"/>
      <c r="L30" s="164"/>
      <c r="M30" s="164"/>
      <c r="N30" s="164"/>
      <c r="O30" s="164"/>
      <c r="P30" s="164"/>
      <c r="Q30" s="164"/>
      <c r="R30" s="164"/>
      <c r="S30" s="164"/>
      <c r="T30" s="164"/>
      <c r="U30" s="164"/>
      <c r="V30" s="164"/>
      <c r="W30" s="164"/>
      <c r="X30" s="164"/>
      <c r="Y30" s="164"/>
      <c r="Z30" s="164"/>
      <c r="AA30" s="164"/>
      <c r="AB30" s="164"/>
      <c r="AC30" s="164"/>
      <c r="AD30" s="164"/>
      <c r="AE30" s="164"/>
      <c r="AF30" s="164"/>
      <c r="AG30" s="164"/>
      <c r="AH30" s="164"/>
      <c r="AI30" s="164"/>
      <c r="AJ30" s="164"/>
      <c r="AK30" s="164"/>
      <c r="AL30" s="164"/>
      <c r="AM30" s="164"/>
      <c r="AN30" s="164"/>
      <c r="AO30" s="164"/>
      <c r="AP30" s="164"/>
      <c r="AQ30" s="164"/>
      <c r="AR30" s="164"/>
      <c r="AS30" s="164"/>
      <c r="AT30" s="164"/>
      <c r="AU30" s="164"/>
      <c r="AV30" s="164"/>
      <c r="AW30" s="164"/>
    </row>
    <row r="32" spans="2:49" s="102" customFormat="1">
      <c r="I32" s="101"/>
      <c r="J32" s="101"/>
      <c r="K32" s="101"/>
      <c r="L32" s="101"/>
      <c r="M32" s="101"/>
      <c r="N32" s="101"/>
      <c r="AR32" s="101" t="s">
        <v>239</v>
      </c>
    </row>
    <row r="33" spans="1:46" s="102" customFormat="1">
      <c r="F33" s="101" t="s">
        <v>54</v>
      </c>
      <c r="I33" s="101"/>
      <c r="J33" s="101"/>
      <c r="K33" s="101"/>
      <c r="L33" s="101"/>
      <c r="M33" s="101"/>
      <c r="N33" s="101"/>
      <c r="T33" s="101" t="s">
        <v>237</v>
      </c>
      <c r="AF33" s="101" t="s">
        <v>51</v>
      </c>
      <c r="AR33" s="101" t="s">
        <v>48</v>
      </c>
    </row>
    <row r="34" spans="1:46" s="102" customFormat="1">
      <c r="F34" s="101" t="s">
        <v>55</v>
      </c>
      <c r="I34" s="101"/>
      <c r="J34" s="101"/>
      <c r="K34" s="101"/>
      <c r="L34" s="101"/>
      <c r="M34" s="101"/>
      <c r="N34" s="101"/>
      <c r="T34" s="101" t="s">
        <v>238</v>
      </c>
      <c r="AF34" s="101" t="s">
        <v>52</v>
      </c>
      <c r="AR34" s="101" t="s">
        <v>49</v>
      </c>
    </row>
    <row r="35" spans="1:46" s="102" customFormat="1">
      <c r="F35" s="101"/>
      <c r="I35" s="101"/>
      <c r="J35" s="101"/>
      <c r="K35" s="101"/>
      <c r="L35" s="101"/>
      <c r="M35" s="101"/>
      <c r="N35" s="101"/>
      <c r="AF35" s="101" t="s">
        <v>53</v>
      </c>
      <c r="AR35" s="101" t="s">
        <v>50</v>
      </c>
    </row>
    <row r="36" spans="1:46" s="102" customFormat="1">
      <c r="F36" s="101"/>
      <c r="I36" s="101"/>
      <c r="J36" s="101"/>
      <c r="K36" s="101"/>
      <c r="L36" s="101"/>
      <c r="M36" s="101"/>
      <c r="N36" s="101"/>
      <c r="AF36" s="101"/>
      <c r="AR36" s="101"/>
    </row>
    <row r="37" spans="1:46" s="102" customFormat="1">
      <c r="F37" s="101"/>
      <c r="I37" s="101"/>
      <c r="J37" s="101"/>
      <c r="K37" s="101"/>
      <c r="L37" s="101"/>
      <c r="M37" s="101"/>
      <c r="N37" s="101"/>
      <c r="AF37" s="101"/>
      <c r="AR37" s="101"/>
    </row>
    <row r="38" spans="1:46" s="102" customFormat="1">
      <c r="F38" s="101"/>
      <c r="I38" s="101"/>
      <c r="J38" s="101"/>
      <c r="K38" s="101"/>
      <c r="L38" s="101"/>
      <c r="M38" s="101"/>
      <c r="N38" s="101"/>
      <c r="AF38" s="101"/>
      <c r="AR38" s="101"/>
    </row>
    <row r="39" spans="1:46" s="140" customFormat="1" ht="16.5" thickBot="1">
      <c r="F39" s="141" t="s">
        <v>232</v>
      </c>
      <c r="I39" s="142"/>
      <c r="J39" s="142"/>
      <c r="K39" s="142"/>
      <c r="L39" s="142"/>
      <c r="M39" s="142"/>
      <c r="N39" s="142"/>
      <c r="Q39" s="145"/>
      <c r="R39" s="145"/>
      <c r="S39" s="145"/>
      <c r="T39" s="146"/>
      <c r="U39" s="145"/>
      <c r="V39" s="145"/>
      <c r="W39" s="145"/>
      <c r="X39" s="145"/>
      <c r="AF39" s="141" t="s">
        <v>97</v>
      </c>
      <c r="AR39" s="141" t="s">
        <v>209</v>
      </c>
    </row>
    <row r="40" spans="1:46" s="102" customFormat="1">
      <c r="D40" s="143"/>
      <c r="F40" s="143" t="s">
        <v>228</v>
      </c>
      <c r="G40" s="143"/>
      <c r="H40" s="143"/>
      <c r="I40" s="143"/>
      <c r="J40" s="143"/>
      <c r="K40" s="144"/>
      <c r="L40" s="144"/>
      <c r="M40" s="144"/>
      <c r="N40" s="144"/>
      <c r="T40" s="147"/>
      <c r="AO40" s="101"/>
    </row>
    <row r="42" spans="1:46">
      <c r="AN42" s="10"/>
      <c r="AO42" s="10"/>
      <c r="AP42" s="160"/>
      <c r="AQ42" s="160"/>
      <c r="AR42" s="160"/>
      <c r="AS42" s="160"/>
      <c r="AT42" s="160"/>
    </row>
    <row r="47" spans="1:46">
      <c r="A47" s="2" t="s">
        <v>25</v>
      </c>
      <c r="B47" s="1" t="s">
        <v>26</v>
      </c>
    </row>
    <row r="49" spans="2:49">
      <c r="B49" s="15" t="s">
        <v>27</v>
      </c>
      <c r="C49" s="5"/>
      <c r="D49" s="5"/>
      <c r="E49" s="5"/>
      <c r="F49" s="5"/>
      <c r="G49" s="5"/>
      <c r="H49" s="5"/>
      <c r="I49" s="6"/>
      <c r="J49" s="6"/>
      <c r="K49" s="6"/>
      <c r="L49" s="6"/>
      <c r="M49" s="6"/>
      <c r="N49" s="6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7"/>
    </row>
    <row r="50" spans="2:49">
      <c r="B50" s="22" t="s">
        <v>28</v>
      </c>
      <c r="C50" s="10"/>
      <c r="D50" s="10"/>
      <c r="E50" s="10"/>
      <c r="F50" s="10"/>
      <c r="G50" s="10"/>
      <c r="H50" s="10"/>
      <c r="I50" s="11"/>
      <c r="J50" s="11"/>
      <c r="K50" s="11"/>
      <c r="L50" s="11"/>
      <c r="M50" s="11"/>
      <c r="V50" s="11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9" t="s">
        <v>30</v>
      </c>
      <c r="AR50" s="10"/>
      <c r="AS50" s="10"/>
      <c r="AT50" s="10"/>
      <c r="AU50" s="10"/>
      <c r="AV50" s="10"/>
      <c r="AW50" s="12"/>
    </row>
    <row r="51" spans="2:49" ht="17.25">
      <c r="B51" s="23" t="s">
        <v>1</v>
      </c>
      <c r="C51" s="10" t="s">
        <v>70</v>
      </c>
      <c r="D51" s="10"/>
      <c r="E51" s="10"/>
      <c r="F51" s="10"/>
      <c r="G51" s="10"/>
      <c r="H51" s="112"/>
      <c r="I51" s="20"/>
      <c r="J51" s="11"/>
      <c r="K51" s="11"/>
      <c r="L51" s="11"/>
      <c r="M51" s="11"/>
      <c r="V51" s="168">
        <v>12</v>
      </c>
      <c r="W51" s="168"/>
      <c r="X51" s="11" t="s">
        <v>15</v>
      </c>
      <c r="Y51" s="11" t="s">
        <v>16</v>
      </c>
      <c r="Z51" s="168">
        <v>2.85</v>
      </c>
      <c r="AA51" s="168"/>
      <c r="AB51" s="11" t="s">
        <v>15</v>
      </c>
      <c r="AC51" s="13" t="s">
        <v>17</v>
      </c>
      <c r="AD51" s="168">
        <f>SUM(Z51*V51)</f>
        <v>34.200000000000003</v>
      </c>
      <c r="AE51" s="168"/>
      <c r="AF51" s="112" t="s">
        <v>18</v>
      </c>
      <c r="AG51" s="10"/>
      <c r="AH51" s="25" t="s">
        <v>29</v>
      </c>
      <c r="AI51" s="10"/>
      <c r="AJ51" s="180">
        <v>57000</v>
      </c>
      <c r="AK51" s="180"/>
      <c r="AL51" s="180"/>
      <c r="AM51" s="26"/>
      <c r="AN51" s="10"/>
      <c r="AO51" s="10"/>
      <c r="AP51" s="10"/>
      <c r="AQ51" s="27" t="s">
        <v>31</v>
      </c>
      <c r="AR51" s="180">
        <f>SUM(AJ51*AD51)</f>
        <v>1949400.0000000002</v>
      </c>
      <c r="AS51" s="180"/>
      <c r="AT51" s="180"/>
      <c r="AU51" s="180"/>
      <c r="AV51" s="10"/>
      <c r="AW51" s="12"/>
    </row>
    <row r="52" spans="2:49">
      <c r="B52" s="23" t="s">
        <v>8</v>
      </c>
      <c r="C52" s="10" t="s">
        <v>71</v>
      </c>
      <c r="D52" s="10"/>
      <c r="E52" s="10"/>
      <c r="F52" s="10"/>
      <c r="G52" s="10"/>
      <c r="H52" s="112"/>
      <c r="I52" s="20"/>
      <c r="J52" s="11"/>
      <c r="K52" s="11"/>
      <c r="L52" s="11"/>
      <c r="M52" s="11"/>
      <c r="V52" s="168">
        <v>1</v>
      </c>
      <c r="W52" s="168"/>
      <c r="X52" s="160" t="s">
        <v>37</v>
      </c>
      <c r="Y52" s="160"/>
      <c r="Z52" s="160"/>
      <c r="AA52" s="160"/>
      <c r="AC52" s="13"/>
      <c r="AD52" s="168"/>
      <c r="AE52" s="168"/>
      <c r="AF52" s="112"/>
      <c r="AG52" s="10"/>
      <c r="AH52" s="25" t="s">
        <v>29</v>
      </c>
      <c r="AI52" s="10"/>
      <c r="AJ52" s="180">
        <v>350000</v>
      </c>
      <c r="AK52" s="180"/>
      <c r="AL52" s="180"/>
      <c r="AM52" s="26"/>
      <c r="AN52" s="10"/>
      <c r="AO52" s="10"/>
      <c r="AP52" s="10"/>
      <c r="AQ52" s="27" t="s">
        <v>31</v>
      </c>
      <c r="AR52" s="180">
        <f>SUM(AJ52*V52)</f>
        <v>350000</v>
      </c>
      <c r="AS52" s="180"/>
      <c r="AT52" s="180"/>
      <c r="AU52" s="180"/>
      <c r="AV52" s="10"/>
      <c r="AW52" s="12"/>
    </row>
    <row r="53" spans="2:49">
      <c r="B53" s="23" t="s">
        <v>25</v>
      </c>
      <c r="C53" s="112" t="s">
        <v>72</v>
      </c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V53" s="168">
        <v>2</v>
      </c>
      <c r="W53" s="168"/>
      <c r="X53" s="160" t="s">
        <v>37</v>
      </c>
      <c r="Y53" s="160"/>
      <c r="Z53" s="160"/>
      <c r="AA53" s="160"/>
      <c r="AC53" s="13"/>
      <c r="AD53" s="168"/>
      <c r="AE53" s="168"/>
      <c r="AF53" s="112"/>
      <c r="AG53" s="24"/>
      <c r="AH53" s="25" t="s">
        <v>29</v>
      </c>
      <c r="AI53" s="24"/>
      <c r="AJ53" s="180">
        <v>350000</v>
      </c>
      <c r="AK53" s="180"/>
      <c r="AL53" s="180"/>
      <c r="AM53" s="26"/>
      <c r="AN53" s="24"/>
      <c r="AO53" s="24"/>
      <c r="AP53" s="24"/>
      <c r="AQ53" s="27" t="s">
        <v>31</v>
      </c>
      <c r="AR53" s="180">
        <f>SUM(AJ53*V53)</f>
        <v>700000</v>
      </c>
      <c r="AS53" s="180"/>
      <c r="AT53" s="180"/>
      <c r="AU53" s="180"/>
      <c r="AV53" s="10"/>
      <c r="AW53" s="12"/>
    </row>
    <row r="54" spans="2:49">
      <c r="B54" s="8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2"/>
    </row>
    <row r="55" spans="2:49" ht="15.75">
      <c r="B55" s="181" t="s">
        <v>32</v>
      </c>
      <c r="C55" s="182"/>
      <c r="D55" s="182"/>
      <c r="E55" s="182"/>
      <c r="F55" s="182"/>
      <c r="G55" s="182"/>
      <c r="H55" s="182"/>
      <c r="I55" s="182"/>
      <c r="J55" s="182"/>
      <c r="K55" s="182"/>
      <c r="L55" s="182"/>
      <c r="M55" s="182"/>
      <c r="N55" s="182"/>
      <c r="O55" s="182"/>
      <c r="P55" s="182"/>
      <c r="Q55" s="182"/>
      <c r="R55" s="182"/>
      <c r="S55" s="182"/>
      <c r="T55" s="182"/>
      <c r="U55" s="182"/>
      <c r="V55" s="182"/>
      <c r="W55" s="182"/>
      <c r="X55" s="182"/>
      <c r="Y55" s="182"/>
      <c r="Z55" s="182"/>
      <c r="AA55" s="182"/>
      <c r="AB55" s="182"/>
      <c r="AC55" s="182"/>
      <c r="AD55" s="182"/>
      <c r="AE55" s="182"/>
      <c r="AF55" s="182"/>
      <c r="AG55" s="182"/>
      <c r="AH55" s="182"/>
      <c r="AI55" s="182"/>
      <c r="AJ55" s="182"/>
      <c r="AK55" s="182"/>
      <c r="AL55" s="182"/>
      <c r="AM55" s="182"/>
      <c r="AN55" s="182"/>
      <c r="AO55" s="182"/>
      <c r="AP55" s="45"/>
      <c r="AQ55" s="45" t="s">
        <v>31</v>
      </c>
      <c r="AR55" s="46"/>
      <c r="AS55" s="183">
        <f>SUM(AR51:AU53)</f>
        <v>2999400</v>
      </c>
      <c r="AT55" s="183"/>
      <c r="AU55" s="183"/>
      <c r="AV55" s="183"/>
      <c r="AW55" s="184"/>
    </row>
    <row r="56" spans="2:49">
      <c r="B56" s="185" t="s">
        <v>33</v>
      </c>
      <c r="C56" s="186"/>
      <c r="D56" s="187" t="s">
        <v>19</v>
      </c>
      <c r="E56" s="188"/>
      <c r="F56" s="188"/>
      <c r="G56" s="188"/>
      <c r="H56" s="188"/>
      <c r="I56" s="188"/>
      <c r="J56" s="188"/>
      <c r="K56" s="188"/>
      <c r="L56" s="188"/>
      <c r="M56" s="188"/>
      <c r="N56" s="188"/>
      <c r="O56" s="188"/>
      <c r="P56" s="188"/>
      <c r="Q56" s="189"/>
      <c r="R56" s="170" t="s">
        <v>20</v>
      </c>
      <c r="S56" s="170"/>
      <c r="T56" s="170"/>
      <c r="U56" s="170"/>
      <c r="V56" s="170"/>
      <c r="W56" s="170"/>
      <c r="X56" s="170"/>
      <c r="Y56" s="170"/>
      <c r="Z56" s="170"/>
      <c r="AA56" s="170"/>
      <c r="AB56" s="170"/>
      <c r="AC56" s="170"/>
      <c r="AD56" s="170"/>
      <c r="AE56" s="170"/>
      <c r="AF56" s="170"/>
      <c r="AG56" s="170"/>
      <c r="AH56" s="170" t="s">
        <v>21</v>
      </c>
      <c r="AI56" s="170"/>
      <c r="AJ56" s="170"/>
      <c r="AK56" s="170"/>
      <c r="AL56" s="170"/>
      <c r="AM56" s="170"/>
      <c r="AN56" s="170"/>
      <c r="AO56" s="170"/>
      <c r="AP56" s="170"/>
      <c r="AQ56" s="170"/>
      <c r="AR56" s="170"/>
      <c r="AS56" s="170"/>
      <c r="AT56" s="170"/>
      <c r="AU56" s="170"/>
      <c r="AV56" s="170"/>
      <c r="AW56" s="170"/>
    </row>
    <row r="57" spans="2:49">
      <c r="B57" s="15" t="s">
        <v>43</v>
      </c>
      <c r="C57" s="30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7"/>
      <c r="R57" s="4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7"/>
      <c r="AH57" s="4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7"/>
    </row>
    <row r="58" spans="2:49">
      <c r="B58" s="8"/>
      <c r="C58" s="9" t="s">
        <v>34</v>
      </c>
      <c r="D58" s="195" t="s">
        <v>160</v>
      </c>
      <c r="E58" s="195"/>
      <c r="F58" s="195"/>
      <c r="G58" s="195"/>
      <c r="H58" s="195"/>
      <c r="I58" s="195"/>
      <c r="J58" s="195"/>
      <c r="K58" s="195"/>
      <c r="L58" s="195"/>
      <c r="M58" s="195"/>
      <c r="N58" s="195"/>
      <c r="O58" s="195"/>
      <c r="P58" s="195"/>
      <c r="Q58" s="196"/>
      <c r="R58" s="8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2"/>
      <c r="AH58" s="8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2"/>
    </row>
    <row r="59" spans="2:49">
      <c r="B59" s="8"/>
      <c r="C59" s="10"/>
      <c r="D59" s="160" t="s">
        <v>35</v>
      </c>
      <c r="E59" s="160"/>
      <c r="F59" s="11" t="s">
        <v>14</v>
      </c>
      <c r="G59" s="160" t="s">
        <v>151</v>
      </c>
      <c r="H59" s="160"/>
      <c r="I59" s="160"/>
      <c r="J59" s="160"/>
      <c r="K59" s="160"/>
      <c r="L59" s="160"/>
      <c r="M59" s="160"/>
      <c r="N59" s="160"/>
      <c r="O59" s="160"/>
      <c r="P59" s="160"/>
      <c r="Q59" s="198"/>
      <c r="R59" s="8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2"/>
      <c r="AH59" s="8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2"/>
    </row>
    <row r="60" spans="2:49">
      <c r="B60" s="8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2"/>
      <c r="R60" s="8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2"/>
      <c r="AH60" s="8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2"/>
    </row>
    <row r="61" spans="2:49">
      <c r="B61" s="8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2"/>
      <c r="R61" s="8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2"/>
      <c r="AH61" s="8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2"/>
    </row>
    <row r="62" spans="2:49">
      <c r="B62" s="8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2"/>
      <c r="R62" s="8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2"/>
      <c r="AH62" s="8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2"/>
    </row>
    <row r="63" spans="2:49">
      <c r="B63" s="8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2"/>
      <c r="R63" s="8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2"/>
      <c r="AH63" s="8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2"/>
    </row>
    <row r="64" spans="2:49">
      <c r="B64" s="8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2"/>
      <c r="R64" s="8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2"/>
      <c r="AH64" s="8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2"/>
    </row>
    <row r="65" spans="2:49">
      <c r="B65" s="8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2"/>
      <c r="R65" s="8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2"/>
      <c r="AH65" s="8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2"/>
    </row>
    <row r="66" spans="2:49">
      <c r="B66" s="8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2"/>
      <c r="R66" s="8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2"/>
      <c r="AH66" s="8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2"/>
    </row>
    <row r="67" spans="2:49">
      <c r="B67" s="8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2"/>
      <c r="R67" s="8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2"/>
      <c r="AH67" s="8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2"/>
    </row>
    <row r="68" spans="2:49">
      <c r="B68" s="8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2"/>
      <c r="R68" s="8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2"/>
      <c r="AH68" s="8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2"/>
    </row>
    <row r="69" spans="2:49">
      <c r="B69" s="8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2"/>
      <c r="R69" s="8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2"/>
      <c r="AH69" s="8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2"/>
    </row>
    <row r="70" spans="2:49">
      <c r="B70" s="8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2"/>
      <c r="R70" s="8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2"/>
      <c r="AH70" s="8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2"/>
    </row>
    <row r="71" spans="2:49">
      <c r="B71" s="8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2"/>
      <c r="R71" s="8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2"/>
      <c r="AH71" s="8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2"/>
    </row>
    <row r="72" spans="2:49">
      <c r="B72" s="14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9"/>
      <c r="R72" s="14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9"/>
      <c r="AH72" s="14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9"/>
    </row>
    <row r="84" spans="2:49">
      <c r="B84" s="15" t="s">
        <v>27</v>
      </c>
      <c r="C84" s="5"/>
      <c r="D84" s="5"/>
      <c r="E84" s="5"/>
      <c r="F84" s="5"/>
      <c r="G84" s="5"/>
      <c r="H84" s="5"/>
      <c r="I84" s="6"/>
      <c r="J84" s="6"/>
      <c r="K84" s="6"/>
      <c r="L84" s="6"/>
      <c r="M84" s="6"/>
      <c r="N84" s="6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7"/>
    </row>
    <row r="85" spans="2:49">
      <c r="B85" s="22" t="s">
        <v>28</v>
      </c>
      <c r="C85" s="10"/>
      <c r="D85" s="10"/>
      <c r="E85" s="10"/>
      <c r="F85" s="10"/>
      <c r="G85" s="10"/>
      <c r="H85" s="10"/>
      <c r="I85" s="11"/>
      <c r="J85" s="11"/>
      <c r="K85" s="11"/>
      <c r="L85" s="11"/>
      <c r="M85" s="11"/>
      <c r="N85" s="11"/>
      <c r="O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P85" s="10"/>
      <c r="AQ85" s="9" t="s">
        <v>30</v>
      </c>
      <c r="AR85" s="10"/>
      <c r="AS85" s="10"/>
      <c r="AT85" s="10"/>
      <c r="AU85" s="10"/>
      <c r="AV85" s="10"/>
      <c r="AW85" s="12"/>
    </row>
    <row r="86" spans="2:49" ht="17.25">
      <c r="B86" s="23" t="s">
        <v>1</v>
      </c>
      <c r="C86" s="112" t="s">
        <v>45</v>
      </c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V86" s="168">
        <v>6.5</v>
      </c>
      <c r="W86" s="168"/>
      <c r="X86" s="11" t="s">
        <v>15</v>
      </c>
      <c r="Y86" s="11" t="s">
        <v>16</v>
      </c>
      <c r="Z86" s="168">
        <v>8.5</v>
      </c>
      <c r="AA86" s="168"/>
      <c r="AB86" s="11" t="s">
        <v>15</v>
      </c>
      <c r="AC86" s="13" t="s">
        <v>17</v>
      </c>
      <c r="AD86" s="168">
        <f>SUM(Z86*V86)</f>
        <v>55.25</v>
      </c>
      <c r="AE86" s="168"/>
      <c r="AF86" s="112" t="s">
        <v>18</v>
      </c>
      <c r="AG86" s="10"/>
      <c r="AH86" s="25" t="s">
        <v>29</v>
      </c>
      <c r="AI86" s="10"/>
      <c r="AJ86" s="180">
        <v>61000</v>
      </c>
      <c r="AK86" s="180"/>
      <c r="AL86" s="180"/>
      <c r="AM86" s="26"/>
      <c r="AN86" s="10"/>
      <c r="AO86" s="10"/>
      <c r="AP86" s="10"/>
      <c r="AQ86" s="27" t="s">
        <v>31</v>
      </c>
      <c r="AR86" s="180">
        <f>SUM(AJ86*AD86)</f>
        <v>3370250</v>
      </c>
      <c r="AS86" s="180"/>
      <c r="AT86" s="180"/>
      <c r="AU86" s="180"/>
      <c r="AV86" s="33"/>
      <c r="AW86" s="35"/>
    </row>
    <row r="87" spans="2:49">
      <c r="B87" s="8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W87" s="31"/>
      <c r="X87" s="31"/>
      <c r="AC87" s="179"/>
      <c r="AD87" s="179"/>
      <c r="AE87" s="179"/>
      <c r="AF87" s="179"/>
      <c r="AG87" s="179"/>
      <c r="AH87" s="36"/>
      <c r="AI87" s="34"/>
      <c r="AJ87" s="38"/>
      <c r="AK87" s="38"/>
      <c r="AL87" s="38"/>
      <c r="AM87" s="38"/>
      <c r="AN87" s="38"/>
      <c r="AO87" s="33"/>
      <c r="AP87" s="33"/>
      <c r="AQ87" s="33"/>
      <c r="AR87" s="33"/>
      <c r="AS87" s="33"/>
      <c r="AT87" s="33"/>
      <c r="AU87" s="33"/>
      <c r="AV87" s="33"/>
      <c r="AW87" s="35"/>
    </row>
    <row r="88" spans="2:49">
      <c r="B88" s="8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5"/>
    </row>
    <row r="89" spans="2:49" ht="15.75">
      <c r="B89" s="181" t="s">
        <v>32</v>
      </c>
      <c r="C89" s="182"/>
      <c r="D89" s="182"/>
      <c r="E89" s="182"/>
      <c r="F89" s="182"/>
      <c r="G89" s="182"/>
      <c r="H89" s="182"/>
      <c r="I89" s="182"/>
      <c r="J89" s="182"/>
      <c r="K89" s="182"/>
      <c r="L89" s="182"/>
      <c r="M89" s="182"/>
      <c r="N89" s="182"/>
      <c r="O89" s="182"/>
      <c r="P89" s="182"/>
      <c r="Q89" s="182"/>
      <c r="R89" s="182"/>
      <c r="S89" s="182"/>
      <c r="T89" s="182"/>
      <c r="U89" s="182"/>
      <c r="V89" s="182"/>
      <c r="W89" s="182"/>
      <c r="X89" s="182"/>
      <c r="Y89" s="182"/>
      <c r="Z89" s="182"/>
      <c r="AA89" s="182"/>
      <c r="AB89" s="182"/>
      <c r="AC89" s="182"/>
      <c r="AD89" s="182"/>
      <c r="AE89" s="182"/>
      <c r="AF89" s="182"/>
      <c r="AG89" s="182"/>
      <c r="AH89" s="182"/>
      <c r="AI89" s="182"/>
      <c r="AJ89" s="182"/>
      <c r="AK89" s="182"/>
      <c r="AL89" s="182"/>
      <c r="AM89" s="182"/>
      <c r="AN89" s="182"/>
      <c r="AO89" s="182"/>
      <c r="AP89" s="45"/>
      <c r="AQ89" s="45" t="s">
        <v>31</v>
      </c>
      <c r="AR89" s="46"/>
      <c r="AS89" s="183">
        <f>SUM(AR86)</f>
        <v>3370250</v>
      </c>
      <c r="AT89" s="183"/>
      <c r="AU89" s="183"/>
      <c r="AV89" s="183"/>
      <c r="AW89" s="184"/>
    </row>
    <row r="90" spans="2:49">
      <c r="B90" s="185" t="s">
        <v>33</v>
      </c>
      <c r="C90" s="186"/>
      <c r="D90" s="187" t="s">
        <v>19</v>
      </c>
      <c r="E90" s="188"/>
      <c r="F90" s="188"/>
      <c r="G90" s="188"/>
      <c r="H90" s="188"/>
      <c r="I90" s="188"/>
      <c r="J90" s="188"/>
      <c r="K90" s="188"/>
      <c r="L90" s="188"/>
      <c r="M90" s="188"/>
      <c r="N90" s="188"/>
      <c r="O90" s="188"/>
      <c r="P90" s="188"/>
      <c r="Q90" s="189"/>
      <c r="R90" s="170" t="s">
        <v>20</v>
      </c>
      <c r="S90" s="170"/>
      <c r="T90" s="170"/>
      <c r="U90" s="170"/>
      <c r="V90" s="170"/>
      <c r="W90" s="170"/>
      <c r="X90" s="170"/>
      <c r="Y90" s="170"/>
      <c r="Z90" s="170"/>
      <c r="AA90" s="170"/>
      <c r="AB90" s="170"/>
      <c r="AC90" s="170"/>
      <c r="AD90" s="170"/>
      <c r="AE90" s="170"/>
      <c r="AF90" s="170"/>
      <c r="AG90" s="170"/>
      <c r="AH90" s="170" t="s">
        <v>21</v>
      </c>
      <c r="AI90" s="170"/>
      <c r="AJ90" s="170"/>
      <c r="AK90" s="170"/>
      <c r="AL90" s="170"/>
      <c r="AM90" s="170"/>
      <c r="AN90" s="170"/>
      <c r="AO90" s="170"/>
      <c r="AP90" s="170"/>
      <c r="AQ90" s="170"/>
      <c r="AR90" s="170"/>
      <c r="AS90" s="170"/>
      <c r="AT90" s="170"/>
      <c r="AU90" s="170"/>
      <c r="AV90" s="170"/>
      <c r="AW90" s="170"/>
    </row>
    <row r="91" spans="2:49">
      <c r="B91" s="15" t="s">
        <v>42</v>
      </c>
      <c r="C91" s="30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7"/>
      <c r="R91" s="4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7"/>
      <c r="AH91" s="4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7"/>
    </row>
    <row r="92" spans="2:49">
      <c r="B92" s="8"/>
      <c r="C92" s="10"/>
      <c r="D92" s="160" t="s">
        <v>35</v>
      </c>
      <c r="E92" s="160"/>
      <c r="F92" s="11" t="s">
        <v>14</v>
      </c>
      <c r="G92" s="190" t="s">
        <v>44</v>
      </c>
      <c r="H92" s="190"/>
      <c r="I92" s="190"/>
      <c r="J92" s="190"/>
      <c r="K92" s="190"/>
      <c r="L92" s="190"/>
      <c r="M92" s="190"/>
      <c r="N92" s="190"/>
      <c r="O92" s="190"/>
      <c r="P92" s="190"/>
      <c r="Q92" s="191"/>
      <c r="R92" s="8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2"/>
      <c r="AH92" s="8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2"/>
    </row>
    <row r="93" spans="2:49">
      <c r="B93" s="8"/>
      <c r="C93" s="10"/>
      <c r="D93" s="10"/>
      <c r="E93" s="10"/>
      <c r="F93" s="10"/>
      <c r="G93" s="190"/>
      <c r="H93" s="190"/>
      <c r="I93" s="190"/>
      <c r="J93" s="190"/>
      <c r="K93" s="190"/>
      <c r="L93" s="190"/>
      <c r="M93" s="190"/>
      <c r="N93" s="190"/>
      <c r="O93" s="190"/>
      <c r="P93" s="190"/>
      <c r="Q93" s="191"/>
      <c r="R93" s="8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2"/>
      <c r="AH93" s="8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2"/>
    </row>
    <row r="94" spans="2:49">
      <c r="B94" s="8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2"/>
      <c r="R94" s="8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2"/>
      <c r="AH94" s="8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2"/>
    </row>
    <row r="95" spans="2:49">
      <c r="B95" s="8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2"/>
      <c r="R95" s="8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2"/>
      <c r="AH95" s="8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2"/>
    </row>
    <row r="96" spans="2:49">
      <c r="B96" s="8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2"/>
      <c r="R96" s="8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2"/>
      <c r="AH96" s="8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2"/>
    </row>
    <row r="97" spans="2:49">
      <c r="B97" s="8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2"/>
      <c r="R97" s="8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2"/>
      <c r="AH97" s="8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2"/>
    </row>
    <row r="98" spans="2:49">
      <c r="B98" s="8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2"/>
      <c r="R98" s="8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2"/>
      <c r="AH98" s="8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2"/>
    </row>
    <row r="99" spans="2:49">
      <c r="B99" s="8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2"/>
      <c r="R99" s="8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2"/>
      <c r="AH99" s="8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2"/>
    </row>
    <row r="100" spans="2:49">
      <c r="B100" s="8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2"/>
      <c r="R100" s="8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2"/>
      <c r="AH100" s="8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2"/>
    </row>
    <row r="101" spans="2:49">
      <c r="B101" s="8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2"/>
      <c r="R101" s="8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2"/>
      <c r="AH101" s="8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2"/>
    </row>
    <row r="102" spans="2:49">
      <c r="B102" s="8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2"/>
      <c r="R102" s="8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2"/>
      <c r="AH102" s="8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2"/>
    </row>
    <row r="103" spans="2:49">
      <c r="B103" s="8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2"/>
      <c r="R103" s="8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2"/>
      <c r="AH103" s="8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2"/>
    </row>
    <row r="104" spans="2:49">
      <c r="B104" s="8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2"/>
      <c r="R104" s="8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2"/>
      <c r="AH104" s="8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2"/>
    </row>
    <row r="105" spans="2:49">
      <c r="B105" s="14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9"/>
      <c r="R105" s="14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9"/>
      <c r="AH105" s="14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9"/>
    </row>
    <row r="106" spans="2:49">
      <c r="B106" s="8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2"/>
      <c r="R106" s="8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2"/>
      <c r="AH106" s="8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2"/>
    </row>
    <row r="108" spans="2:49" ht="21">
      <c r="B108" s="173" t="s">
        <v>56</v>
      </c>
      <c r="C108" s="174"/>
      <c r="D108" s="174" t="s">
        <v>57</v>
      </c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  <c r="Y108" s="174"/>
      <c r="Z108" s="174"/>
      <c r="AA108" s="174"/>
      <c r="AB108" s="174"/>
      <c r="AC108" s="174"/>
      <c r="AD108" s="174"/>
      <c r="AE108" s="174"/>
      <c r="AF108" s="174"/>
      <c r="AG108" s="174"/>
      <c r="AH108" s="174" t="s">
        <v>31</v>
      </c>
      <c r="AI108" s="174"/>
      <c r="AJ108" s="177">
        <f>AS55+AS89</f>
        <v>6369650</v>
      </c>
      <c r="AK108" s="177"/>
      <c r="AL108" s="177"/>
      <c r="AM108" s="177"/>
      <c r="AN108" s="177"/>
      <c r="AO108" s="177"/>
      <c r="AP108" s="177"/>
      <c r="AQ108" s="177"/>
      <c r="AR108" s="177"/>
      <c r="AS108" s="177"/>
      <c r="AT108" s="39"/>
      <c r="AU108" s="39"/>
      <c r="AV108" s="39"/>
      <c r="AW108" s="40"/>
    </row>
    <row r="109" spans="2:49" ht="21">
      <c r="B109" s="175"/>
      <c r="C109" s="176"/>
      <c r="D109" s="176"/>
      <c r="E109" s="176"/>
      <c r="F109" s="176"/>
      <c r="G109" s="176"/>
      <c r="H109" s="176"/>
      <c r="I109" s="176"/>
      <c r="J109" s="176"/>
      <c r="K109" s="176"/>
      <c r="L109" s="176"/>
      <c r="M109" s="176"/>
      <c r="N109" s="176"/>
      <c r="O109" s="176"/>
      <c r="P109" s="176"/>
      <c r="Q109" s="176"/>
      <c r="R109" s="176"/>
      <c r="S109" s="176"/>
      <c r="T109" s="176"/>
      <c r="U109" s="176"/>
      <c r="V109" s="176"/>
      <c r="W109" s="176"/>
      <c r="X109" s="176"/>
      <c r="Y109" s="176"/>
      <c r="Z109" s="176"/>
      <c r="AA109" s="176"/>
      <c r="AB109" s="176"/>
      <c r="AC109" s="176"/>
      <c r="AD109" s="176"/>
      <c r="AE109" s="176"/>
      <c r="AF109" s="176"/>
      <c r="AG109" s="176"/>
      <c r="AH109" s="176"/>
      <c r="AI109" s="176"/>
      <c r="AJ109" s="178"/>
      <c r="AK109" s="178"/>
      <c r="AL109" s="178"/>
      <c r="AM109" s="178"/>
      <c r="AN109" s="178"/>
      <c r="AO109" s="178"/>
      <c r="AP109" s="178"/>
      <c r="AQ109" s="178"/>
      <c r="AR109" s="178"/>
      <c r="AS109" s="178"/>
      <c r="AT109" s="41"/>
      <c r="AU109" s="41"/>
      <c r="AV109" s="41"/>
      <c r="AW109" s="42"/>
    </row>
    <row r="110" spans="2:49">
      <c r="AO110" s="3"/>
    </row>
    <row r="111" spans="2:49" s="51" customFormat="1" ht="14.25">
      <c r="I111" s="52"/>
      <c r="J111" s="52"/>
      <c r="K111" s="52"/>
      <c r="L111" s="52"/>
      <c r="M111" s="52"/>
      <c r="N111" s="52"/>
      <c r="AO111" s="52" t="s">
        <v>210</v>
      </c>
    </row>
    <row r="112" spans="2:49" s="51" customFormat="1" ht="14.25">
      <c r="F112" s="52" t="s">
        <v>54</v>
      </c>
      <c r="I112" s="52"/>
      <c r="J112" s="52"/>
      <c r="K112" s="52"/>
      <c r="L112" s="52"/>
      <c r="M112" s="52"/>
      <c r="N112" s="52"/>
      <c r="X112" s="52" t="s">
        <v>51</v>
      </c>
      <c r="AO112" s="52" t="s">
        <v>48</v>
      </c>
    </row>
    <row r="113" spans="4:41" s="51" customFormat="1" ht="14.25">
      <c r="F113" s="52" t="s">
        <v>55</v>
      </c>
      <c r="I113" s="52"/>
      <c r="J113" s="52"/>
      <c r="K113" s="52"/>
      <c r="L113" s="52"/>
      <c r="M113" s="52"/>
      <c r="N113" s="52"/>
      <c r="X113" s="52" t="s">
        <v>52</v>
      </c>
      <c r="AO113" s="52" t="s">
        <v>49</v>
      </c>
    </row>
    <row r="114" spans="4:41" s="51" customFormat="1" ht="14.25">
      <c r="F114" s="52"/>
      <c r="I114" s="52"/>
      <c r="J114" s="52"/>
      <c r="K114" s="52"/>
      <c r="L114" s="52"/>
      <c r="M114" s="52"/>
      <c r="N114" s="52"/>
      <c r="X114" s="52" t="s">
        <v>53</v>
      </c>
      <c r="AO114" s="52" t="s">
        <v>50</v>
      </c>
    </row>
    <row r="115" spans="4:41" s="51" customFormat="1" ht="14.25">
      <c r="F115" s="52"/>
      <c r="I115" s="52"/>
      <c r="J115" s="52"/>
      <c r="K115" s="52"/>
      <c r="L115" s="52"/>
      <c r="M115" s="52"/>
      <c r="N115" s="52"/>
      <c r="X115" s="52"/>
      <c r="AO115" s="52"/>
    </row>
    <row r="116" spans="4:41" s="51" customFormat="1" ht="14.25">
      <c r="F116" s="52"/>
      <c r="I116" s="52"/>
      <c r="J116" s="52"/>
      <c r="K116" s="52"/>
      <c r="L116" s="52"/>
      <c r="M116" s="52"/>
      <c r="N116" s="52"/>
      <c r="X116" s="52"/>
      <c r="AO116" s="52"/>
    </row>
    <row r="117" spans="4:41" s="51" customFormat="1" ht="14.25">
      <c r="F117" s="52"/>
      <c r="I117" s="52"/>
      <c r="J117" s="52"/>
      <c r="K117" s="52"/>
      <c r="L117" s="52"/>
      <c r="M117" s="52"/>
      <c r="N117" s="52"/>
      <c r="X117" s="52"/>
      <c r="AO117" s="52"/>
    </row>
    <row r="118" spans="4:41" s="63" customFormat="1">
      <c r="F118" s="132" t="s">
        <v>232</v>
      </c>
      <c r="I118" s="131"/>
      <c r="J118" s="131"/>
      <c r="K118" s="131"/>
      <c r="L118" s="131"/>
      <c r="M118" s="131"/>
      <c r="N118" s="131"/>
      <c r="X118" s="132" t="s">
        <v>97</v>
      </c>
      <c r="AO118" s="132" t="s">
        <v>209</v>
      </c>
    </row>
    <row r="119" spans="4:41" s="51" customFormat="1" ht="14.25">
      <c r="D119" s="133"/>
      <c r="F119" s="133" t="s">
        <v>228</v>
      </c>
      <c r="G119" s="133"/>
      <c r="H119" s="133"/>
      <c r="I119" s="133"/>
      <c r="J119" s="133"/>
      <c r="K119" s="134"/>
      <c r="L119" s="134"/>
      <c r="M119" s="134"/>
      <c r="N119" s="134"/>
      <c r="AO119" s="52"/>
    </row>
  </sheetData>
  <mergeCells count="74">
    <mergeCell ref="B6:J6"/>
    <mergeCell ref="L6:AT6"/>
    <mergeCell ref="A2:AW2"/>
    <mergeCell ref="B4:J4"/>
    <mergeCell ref="L4:AT4"/>
    <mergeCell ref="B5:J5"/>
    <mergeCell ref="L5:AT5"/>
    <mergeCell ref="B7:J7"/>
    <mergeCell ref="L7:AT7"/>
    <mergeCell ref="B8:J8"/>
    <mergeCell ref="L8:AT8"/>
    <mergeCell ref="B9:J9"/>
    <mergeCell ref="L9:AT9"/>
    <mergeCell ref="AJ16:AO16"/>
    <mergeCell ref="B11:AW11"/>
    <mergeCell ref="C14:G14"/>
    <mergeCell ref="I14:J14"/>
    <mergeCell ref="M14:N14"/>
    <mergeCell ref="Q14:R14"/>
    <mergeCell ref="AJ14:AO14"/>
    <mergeCell ref="C15:G15"/>
    <mergeCell ref="I15:J15"/>
    <mergeCell ref="M15:N15"/>
    <mergeCell ref="Q15:R15"/>
    <mergeCell ref="AJ15:AO15"/>
    <mergeCell ref="B18:Q18"/>
    <mergeCell ref="R18:AG18"/>
    <mergeCell ref="AH18:AW18"/>
    <mergeCell ref="B19:Q30"/>
    <mergeCell ref="R19:AG30"/>
    <mergeCell ref="AH19:AW30"/>
    <mergeCell ref="AP42:AT42"/>
    <mergeCell ref="V51:W51"/>
    <mergeCell ref="Z51:AA51"/>
    <mergeCell ref="AD51:AE51"/>
    <mergeCell ref="AJ51:AL51"/>
    <mergeCell ref="AR51:AU51"/>
    <mergeCell ref="V53:W53"/>
    <mergeCell ref="X53:AA53"/>
    <mergeCell ref="AD53:AE53"/>
    <mergeCell ref="AJ53:AL53"/>
    <mergeCell ref="AR53:AU53"/>
    <mergeCell ref="V52:W52"/>
    <mergeCell ref="X52:AA52"/>
    <mergeCell ref="AD52:AE52"/>
    <mergeCell ref="AJ52:AL52"/>
    <mergeCell ref="AR52:AU52"/>
    <mergeCell ref="B55:AO55"/>
    <mergeCell ref="AS55:AW55"/>
    <mergeCell ref="B56:C56"/>
    <mergeCell ref="D56:Q56"/>
    <mergeCell ref="R56:AG56"/>
    <mergeCell ref="AH56:AW56"/>
    <mergeCell ref="D58:Q58"/>
    <mergeCell ref="D59:E59"/>
    <mergeCell ref="G59:Q59"/>
    <mergeCell ref="V86:W86"/>
    <mergeCell ref="Z86:AA86"/>
    <mergeCell ref="AJ108:AS109"/>
    <mergeCell ref="AJ86:AL86"/>
    <mergeCell ref="AR86:AU86"/>
    <mergeCell ref="AC87:AG87"/>
    <mergeCell ref="B89:AO89"/>
    <mergeCell ref="AS89:AW89"/>
    <mergeCell ref="B90:C90"/>
    <mergeCell ref="D90:Q90"/>
    <mergeCell ref="R90:AG90"/>
    <mergeCell ref="AH90:AW90"/>
    <mergeCell ref="AD86:AE86"/>
    <mergeCell ref="D92:E92"/>
    <mergeCell ref="G92:Q93"/>
    <mergeCell ref="B108:C109"/>
    <mergeCell ref="D108:AG109"/>
    <mergeCell ref="AH108:AI109"/>
  </mergeCells>
  <pageMargins left="0.88" right="0.62992125984251968" top="0.84" bottom="0.32" header="0.31496062992125984" footer="0.31496062992125984"/>
  <pageSetup paperSize="9" scale="85" orientation="landscape" horizontalDpi="4294967293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>
  <dimension ref="A1:AW116"/>
  <sheetViews>
    <sheetView topLeftCell="A23" workbookViewId="0">
      <selection activeCell="A32" sqref="A32:XFD40"/>
    </sheetView>
  </sheetViews>
  <sheetFormatPr defaultRowHeight="15"/>
  <cols>
    <col min="1" max="7" width="3" style="1" customWidth="1"/>
    <col min="8" max="8" width="1.5703125" style="1" customWidth="1"/>
    <col min="9" max="14" width="3" style="3" customWidth="1"/>
    <col min="15" max="81" width="3" style="1" customWidth="1"/>
    <col min="82" max="139" width="2.42578125" style="1" customWidth="1"/>
    <col min="140" max="16384" width="9.140625" style="1"/>
  </cols>
  <sheetData>
    <row r="1" spans="1:49">
      <c r="AR1" s="21" t="s">
        <v>24</v>
      </c>
    </row>
    <row r="2" spans="1:49" ht="21">
      <c r="A2" s="165" t="s">
        <v>0</v>
      </c>
      <c r="B2" s="165"/>
      <c r="C2" s="165"/>
      <c r="D2" s="165"/>
      <c r="E2" s="165"/>
      <c r="F2" s="165"/>
      <c r="G2" s="165"/>
      <c r="H2" s="165"/>
      <c r="I2" s="165"/>
      <c r="J2" s="165"/>
      <c r="K2" s="165"/>
      <c r="L2" s="165"/>
      <c r="M2" s="165"/>
      <c r="N2" s="165"/>
      <c r="O2" s="165"/>
      <c r="P2" s="165"/>
      <c r="Q2" s="165"/>
      <c r="R2" s="165"/>
      <c r="S2" s="165"/>
      <c r="T2" s="165"/>
      <c r="U2" s="165"/>
      <c r="V2" s="165"/>
      <c r="W2" s="165"/>
      <c r="X2" s="165"/>
      <c r="Y2" s="165"/>
      <c r="Z2" s="165"/>
      <c r="AA2" s="165"/>
      <c r="AB2" s="165"/>
      <c r="AC2" s="165"/>
      <c r="AD2" s="165"/>
      <c r="AE2" s="165"/>
      <c r="AF2" s="165"/>
      <c r="AG2" s="165"/>
      <c r="AH2" s="165"/>
      <c r="AI2" s="165"/>
      <c r="AJ2" s="165"/>
      <c r="AK2" s="165"/>
      <c r="AL2" s="165"/>
      <c r="AM2" s="165"/>
      <c r="AN2" s="165"/>
      <c r="AO2" s="165"/>
      <c r="AP2" s="165"/>
      <c r="AQ2" s="165"/>
      <c r="AR2" s="165"/>
      <c r="AS2" s="165"/>
      <c r="AT2" s="165"/>
      <c r="AU2" s="165"/>
      <c r="AV2" s="165"/>
      <c r="AW2" s="165"/>
    </row>
    <row r="4" spans="1:49">
      <c r="A4" s="2" t="s">
        <v>1</v>
      </c>
      <c r="B4" s="166" t="s">
        <v>2</v>
      </c>
      <c r="C4" s="166"/>
      <c r="D4" s="166"/>
      <c r="E4" s="166"/>
      <c r="F4" s="166"/>
      <c r="G4" s="166"/>
      <c r="H4" s="166"/>
      <c r="I4" s="166"/>
      <c r="J4" s="166"/>
      <c r="K4" s="3" t="s">
        <v>14</v>
      </c>
      <c r="L4" s="166">
        <v>267</v>
      </c>
      <c r="M4" s="166"/>
      <c r="N4" s="166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  <c r="AA4" s="166"/>
      <c r="AB4" s="166"/>
      <c r="AC4" s="166"/>
      <c r="AD4" s="166"/>
      <c r="AE4" s="166"/>
      <c r="AF4" s="166"/>
      <c r="AG4" s="166"/>
      <c r="AH4" s="166"/>
      <c r="AI4" s="166"/>
      <c r="AJ4" s="166"/>
      <c r="AK4" s="166"/>
      <c r="AL4" s="166"/>
      <c r="AM4" s="166"/>
      <c r="AN4" s="166"/>
      <c r="AO4" s="166"/>
      <c r="AP4" s="166"/>
      <c r="AQ4" s="166"/>
      <c r="AR4" s="166"/>
      <c r="AS4" s="166"/>
      <c r="AT4" s="166"/>
    </row>
    <row r="5" spans="1:49">
      <c r="B5" s="166" t="s">
        <v>3</v>
      </c>
      <c r="C5" s="166"/>
      <c r="D5" s="166"/>
      <c r="E5" s="166"/>
      <c r="F5" s="166"/>
      <c r="G5" s="166"/>
      <c r="H5" s="166"/>
      <c r="I5" s="166"/>
      <c r="J5" s="166"/>
      <c r="K5" s="3" t="s">
        <v>14</v>
      </c>
      <c r="L5" s="167" t="s">
        <v>163</v>
      </c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167"/>
      <c r="AA5" s="167"/>
      <c r="AB5" s="167"/>
      <c r="AC5" s="167"/>
      <c r="AD5" s="167"/>
      <c r="AE5" s="167"/>
      <c r="AF5" s="167"/>
      <c r="AG5" s="167"/>
      <c r="AH5" s="167"/>
      <c r="AI5" s="167"/>
      <c r="AJ5" s="167"/>
      <c r="AK5" s="167"/>
      <c r="AL5" s="167"/>
      <c r="AM5" s="167"/>
      <c r="AN5" s="167"/>
      <c r="AO5" s="167"/>
      <c r="AP5" s="167"/>
      <c r="AQ5" s="167"/>
      <c r="AR5" s="167"/>
      <c r="AS5" s="167"/>
      <c r="AT5" s="167"/>
    </row>
    <row r="6" spans="1:49">
      <c r="B6" s="166" t="s">
        <v>4</v>
      </c>
      <c r="C6" s="166"/>
      <c r="D6" s="166"/>
      <c r="E6" s="166"/>
      <c r="F6" s="166"/>
      <c r="G6" s="166"/>
      <c r="H6" s="166"/>
      <c r="I6" s="166"/>
      <c r="J6" s="166"/>
      <c r="K6" s="3" t="s">
        <v>14</v>
      </c>
      <c r="L6" s="166" t="str">
        <f>'[1]Tembesi Lolos'!$N$153</f>
        <v>Wiraswasta</v>
      </c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</row>
    <row r="7" spans="1:49">
      <c r="B7" s="166" t="s">
        <v>5</v>
      </c>
      <c r="C7" s="166"/>
      <c r="D7" s="166"/>
      <c r="E7" s="166"/>
      <c r="F7" s="166"/>
      <c r="G7" s="166"/>
      <c r="H7" s="166"/>
      <c r="I7" s="166"/>
      <c r="J7" s="166"/>
      <c r="K7" s="3" t="s">
        <v>14</v>
      </c>
      <c r="L7" s="166" t="s">
        <v>164</v>
      </c>
      <c r="M7" s="166"/>
      <c r="N7" s="166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</row>
    <row r="8" spans="1:49">
      <c r="B8" s="166" t="s">
        <v>6</v>
      </c>
      <c r="C8" s="166"/>
      <c r="D8" s="166"/>
      <c r="E8" s="166"/>
      <c r="F8" s="166"/>
      <c r="G8" s="166"/>
      <c r="H8" s="166"/>
      <c r="I8" s="166"/>
      <c r="J8" s="166"/>
      <c r="K8" s="3" t="s">
        <v>14</v>
      </c>
      <c r="L8" s="166" t="s">
        <v>105</v>
      </c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</row>
    <row r="9" spans="1:49">
      <c r="B9" s="166" t="s">
        <v>7</v>
      </c>
      <c r="C9" s="166"/>
      <c r="D9" s="166"/>
      <c r="E9" s="166"/>
      <c r="F9" s="166"/>
      <c r="G9" s="166"/>
      <c r="H9" s="166"/>
      <c r="I9" s="166"/>
      <c r="J9" s="166"/>
      <c r="K9" s="3" t="s">
        <v>14</v>
      </c>
      <c r="L9" s="166" t="s">
        <v>23</v>
      </c>
      <c r="M9" s="166"/>
      <c r="N9" s="166"/>
      <c r="O9" s="166"/>
      <c r="P9" s="166"/>
      <c r="Q9" s="166"/>
      <c r="R9" s="166"/>
      <c r="S9" s="166"/>
      <c r="T9" s="166"/>
      <c r="U9" s="166"/>
      <c r="V9" s="166"/>
      <c r="W9" s="166"/>
      <c r="X9" s="166"/>
      <c r="Y9" s="166"/>
      <c r="Z9" s="166"/>
      <c r="AA9" s="166"/>
      <c r="AB9" s="166"/>
      <c r="AC9" s="166"/>
      <c r="AD9" s="166"/>
      <c r="AE9" s="166"/>
      <c r="AF9" s="166"/>
      <c r="AG9" s="166"/>
      <c r="AH9" s="166"/>
      <c r="AI9" s="166"/>
      <c r="AJ9" s="166"/>
      <c r="AK9" s="166"/>
      <c r="AL9" s="166"/>
      <c r="AM9" s="166"/>
      <c r="AN9" s="166"/>
      <c r="AO9" s="166"/>
      <c r="AP9" s="166"/>
      <c r="AQ9" s="166"/>
      <c r="AR9" s="166"/>
      <c r="AS9" s="166"/>
      <c r="AT9" s="166"/>
    </row>
    <row r="11" spans="1:49">
      <c r="A11" s="2" t="s">
        <v>8</v>
      </c>
      <c r="B11" s="169" t="s">
        <v>9</v>
      </c>
      <c r="C11" s="169"/>
      <c r="D11" s="169"/>
      <c r="E11" s="169"/>
      <c r="F11" s="169"/>
      <c r="G11" s="169"/>
      <c r="H11" s="169"/>
      <c r="I11" s="169"/>
      <c r="J11" s="169"/>
      <c r="K11" s="169"/>
      <c r="L11" s="169"/>
      <c r="M11" s="169"/>
      <c r="N11" s="169"/>
      <c r="O11" s="169"/>
      <c r="P11" s="169"/>
      <c r="Q11" s="169"/>
      <c r="R11" s="169"/>
      <c r="S11" s="169"/>
      <c r="T11" s="169"/>
      <c r="U11" s="169"/>
      <c r="V11" s="169"/>
      <c r="W11" s="169"/>
      <c r="X11" s="169"/>
      <c r="Y11" s="169"/>
      <c r="Z11" s="169"/>
      <c r="AA11" s="169"/>
      <c r="AB11" s="169"/>
      <c r="AC11" s="169"/>
      <c r="AD11" s="169"/>
      <c r="AE11" s="169"/>
      <c r="AF11" s="169"/>
      <c r="AG11" s="169"/>
      <c r="AH11" s="169"/>
      <c r="AI11" s="169"/>
      <c r="AJ11" s="169"/>
      <c r="AK11" s="169"/>
      <c r="AL11" s="169"/>
      <c r="AM11" s="169"/>
      <c r="AN11" s="169"/>
      <c r="AO11" s="169"/>
      <c r="AP11" s="169"/>
      <c r="AQ11" s="169"/>
      <c r="AR11" s="169"/>
      <c r="AS11" s="169"/>
      <c r="AT11" s="169"/>
      <c r="AU11" s="169"/>
      <c r="AV11" s="169"/>
      <c r="AW11" s="169"/>
    </row>
    <row r="13" spans="1:49">
      <c r="B13" s="15" t="s">
        <v>10</v>
      </c>
      <c r="C13" s="5"/>
      <c r="D13" s="5"/>
      <c r="E13" s="5"/>
      <c r="F13" s="5"/>
      <c r="G13" s="5"/>
      <c r="H13" s="5"/>
      <c r="I13" s="6"/>
      <c r="J13" s="6"/>
      <c r="K13" s="6"/>
      <c r="L13" s="6"/>
      <c r="M13" s="6"/>
      <c r="N13" s="6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7"/>
    </row>
    <row r="14" spans="1:49" ht="17.25">
      <c r="B14" s="16" t="s">
        <v>11</v>
      </c>
      <c r="C14" s="160" t="s">
        <v>13</v>
      </c>
      <c r="D14" s="160"/>
      <c r="E14" s="160"/>
      <c r="F14" s="160"/>
      <c r="G14" s="160"/>
      <c r="H14" s="112" t="s">
        <v>14</v>
      </c>
      <c r="I14" s="168">
        <v>6</v>
      </c>
      <c r="J14" s="168"/>
      <c r="K14" s="114" t="s">
        <v>15</v>
      </c>
      <c r="L14" s="114" t="s">
        <v>16</v>
      </c>
      <c r="M14" s="168">
        <v>10</v>
      </c>
      <c r="N14" s="168"/>
      <c r="O14" s="11" t="s">
        <v>15</v>
      </c>
      <c r="P14" s="13" t="s">
        <v>17</v>
      </c>
      <c r="Q14" s="168">
        <f>SUM(M14*I14)</f>
        <v>60</v>
      </c>
      <c r="R14" s="168"/>
      <c r="S14" s="112" t="s">
        <v>18</v>
      </c>
      <c r="T14" s="112"/>
      <c r="U14" s="18" t="s">
        <v>11</v>
      </c>
      <c r="V14" s="10" t="s">
        <v>65</v>
      </c>
      <c r="W14" s="10"/>
      <c r="X14" s="10"/>
      <c r="Y14" s="10"/>
      <c r="Z14" s="10"/>
      <c r="AA14" s="10" t="s">
        <v>14</v>
      </c>
      <c r="AB14" s="10" t="s">
        <v>64</v>
      </c>
      <c r="AC14" s="10"/>
      <c r="AD14" s="10"/>
      <c r="AE14" s="10"/>
      <c r="AF14" s="10"/>
      <c r="AI14" s="19" t="s">
        <v>11</v>
      </c>
      <c r="AJ14" s="161" t="s">
        <v>67</v>
      </c>
      <c r="AK14" s="161"/>
      <c r="AL14" s="161"/>
      <c r="AM14" s="161"/>
      <c r="AN14" s="161"/>
      <c r="AO14" s="161"/>
      <c r="AP14" s="44" t="s">
        <v>14</v>
      </c>
      <c r="AQ14" s="44" t="s">
        <v>64</v>
      </c>
      <c r="AR14" s="44"/>
      <c r="AS14" s="44"/>
      <c r="AT14" s="44"/>
      <c r="AU14" s="44"/>
      <c r="AW14" s="12"/>
    </row>
    <row r="15" spans="1:49" ht="17.25">
      <c r="B15" s="16" t="s">
        <v>11</v>
      </c>
      <c r="C15" s="160" t="s">
        <v>12</v>
      </c>
      <c r="D15" s="160"/>
      <c r="E15" s="160"/>
      <c r="F15" s="160"/>
      <c r="G15" s="160"/>
      <c r="H15" s="112" t="s">
        <v>14</v>
      </c>
      <c r="I15" s="168">
        <v>6</v>
      </c>
      <c r="J15" s="168"/>
      <c r="K15" s="114" t="s">
        <v>15</v>
      </c>
      <c r="L15" s="114" t="s">
        <v>16</v>
      </c>
      <c r="M15" s="168">
        <v>8</v>
      </c>
      <c r="N15" s="168"/>
      <c r="O15" s="11" t="s">
        <v>15</v>
      </c>
      <c r="P15" s="13" t="s">
        <v>17</v>
      </c>
      <c r="Q15" s="168">
        <f>SUM(M15*I15)</f>
        <v>48</v>
      </c>
      <c r="R15" s="168"/>
      <c r="S15" s="112" t="s">
        <v>18</v>
      </c>
      <c r="T15" s="112"/>
      <c r="U15" s="18" t="s">
        <v>11</v>
      </c>
      <c r="V15" s="10" t="s">
        <v>63</v>
      </c>
      <c r="W15" s="10"/>
      <c r="X15" s="10"/>
      <c r="Y15" s="10"/>
      <c r="Z15" s="10"/>
      <c r="AA15" s="10" t="s">
        <v>14</v>
      </c>
      <c r="AB15" s="10" t="s">
        <v>64</v>
      </c>
      <c r="AC15" s="10"/>
      <c r="AD15" s="10"/>
      <c r="AE15" s="10"/>
      <c r="AF15" s="10"/>
      <c r="AH15" s="10"/>
      <c r="AI15" s="18" t="s">
        <v>11</v>
      </c>
      <c r="AJ15" s="160" t="s">
        <v>68</v>
      </c>
      <c r="AK15" s="160"/>
      <c r="AL15" s="160"/>
      <c r="AM15" s="160"/>
      <c r="AN15" s="160"/>
      <c r="AO15" s="160"/>
      <c r="AP15" s="10" t="s">
        <v>14</v>
      </c>
      <c r="AQ15" s="10" t="s">
        <v>64</v>
      </c>
      <c r="AR15" s="10"/>
      <c r="AS15" s="10"/>
      <c r="AT15" s="10"/>
      <c r="AU15" s="10"/>
      <c r="AW15" s="12"/>
    </row>
    <row r="16" spans="1:49">
      <c r="B16" s="17"/>
      <c r="C16" s="44"/>
      <c r="D16" s="44"/>
      <c r="E16" s="44"/>
      <c r="F16" s="44"/>
      <c r="G16" s="44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113"/>
      <c r="U16" s="18" t="s">
        <v>11</v>
      </c>
      <c r="V16" s="112" t="s">
        <v>66</v>
      </c>
      <c r="W16" s="112"/>
      <c r="X16" s="112"/>
      <c r="Y16" s="112"/>
      <c r="Z16" s="112"/>
      <c r="AA16" s="10" t="s">
        <v>14</v>
      </c>
      <c r="AB16" s="112" t="s">
        <v>64</v>
      </c>
      <c r="AC16" s="112"/>
      <c r="AD16" s="112"/>
      <c r="AE16" s="112"/>
      <c r="AF16" s="112"/>
      <c r="AH16" s="24"/>
      <c r="AI16" s="18" t="s">
        <v>11</v>
      </c>
      <c r="AJ16" s="160" t="s">
        <v>69</v>
      </c>
      <c r="AK16" s="160"/>
      <c r="AL16" s="160"/>
      <c r="AM16" s="160"/>
      <c r="AN16" s="160"/>
      <c r="AO16" s="160"/>
      <c r="AP16" s="10" t="s">
        <v>14</v>
      </c>
      <c r="AQ16" s="10" t="str">
        <f>AQ15</f>
        <v>Tidak Layak</v>
      </c>
      <c r="AR16" s="10"/>
      <c r="AS16" s="10"/>
      <c r="AT16" s="10"/>
      <c r="AU16" s="10"/>
      <c r="AV16" s="10"/>
      <c r="AW16" s="12"/>
    </row>
    <row r="17" spans="2:49">
      <c r="B17" s="8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2"/>
    </row>
    <row r="18" spans="2:49">
      <c r="B18" s="170" t="s">
        <v>19</v>
      </c>
      <c r="C18" s="170"/>
      <c r="D18" s="170"/>
      <c r="E18" s="170"/>
      <c r="F18" s="170"/>
      <c r="G18" s="170"/>
      <c r="H18" s="170"/>
      <c r="I18" s="170"/>
      <c r="J18" s="170"/>
      <c r="K18" s="170"/>
      <c r="L18" s="170"/>
      <c r="M18" s="170"/>
      <c r="N18" s="170"/>
      <c r="O18" s="170"/>
      <c r="P18" s="170"/>
      <c r="Q18" s="170"/>
      <c r="R18" s="170" t="s">
        <v>20</v>
      </c>
      <c r="S18" s="170"/>
      <c r="T18" s="170"/>
      <c r="U18" s="170"/>
      <c r="V18" s="170"/>
      <c r="W18" s="170"/>
      <c r="X18" s="170"/>
      <c r="Y18" s="170"/>
      <c r="Z18" s="170"/>
      <c r="AA18" s="170"/>
      <c r="AB18" s="170"/>
      <c r="AC18" s="170"/>
      <c r="AD18" s="170"/>
      <c r="AE18" s="170"/>
      <c r="AF18" s="170"/>
      <c r="AG18" s="170"/>
      <c r="AH18" s="170" t="s">
        <v>21</v>
      </c>
      <c r="AI18" s="170"/>
      <c r="AJ18" s="170"/>
      <c r="AK18" s="170"/>
      <c r="AL18" s="170"/>
      <c r="AM18" s="170"/>
      <c r="AN18" s="170"/>
      <c r="AO18" s="170"/>
      <c r="AP18" s="170"/>
      <c r="AQ18" s="170"/>
      <c r="AR18" s="170"/>
      <c r="AS18" s="170"/>
      <c r="AT18" s="170"/>
      <c r="AU18" s="170"/>
      <c r="AV18" s="170"/>
      <c r="AW18" s="170"/>
    </row>
    <row r="19" spans="2:49">
      <c r="B19" s="162"/>
      <c r="C19" s="162"/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  <c r="AA19" s="162"/>
      <c r="AB19" s="162"/>
      <c r="AC19" s="162"/>
      <c r="AD19" s="162"/>
      <c r="AE19" s="162"/>
      <c r="AF19" s="162"/>
      <c r="AG19" s="162"/>
      <c r="AH19" s="162"/>
      <c r="AI19" s="162"/>
      <c r="AJ19" s="162"/>
      <c r="AK19" s="162"/>
      <c r="AL19" s="162"/>
      <c r="AM19" s="162"/>
      <c r="AN19" s="162"/>
      <c r="AO19" s="162"/>
      <c r="AP19" s="162"/>
      <c r="AQ19" s="162"/>
      <c r="AR19" s="162"/>
      <c r="AS19" s="162"/>
      <c r="AT19" s="162"/>
      <c r="AU19" s="162"/>
      <c r="AV19" s="162"/>
      <c r="AW19" s="162"/>
    </row>
    <row r="20" spans="2:49">
      <c r="B20" s="163"/>
      <c r="C20" s="163"/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  <c r="AC20" s="163"/>
      <c r="AD20" s="163"/>
      <c r="AE20" s="163"/>
      <c r="AF20" s="163"/>
      <c r="AG20" s="163"/>
      <c r="AH20" s="163"/>
      <c r="AI20" s="163"/>
      <c r="AJ20" s="163"/>
      <c r="AK20" s="163"/>
      <c r="AL20" s="163"/>
      <c r="AM20" s="163"/>
      <c r="AN20" s="163"/>
      <c r="AO20" s="163"/>
      <c r="AP20" s="163"/>
      <c r="AQ20" s="163"/>
      <c r="AR20" s="163"/>
      <c r="AS20" s="163"/>
      <c r="AT20" s="163"/>
      <c r="AU20" s="163"/>
      <c r="AV20" s="163"/>
      <c r="AW20" s="163"/>
    </row>
    <row r="21" spans="2:49">
      <c r="B21" s="163"/>
      <c r="C21" s="163"/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  <c r="AC21" s="163"/>
      <c r="AD21" s="163"/>
      <c r="AE21" s="163"/>
      <c r="AF21" s="163"/>
      <c r="AG21" s="163"/>
      <c r="AH21" s="163"/>
      <c r="AI21" s="163"/>
      <c r="AJ21" s="163"/>
      <c r="AK21" s="163"/>
      <c r="AL21" s="163"/>
      <c r="AM21" s="163"/>
      <c r="AN21" s="163"/>
      <c r="AO21" s="163"/>
      <c r="AP21" s="163"/>
      <c r="AQ21" s="163"/>
      <c r="AR21" s="163"/>
      <c r="AS21" s="163"/>
      <c r="AT21" s="163"/>
      <c r="AU21" s="163"/>
      <c r="AV21" s="163"/>
      <c r="AW21" s="163"/>
    </row>
    <row r="22" spans="2:49">
      <c r="B22" s="163"/>
      <c r="C22" s="163"/>
      <c r="D22" s="163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  <c r="AC22" s="163"/>
      <c r="AD22" s="163"/>
      <c r="AE22" s="163"/>
      <c r="AF22" s="163"/>
      <c r="AG22" s="163"/>
      <c r="AH22" s="163"/>
      <c r="AI22" s="163"/>
      <c r="AJ22" s="163"/>
      <c r="AK22" s="163"/>
      <c r="AL22" s="163"/>
      <c r="AM22" s="163"/>
      <c r="AN22" s="163"/>
      <c r="AO22" s="163"/>
      <c r="AP22" s="163"/>
      <c r="AQ22" s="163"/>
      <c r="AR22" s="163"/>
      <c r="AS22" s="163"/>
      <c r="AT22" s="163"/>
      <c r="AU22" s="163"/>
      <c r="AV22" s="163"/>
      <c r="AW22" s="163"/>
    </row>
    <row r="23" spans="2:49">
      <c r="B23" s="163"/>
      <c r="C23" s="163"/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  <c r="AC23" s="163"/>
      <c r="AD23" s="163"/>
      <c r="AE23" s="163"/>
      <c r="AF23" s="163"/>
      <c r="AG23" s="163"/>
      <c r="AH23" s="163"/>
      <c r="AI23" s="163"/>
      <c r="AJ23" s="163"/>
      <c r="AK23" s="163"/>
      <c r="AL23" s="163"/>
      <c r="AM23" s="163"/>
      <c r="AN23" s="163"/>
      <c r="AO23" s="163"/>
      <c r="AP23" s="163"/>
      <c r="AQ23" s="163"/>
      <c r="AR23" s="163"/>
      <c r="AS23" s="163"/>
      <c r="AT23" s="163"/>
      <c r="AU23" s="163"/>
      <c r="AV23" s="163"/>
      <c r="AW23" s="163"/>
    </row>
    <row r="24" spans="2:49">
      <c r="B24" s="163"/>
      <c r="C24" s="163"/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  <c r="AC24" s="163"/>
      <c r="AD24" s="163"/>
      <c r="AE24" s="163"/>
      <c r="AF24" s="163"/>
      <c r="AG24" s="163"/>
      <c r="AH24" s="163"/>
      <c r="AI24" s="163"/>
      <c r="AJ24" s="163"/>
      <c r="AK24" s="163"/>
      <c r="AL24" s="163"/>
      <c r="AM24" s="163"/>
      <c r="AN24" s="163"/>
      <c r="AO24" s="163"/>
      <c r="AP24" s="163"/>
      <c r="AQ24" s="163"/>
      <c r="AR24" s="163"/>
      <c r="AS24" s="163"/>
      <c r="AT24" s="163"/>
      <c r="AU24" s="163"/>
      <c r="AV24" s="163"/>
      <c r="AW24" s="163"/>
    </row>
    <row r="25" spans="2:49">
      <c r="B25" s="163"/>
      <c r="C25" s="163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K25" s="163"/>
      <c r="AL25" s="163"/>
      <c r="AM25" s="163"/>
      <c r="AN25" s="163"/>
      <c r="AO25" s="163"/>
      <c r="AP25" s="163"/>
      <c r="AQ25" s="163"/>
      <c r="AR25" s="163"/>
      <c r="AS25" s="163"/>
      <c r="AT25" s="163"/>
      <c r="AU25" s="163"/>
      <c r="AV25" s="163"/>
      <c r="AW25" s="163"/>
    </row>
    <row r="26" spans="2:49">
      <c r="B26" s="163"/>
      <c r="C26" s="163"/>
      <c r="D26" s="163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  <c r="AB26" s="163"/>
      <c r="AC26" s="163"/>
      <c r="AD26" s="163"/>
      <c r="AE26" s="163"/>
      <c r="AF26" s="163"/>
      <c r="AG26" s="163"/>
      <c r="AH26" s="163"/>
      <c r="AI26" s="163"/>
      <c r="AJ26" s="163"/>
      <c r="AK26" s="163"/>
      <c r="AL26" s="163"/>
      <c r="AM26" s="163"/>
      <c r="AN26" s="163"/>
      <c r="AO26" s="163"/>
      <c r="AP26" s="163"/>
      <c r="AQ26" s="163"/>
      <c r="AR26" s="163"/>
      <c r="AS26" s="163"/>
      <c r="AT26" s="163"/>
      <c r="AU26" s="163"/>
      <c r="AV26" s="163"/>
      <c r="AW26" s="163"/>
    </row>
    <row r="27" spans="2:49">
      <c r="B27" s="163"/>
      <c r="C27" s="163"/>
      <c r="D27" s="163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/>
      <c r="AC27" s="163"/>
      <c r="AD27" s="163"/>
      <c r="AE27" s="163"/>
      <c r="AF27" s="163"/>
      <c r="AG27" s="163"/>
      <c r="AH27" s="163"/>
      <c r="AI27" s="163"/>
      <c r="AJ27" s="163"/>
      <c r="AK27" s="163"/>
      <c r="AL27" s="163"/>
      <c r="AM27" s="163"/>
      <c r="AN27" s="163"/>
      <c r="AO27" s="163"/>
      <c r="AP27" s="163"/>
      <c r="AQ27" s="163"/>
      <c r="AR27" s="163"/>
      <c r="AS27" s="163"/>
      <c r="AT27" s="163"/>
      <c r="AU27" s="163"/>
      <c r="AV27" s="163"/>
      <c r="AW27" s="163"/>
    </row>
    <row r="28" spans="2:49">
      <c r="B28" s="163"/>
      <c r="C28" s="163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  <c r="AB28" s="163"/>
      <c r="AC28" s="163"/>
      <c r="AD28" s="163"/>
      <c r="AE28" s="163"/>
      <c r="AF28" s="163"/>
      <c r="AG28" s="163"/>
      <c r="AH28" s="163"/>
      <c r="AI28" s="163"/>
      <c r="AJ28" s="163"/>
      <c r="AK28" s="163"/>
      <c r="AL28" s="163"/>
      <c r="AM28" s="163"/>
      <c r="AN28" s="163"/>
      <c r="AO28" s="163"/>
      <c r="AP28" s="163"/>
      <c r="AQ28" s="163"/>
      <c r="AR28" s="163"/>
      <c r="AS28" s="163"/>
      <c r="AT28" s="163"/>
      <c r="AU28" s="163"/>
      <c r="AV28" s="163"/>
      <c r="AW28" s="163"/>
    </row>
    <row r="29" spans="2:49">
      <c r="B29" s="163"/>
      <c r="C29" s="163"/>
      <c r="D29" s="163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63"/>
      <c r="AL29" s="163"/>
      <c r="AM29" s="163"/>
      <c r="AN29" s="163"/>
      <c r="AO29" s="163"/>
      <c r="AP29" s="163"/>
      <c r="AQ29" s="163"/>
      <c r="AR29" s="163"/>
      <c r="AS29" s="163"/>
      <c r="AT29" s="163"/>
      <c r="AU29" s="163"/>
      <c r="AV29" s="163"/>
      <c r="AW29" s="163"/>
    </row>
    <row r="30" spans="2:49">
      <c r="B30" s="164"/>
      <c r="C30" s="164"/>
      <c r="D30" s="164"/>
      <c r="E30" s="164"/>
      <c r="F30" s="164"/>
      <c r="G30" s="164"/>
      <c r="H30" s="164"/>
      <c r="I30" s="164"/>
      <c r="J30" s="164"/>
      <c r="K30" s="164"/>
      <c r="L30" s="164"/>
      <c r="M30" s="164"/>
      <c r="N30" s="164"/>
      <c r="O30" s="164"/>
      <c r="P30" s="164"/>
      <c r="Q30" s="164"/>
      <c r="R30" s="164"/>
      <c r="S30" s="164"/>
      <c r="T30" s="164"/>
      <c r="U30" s="164"/>
      <c r="V30" s="164"/>
      <c r="W30" s="164"/>
      <c r="X30" s="164"/>
      <c r="Y30" s="164"/>
      <c r="Z30" s="164"/>
      <c r="AA30" s="164"/>
      <c r="AB30" s="164"/>
      <c r="AC30" s="164"/>
      <c r="AD30" s="164"/>
      <c r="AE30" s="164"/>
      <c r="AF30" s="164"/>
      <c r="AG30" s="164"/>
      <c r="AH30" s="164"/>
      <c r="AI30" s="164"/>
      <c r="AJ30" s="164"/>
      <c r="AK30" s="164"/>
      <c r="AL30" s="164"/>
      <c r="AM30" s="164"/>
      <c r="AN30" s="164"/>
      <c r="AO30" s="164"/>
      <c r="AP30" s="164"/>
      <c r="AQ30" s="164"/>
      <c r="AR30" s="164"/>
      <c r="AS30" s="164"/>
      <c r="AT30" s="164"/>
      <c r="AU30" s="164"/>
      <c r="AV30" s="164"/>
      <c r="AW30" s="164"/>
    </row>
    <row r="32" spans="2:49" s="102" customFormat="1">
      <c r="I32" s="101"/>
      <c r="J32" s="101"/>
      <c r="K32" s="101"/>
      <c r="L32" s="101"/>
      <c r="M32" s="101"/>
      <c r="N32" s="101"/>
      <c r="AR32" s="101" t="s">
        <v>239</v>
      </c>
    </row>
    <row r="33" spans="1:49" s="102" customFormat="1">
      <c r="F33" s="101" t="s">
        <v>54</v>
      </c>
      <c r="I33" s="101"/>
      <c r="J33" s="101"/>
      <c r="K33" s="101"/>
      <c r="L33" s="101"/>
      <c r="M33" s="101"/>
      <c r="N33" s="101"/>
      <c r="T33" s="101" t="s">
        <v>237</v>
      </c>
      <c r="AF33" s="101" t="s">
        <v>51</v>
      </c>
      <c r="AR33" s="101" t="s">
        <v>48</v>
      </c>
    </row>
    <row r="34" spans="1:49" s="102" customFormat="1">
      <c r="F34" s="101" t="s">
        <v>55</v>
      </c>
      <c r="I34" s="101"/>
      <c r="J34" s="101"/>
      <c r="K34" s="101"/>
      <c r="L34" s="101"/>
      <c r="M34" s="101"/>
      <c r="N34" s="101"/>
      <c r="T34" s="101" t="s">
        <v>238</v>
      </c>
      <c r="AF34" s="101" t="s">
        <v>52</v>
      </c>
      <c r="AR34" s="101" t="s">
        <v>49</v>
      </c>
    </row>
    <row r="35" spans="1:49" s="102" customFormat="1">
      <c r="F35" s="101"/>
      <c r="I35" s="101"/>
      <c r="J35" s="101"/>
      <c r="K35" s="101"/>
      <c r="L35" s="101"/>
      <c r="M35" s="101"/>
      <c r="N35" s="101"/>
      <c r="AF35" s="101" t="s">
        <v>53</v>
      </c>
      <c r="AR35" s="101" t="s">
        <v>50</v>
      </c>
    </row>
    <row r="36" spans="1:49" s="102" customFormat="1">
      <c r="F36" s="101"/>
      <c r="I36" s="101"/>
      <c r="J36" s="101"/>
      <c r="K36" s="101"/>
      <c r="L36" s="101"/>
      <c r="M36" s="101"/>
      <c r="N36" s="101"/>
      <c r="AF36" s="101"/>
      <c r="AR36" s="101"/>
    </row>
    <row r="37" spans="1:49" s="102" customFormat="1">
      <c r="F37" s="101"/>
      <c r="I37" s="101"/>
      <c r="J37" s="101"/>
      <c r="K37" s="101"/>
      <c r="L37" s="101"/>
      <c r="M37" s="101"/>
      <c r="N37" s="101"/>
      <c r="AF37" s="101"/>
      <c r="AR37" s="101"/>
    </row>
    <row r="38" spans="1:49" s="102" customFormat="1">
      <c r="F38" s="101"/>
      <c r="I38" s="101"/>
      <c r="J38" s="101"/>
      <c r="K38" s="101"/>
      <c r="L38" s="101"/>
      <c r="M38" s="101"/>
      <c r="N38" s="101"/>
      <c r="AF38" s="101"/>
      <c r="AR38" s="101"/>
    </row>
    <row r="39" spans="1:49" s="140" customFormat="1" ht="16.5" thickBot="1">
      <c r="F39" s="141" t="s">
        <v>232</v>
      </c>
      <c r="I39" s="142"/>
      <c r="J39" s="142"/>
      <c r="K39" s="142"/>
      <c r="L39" s="142"/>
      <c r="M39" s="142"/>
      <c r="N39" s="142"/>
      <c r="Q39" s="145"/>
      <c r="R39" s="145"/>
      <c r="S39" s="145"/>
      <c r="T39" s="146"/>
      <c r="U39" s="145"/>
      <c r="V39" s="145"/>
      <c r="W39" s="145"/>
      <c r="X39" s="145"/>
      <c r="AF39" s="141" t="s">
        <v>97</v>
      </c>
      <c r="AR39" s="141" t="s">
        <v>209</v>
      </c>
    </row>
    <row r="40" spans="1:49" s="102" customFormat="1">
      <c r="D40" s="143"/>
      <c r="F40" s="143" t="s">
        <v>228</v>
      </c>
      <c r="G40" s="143"/>
      <c r="H40" s="143"/>
      <c r="I40" s="143"/>
      <c r="J40" s="143"/>
      <c r="K40" s="144"/>
      <c r="L40" s="144"/>
      <c r="M40" s="144"/>
      <c r="N40" s="144"/>
      <c r="T40" s="147"/>
      <c r="AO40" s="101"/>
    </row>
    <row r="42" spans="1:49">
      <c r="AN42" s="10"/>
      <c r="AO42" s="10"/>
      <c r="AP42" s="160"/>
      <c r="AQ42" s="160"/>
      <c r="AR42" s="160"/>
      <c r="AS42" s="160"/>
      <c r="AT42" s="160"/>
    </row>
    <row r="46" spans="1:49">
      <c r="A46" s="2" t="s">
        <v>25</v>
      </c>
      <c r="B46" s="1" t="s">
        <v>26</v>
      </c>
    </row>
    <row r="48" spans="1:49">
      <c r="B48" s="15" t="s">
        <v>27</v>
      </c>
      <c r="C48" s="5"/>
      <c r="D48" s="5"/>
      <c r="E48" s="5"/>
      <c r="F48" s="5"/>
      <c r="G48" s="5"/>
      <c r="H48" s="5"/>
      <c r="I48" s="6"/>
      <c r="J48" s="6"/>
      <c r="K48" s="6"/>
      <c r="L48" s="6"/>
      <c r="M48" s="6"/>
      <c r="N48" s="6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7"/>
    </row>
    <row r="49" spans="2:49">
      <c r="B49" s="22" t="s">
        <v>28</v>
      </c>
      <c r="C49" s="10"/>
      <c r="D49" s="10"/>
      <c r="E49" s="10"/>
      <c r="F49" s="10"/>
      <c r="G49" s="10"/>
      <c r="H49" s="10"/>
      <c r="I49" s="11"/>
      <c r="J49" s="11"/>
      <c r="K49" s="11"/>
      <c r="L49" s="11"/>
      <c r="M49" s="11"/>
      <c r="V49" s="11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9" t="s">
        <v>30</v>
      </c>
      <c r="AR49" s="10"/>
      <c r="AS49" s="10"/>
      <c r="AT49" s="10"/>
      <c r="AU49" s="10"/>
      <c r="AV49" s="10"/>
      <c r="AW49" s="12"/>
    </row>
    <row r="50" spans="2:49" ht="17.25">
      <c r="B50" s="23" t="s">
        <v>1</v>
      </c>
      <c r="C50" s="10" t="s">
        <v>70</v>
      </c>
      <c r="D50" s="10"/>
      <c r="E50" s="10"/>
      <c r="F50" s="10"/>
      <c r="G50" s="10"/>
      <c r="H50" s="112"/>
      <c r="I50" s="20"/>
      <c r="J50" s="11"/>
      <c r="K50" s="11"/>
      <c r="L50" s="11"/>
      <c r="M50" s="11"/>
      <c r="V50" s="168">
        <v>18</v>
      </c>
      <c r="W50" s="168"/>
      <c r="X50" s="11" t="s">
        <v>15</v>
      </c>
      <c r="Y50" s="11" t="s">
        <v>16</v>
      </c>
      <c r="Z50" s="168">
        <v>2.85</v>
      </c>
      <c r="AA50" s="168"/>
      <c r="AB50" s="11" t="s">
        <v>15</v>
      </c>
      <c r="AC50" s="13" t="s">
        <v>17</v>
      </c>
      <c r="AD50" s="168">
        <f>SUM(Z50*V50)</f>
        <v>51.300000000000004</v>
      </c>
      <c r="AE50" s="168"/>
      <c r="AF50" s="112" t="s">
        <v>18</v>
      </c>
      <c r="AG50" s="10"/>
      <c r="AH50" s="25" t="s">
        <v>29</v>
      </c>
      <c r="AI50" s="10"/>
      <c r="AJ50" s="180">
        <v>57000</v>
      </c>
      <c r="AK50" s="180"/>
      <c r="AL50" s="180"/>
      <c r="AM50" s="26"/>
      <c r="AN50" s="10"/>
      <c r="AO50" s="10"/>
      <c r="AP50" s="10"/>
      <c r="AQ50" s="27" t="s">
        <v>31</v>
      </c>
      <c r="AR50" s="180">
        <f>SUM(AJ50*AD50)</f>
        <v>2924100.0000000005</v>
      </c>
      <c r="AS50" s="180"/>
      <c r="AT50" s="180"/>
      <c r="AU50" s="180"/>
      <c r="AV50" s="10"/>
      <c r="AW50" s="12"/>
    </row>
    <row r="51" spans="2:49">
      <c r="B51" s="23" t="s">
        <v>8</v>
      </c>
      <c r="C51" s="10" t="s">
        <v>71</v>
      </c>
      <c r="D51" s="10"/>
      <c r="E51" s="10"/>
      <c r="F51" s="10"/>
      <c r="G51" s="10"/>
      <c r="H51" s="112"/>
      <c r="I51" s="20"/>
      <c r="J51" s="11"/>
      <c r="K51" s="11"/>
      <c r="L51" s="11"/>
      <c r="M51" s="11"/>
      <c r="V51" s="168">
        <v>3</v>
      </c>
      <c r="W51" s="168"/>
      <c r="X51" s="160" t="s">
        <v>37</v>
      </c>
      <c r="Y51" s="160"/>
      <c r="Z51" s="160"/>
      <c r="AA51" s="160"/>
      <c r="AC51" s="13"/>
      <c r="AD51" s="168"/>
      <c r="AE51" s="168"/>
      <c r="AF51" s="112"/>
      <c r="AG51" s="10"/>
      <c r="AH51" s="25" t="s">
        <v>29</v>
      </c>
      <c r="AI51" s="10"/>
      <c r="AJ51" s="180">
        <v>350000</v>
      </c>
      <c r="AK51" s="180"/>
      <c r="AL51" s="180"/>
      <c r="AM51" s="26"/>
      <c r="AN51" s="10"/>
      <c r="AO51" s="10"/>
      <c r="AP51" s="10"/>
      <c r="AQ51" s="27" t="s">
        <v>31</v>
      </c>
      <c r="AR51" s="180">
        <f>SUM(AJ51*V51)</f>
        <v>1050000</v>
      </c>
      <c r="AS51" s="180"/>
      <c r="AT51" s="180"/>
      <c r="AU51" s="180"/>
      <c r="AV51" s="10"/>
      <c r="AW51" s="12"/>
    </row>
    <row r="52" spans="2:49">
      <c r="B52" s="23" t="s">
        <v>25</v>
      </c>
      <c r="C52" s="112" t="s">
        <v>72</v>
      </c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V52" s="168">
        <v>4</v>
      </c>
      <c r="W52" s="168"/>
      <c r="X52" s="160" t="s">
        <v>37</v>
      </c>
      <c r="Y52" s="160"/>
      <c r="Z52" s="160"/>
      <c r="AA52" s="160"/>
      <c r="AC52" s="13"/>
      <c r="AD52" s="168"/>
      <c r="AE52" s="168"/>
      <c r="AF52" s="112"/>
      <c r="AG52" s="24"/>
      <c r="AH52" s="25" t="s">
        <v>29</v>
      </c>
      <c r="AI52" s="24"/>
      <c r="AJ52" s="180">
        <v>350000</v>
      </c>
      <c r="AK52" s="180"/>
      <c r="AL52" s="180"/>
      <c r="AM52" s="26"/>
      <c r="AN52" s="24"/>
      <c r="AO52" s="24"/>
      <c r="AP52" s="24"/>
      <c r="AQ52" s="27" t="s">
        <v>31</v>
      </c>
      <c r="AR52" s="180">
        <f>SUM(AJ52*V52)</f>
        <v>1400000</v>
      </c>
      <c r="AS52" s="180"/>
      <c r="AT52" s="180"/>
      <c r="AU52" s="180"/>
      <c r="AV52" s="10"/>
      <c r="AW52" s="12"/>
    </row>
    <row r="53" spans="2:49">
      <c r="B53" s="8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2"/>
    </row>
    <row r="54" spans="2:49" ht="15.75">
      <c r="B54" s="181" t="s">
        <v>32</v>
      </c>
      <c r="C54" s="182"/>
      <c r="D54" s="182"/>
      <c r="E54" s="182"/>
      <c r="F54" s="182"/>
      <c r="G54" s="182"/>
      <c r="H54" s="182"/>
      <c r="I54" s="182"/>
      <c r="J54" s="182"/>
      <c r="K54" s="182"/>
      <c r="L54" s="182"/>
      <c r="M54" s="182"/>
      <c r="N54" s="182"/>
      <c r="O54" s="182"/>
      <c r="P54" s="182"/>
      <c r="Q54" s="182"/>
      <c r="R54" s="182"/>
      <c r="S54" s="182"/>
      <c r="T54" s="182"/>
      <c r="U54" s="182"/>
      <c r="V54" s="182"/>
      <c r="W54" s="182"/>
      <c r="X54" s="182"/>
      <c r="Y54" s="182"/>
      <c r="Z54" s="182"/>
      <c r="AA54" s="182"/>
      <c r="AB54" s="182"/>
      <c r="AC54" s="182"/>
      <c r="AD54" s="182"/>
      <c r="AE54" s="182"/>
      <c r="AF54" s="182"/>
      <c r="AG54" s="182"/>
      <c r="AH54" s="182"/>
      <c r="AI54" s="182"/>
      <c r="AJ54" s="182"/>
      <c r="AK54" s="182"/>
      <c r="AL54" s="182"/>
      <c r="AM54" s="182"/>
      <c r="AN54" s="182"/>
      <c r="AO54" s="182"/>
      <c r="AP54" s="45"/>
      <c r="AQ54" s="45" t="s">
        <v>31</v>
      </c>
      <c r="AR54" s="46"/>
      <c r="AS54" s="183">
        <f>SUM(AR50:AU52)</f>
        <v>5374100</v>
      </c>
      <c r="AT54" s="183"/>
      <c r="AU54" s="183"/>
      <c r="AV54" s="183"/>
      <c r="AW54" s="184"/>
    </row>
    <row r="55" spans="2:49">
      <c r="B55" s="185" t="s">
        <v>33</v>
      </c>
      <c r="C55" s="186"/>
      <c r="D55" s="187" t="s">
        <v>19</v>
      </c>
      <c r="E55" s="188"/>
      <c r="F55" s="188"/>
      <c r="G55" s="188"/>
      <c r="H55" s="188"/>
      <c r="I55" s="188"/>
      <c r="J55" s="188"/>
      <c r="K55" s="188"/>
      <c r="L55" s="188"/>
      <c r="M55" s="188"/>
      <c r="N55" s="188"/>
      <c r="O55" s="188"/>
      <c r="P55" s="188"/>
      <c r="Q55" s="189"/>
      <c r="R55" s="170" t="s">
        <v>20</v>
      </c>
      <c r="S55" s="170"/>
      <c r="T55" s="170"/>
      <c r="U55" s="170"/>
      <c r="V55" s="170"/>
      <c r="W55" s="170"/>
      <c r="X55" s="170"/>
      <c r="Y55" s="170"/>
      <c r="Z55" s="170"/>
      <c r="AA55" s="170"/>
      <c r="AB55" s="170"/>
      <c r="AC55" s="170"/>
      <c r="AD55" s="170"/>
      <c r="AE55" s="170"/>
      <c r="AF55" s="170"/>
      <c r="AG55" s="170"/>
      <c r="AH55" s="170" t="s">
        <v>21</v>
      </c>
      <c r="AI55" s="170"/>
      <c r="AJ55" s="170"/>
      <c r="AK55" s="170"/>
      <c r="AL55" s="170"/>
      <c r="AM55" s="170"/>
      <c r="AN55" s="170"/>
      <c r="AO55" s="170"/>
      <c r="AP55" s="170"/>
      <c r="AQ55" s="170"/>
      <c r="AR55" s="170"/>
      <c r="AS55" s="170"/>
      <c r="AT55" s="170"/>
      <c r="AU55" s="170"/>
      <c r="AV55" s="170"/>
      <c r="AW55" s="170"/>
    </row>
    <row r="56" spans="2:49">
      <c r="B56" s="15" t="s">
        <v>43</v>
      </c>
      <c r="C56" s="30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7"/>
      <c r="R56" s="4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7"/>
      <c r="AH56" s="4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7"/>
    </row>
    <row r="57" spans="2:49">
      <c r="B57" s="8"/>
      <c r="C57" s="10"/>
      <c r="D57" s="160" t="s">
        <v>35</v>
      </c>
      <c r="E57" s="160"/>
      <c r="F57" s="11" t="s">
        <v>14</v>
      </c>
      <c r="G57" s="160" t="s">
        <v>165</v>
      </c>
      <c r="H57" s="160"/>
      <c r="I57" s="160"/>
      <c r="J57" s="160"/>
      <c r="K57" s="160"/>
      <c r="L57" s="160"/>
      <c r="M57" s="160"/>
      <c r="N57" s="160"/>
      <c r="O57" s="160"/>
      <c r="P57" s="160"/>
      <c r="Q57" s="198"/>
      <c r="R57" s="8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2"/>
      <c r="AH57" s="8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2"/>
    </row>
    <row r="58" spans="2:49">
      <c r="B58" s="8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2"/>
      <c r="R58" s="8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2"/>
      <c r="AH58" s="8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2"/>
    </row>
    <row r="59" spans="2:49">
      <c r="B59" s="8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2"/>
      <c r="R59" s="8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2"/>
      <c r="AH59" s="8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2"/>
    </row>
    <row r="60" spans="2:49">
      <c r="B60" s="8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2"/>
      <c r="R60" s="8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2"/>
      <c r="AH60" s="8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2"/>
    </row>
    <row r="61" spans="2:49">
      <c r="B61" s="8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2"/>
      <c r="R61" s="8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2"/>
      <c r="AH61" s="8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2"/>
    </row>
    <row r="62" spans="2:49">
      <c r="B62" s="8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2"/>
      <c r="R62" s="8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2"/>
      <c r="AH62" s="8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2"/>
    </row>
    <row r="63" spans="2:49">
      <c r="B63" s="8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2"/>
      <c r="R63" s="8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2"/>
      <c r="AH63" s="8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2"/>
    </row>
    <row r="64" spans="2:49">
      <c r="B64" s="8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2"/>
      <c r="R64" s="8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2"/>
      <c r="AH64" s="8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2"/>
    </row>
    <row r="65" spans="2:49">
      <c r="B65" s="8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2"/>
      <c r="R65" s="8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2"/>
      <c r="AH65" s="8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2"/>
    </row>
    <row r="66" spans="2:49">
      <c r="B66" s="8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2"/>
      <c r="R66" s="8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2"/>
      <c r="AH66" s="8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2"/>
    </row>
    <row r="67" spans="2:49">
      <c r="B67" s="8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2"/>
      <c r="R67" s="8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2"/>
      <c r="AH67" s="8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2"/>
    </row>
    <row r="68" spans="2:49">
      <c r="B68" s="8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2"/>
      <c r="R68" s="8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2"/>
      <c r="AH68" s="8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2"/>
    </row>
    <row r="69" spans="2:49">
      <c r="B69" s="8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2"/>
      <c r="R69" s="8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2"/>
      <c r="AH69" s="8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2"/>
    </row>
    <row r="70" spans="2:49">
      <c r="B70" s="14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9"/>
      <c r="R70" s="14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9"/>
      <c r="AH70" s="14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9"/>
    </row>
    <row r="83" spans="2:49">
      <c r="B83" s="15" t="s">
        <v>27</v>
      </c>
      <c r="C83" s="5"/>
      <c r="D83" s="5"/>
      <c r="E83" s="5"/>
      <c r="F83" s="5"/>
      <c r="G83" s="5"/>
      <c r="H83" s="5"/>
      <c r="I83" s="6"/>
      <c r="J83" s="6"/>
      <c r="K83" s="6"/>
      <c r="L83" s="6"/>
      <c r="M83" s="6"/>
      <c r="N83" s="6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7"/>
    </row>
    <row r="84" spans="2:49">
      <c r="B84" s="22" t="s">
        <v>28</v>
      </c>
      <c r="C84" s="10"/>
      <c r="D84" s="10"/>
      <c r="E84" s="10"/>
      <c r="F84" s="10"/>
      <c r="G84" s="10"/>
      <c r="H84" s="10"/>
      <c r="I84" s="11"/>
      <c r="J84" s="11"/>
      <c r="K84" s="11"/>
      <c r="L84" s="11"/>
      <c r="M84" s="11"/>
      <c r="N84" s="11"/>
      <c r="O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9" t="s">
        <v>30</v>
      </c>
      <c r="AR84" s="10"/>
      <c r="AS84" s="10"/>
      <c r="AT84" s="10"/>
      <c r="AU84" s="10"/>
      <c r="AV84" s="10"/>
      <c r="AW84" s="12"/>
    </row>
    <row r="85" spans="2:49" ht="17.25">
      <c r="B85" s="23" t="s">
        <v>1</v>
      </c>
      <c r="C85" s="44" t="s">
        <v>74</v>
      </c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Z85" s="192">
        <v>6</v>
      </c>
      <c r="AA85" s="192"/>
      <c r="AB85" s="31" t="s">
        <v>15</v>
      </c>
      <c r="AC85" s="32" t="s">
        <v>16</v>
      </c>
      <c r="AD85" s="192">
        <v>8</v>
      </c>
      <c r="AE85" s="192"/>
      <c r="AF85" s="37" t="s">
        <v>17</v>
      </c>
      <c r="AG85" s="193">
        <f>SUM(Z85*AD85)</f>
        <v>48</v>
      </c>
      <c r="AH85" s="193"/>
      <c r="AI85" s="1" t="s">
        <v>18</v>
      </c>
      <c r="AJ85" s="194" t="s">
        <v>29</v>
      </c>
      <c r="AK85" s="194"/>
      <c r="AL85" s="179">
        <v>19000</v>
      </c>
      <c r="AM85" s="179"/>
      <c r="AN85" s="179"/>
      <c r="AO85" s="47"/>
      <c r="AP85" s="33"/>
      <c r="AQ85" s="34" t="s">
        <v>31</v>
      </c>
      <c r="AR85" s="180">
        <f>SUM(AL85*AG85)</f>
        <v>912000</v>
      </c>
      <c r="AS85" s="180"/>
      <c r="AT85" s="180"/>
      <c r="AU85" s="180"/>
      <c r="AV85" s="33"/>
      <c r="AW85" s="35"/>
    </row>
    <row r="86" spans="2:49">
      <c r="B86" s="8"/>
      <c r="C86" s="43"/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W86" s="31"/>
      <c r="X86" s="31"/>
      <c r="AC86" s="179"/>
      <c r="AD86" s="179"/>
      <c r="AE86" s="179"/>
      <c r="AF86" s="179"/>
      <c r="AG86" s="179"/>
      <c r="AH86" s="36"/>
      <c r="AI86" s="34"/>
      <c r="AJ86" s="38"/>
      <c r="AK86" s="38"/>
      <c r="AL86" s="38"/>
      <c r="AM86" s="38"/>
      <c r="AN86" s="38"/>
      <c r="AO86" s="33"/>
      <c r="AP86" s="33"/>
      <c r="AQ86" s="33"/>
      <c r="AR86" s="33"/>
      <c r="AS86" s="33"/>
      <c r="AT86" s="33"/>
      <c r="AU86" s="33"/>
      <c r="AV86" s="33"/>
      <c r="AW86" s="35"/>
    </row>
    <row r="87" spans="2:49">
      <c r="B87" s="8"/>
      <c r="I87" s="1"/>
      <c r="J87" s="1"/>
      <c r="K87" s="1"/>
      <c r="L87" s="1"/>
      <c r="M87" s="1"/>
      <c r="N87" s="1"/>
      <c r="P87" s="10"/>
      <c r="Q87" s="10"/>
      <c r="R87" s="10"/>
      <c r="S87" s="10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5"/>
    </row>
    <row r="88" spans="2:49" ht="15.75">
      <c r="B88" s="181" t="s">
        <v>32</v>
      </c>
      <c r="C88" s="182"/>
      <c r="D88" s="182"/>
      <c r="E88" s="182"/>
      <c r="F88" s="182"/>
      <c r="G88" s="182"/>
      <c r="H88" s="182"/>
      <c r="I88" s="182"/>
      <c r="J88" s="182"/>
      <c r="K88" s="182"/>
      <c r="L88" s="182"/>
      <c r="M88" s="182"/>
      <c r="N88" s="182"/>
      <c r="O88" s="182"/>
      <c r="P88" s="182"/>
      <c r="Q88" s="182"/>
      <c r="R88" s="182"/>
      <c r="S88" s="182"/>
      <c r="T88" s="182"/>
      <c r="U88" s="182"/>
      <c r="V88" s="182"/>
      <c r="W88" s="182"/>
      <c r="X88" s="182"/>
      <c r="Y88" s="182"/>
      <c r="Z88" s="182"/>
      <c r="AA88" s="182"/>
      <c r="AB88" s="182"/>
      <c r="AC88" s="182"/>
      <c r="AD88" s="182"/>
      <c r="AE88" s="182"/>
      <c r="AF88" s="182"/>
      <c r="AG88" s="182"/>
      <c r="AH88" s="182"/>
      <c r="AI88" s="182"/>
      <c r="AJ88" s="182"/>
      <c r="AK88" s="182"/>
      <c r="AL88" s="182"/>
      <c r="AM88" s="182"/>
      <c r="AN88" s="182"/>
      <c r="AO88" s="182"/>
      <c r="AP88" s="45"/>
      <c r="AQ88" s="45" t="s">
        <v>31</v>
      </c>
      <c r="AR88" s="46"/>
      <c r="AS88" s="183">
        <f>SUM(AR85)</f>
        <v>912000</v>
      </c>
      <c r="AT88" s="183"/>
      <c r="AU88" s="183"/>
      <c r="AV88" s="183"/>
      <c r="AW88" s="184"/>
    </row>
    <row r="89" spans="2:49">
      <c r="B89" s="185" t="s">
        <v>33</v>
      </c>
      <c r="C89" s="186"/>
      <c r="D89" s="187" t="s">
        <v>19</v>
      </c>
      <c r="E89" s="188"/>
      <c r="F89" s="188"/>
      <c r="G89" s="188"/>
      <c r="H89" s="188"/>
      <c r="I89" s="188"/>
      <c r="J89" s="188"/>
      <c r="K89" s="188"/>
      <c r="L89" s="188"/>
      <c r="M89" s="188"/>
      <c r="N89" s="188"/>
      <c r="O89" s="188"/>
      <c r="P89" s="188"/>
      <c r="Q89" s="189"/>
      <c r="R89" s="170" t="s">
        <v>20</v>
      </c>
      <c r="S89" s="170"/>
      <c r="T89" s="170"/>
      <c r="U89" s="170"/>
      <c r="V89" s="170"/>
      <c r="W89" s="170"/>
      <c r="X89" s="170"/>
      <c r="Y89" s="170"/>
      <c r="Z89" s="170"/>
      <c r="AA89" s="170"/>
      <c r="AB89" s="170"/>
      <c r="AC89" s="170"/>
      <c r="AD89" s="170"/>
      <c r="AE89" s="170"/>
      <c r="AF89" s="170"/>
      <c r="AG89" s="170"/>
      <c r="AH89" s="170" t="s">
        <v>21</v>
      </c>
      <c r="AI89" s="170"/>
      <c r="AJ89" s="170"/>
      <c r="AK89" s="170"/>
      <c r="AL89" s="170"/>
      <c r="AM89" s="170"/>
      <c r="AN89" s="170"/>
      <c r="AO89" s="170"/>
      <c r="AP89" s="170"/>
      <c r="AQ89" s="170"/>
      <c r="AR89" s="170"/>
      <c r="AS89" s="170"/>
      <c r="AT89" s="170"/>
      <c r="AU89" s="170"/>
      <c r="AV89" s="170"/>
      <c r="AW89" s="170"/>
    </row>
    <row r="90" spans="2:49">
      <c r="B90" s="15" t="s">
        <v>46</v>
      </c>
      <c r="C90" s="30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7"/>
      <c r="R90" s="4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7"/>
      <c r="AH90" s="4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7"/>
    </row>
    <row r="91" spans="2:49">
      <c r="B91" s="8"/>
      <c r="C91" s="10"/>
      <c r="D91" s="160" t="s">
        <v>35</v>
      </c>
      <c r="E91" s="160"/>
      <c r="F91" s="11" t="s">
        <v>14</v>
      </c>
      <c r="G91" s="171" t="s">
        <v>114</v>
      </c>
      <c r="H91" s="171"/>
      <c r="I91" s="171"/>
      <c r="J91" s="171"/>
      <c r="K91" s="171"/>
      <c r="L91" s="171"/>
      <c r="M91" s="171"/>
      <c r="N91" s="171"/>
      <c r="O91" s="171"/>
      <c r="P91" s="171"/>
      <c r="Q91" s="172"/>
      <c r="R91" s="8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2"/>
      <c r="AH91" s="8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2"/>
    </row>
    <row r="92" spans="2:49">
      <c r="B92" s="8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2"/>
      <c r="R92" s="8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2"/>
      <c r="AH92" s="8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2"/>
    </row>
    <row r="93" spans="2:49">
      <c r="B93" s="8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2"/>
      <c r="R93" s="8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2"/>
      <c r="AH93" s="8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2"/>
    </row>
    <row r="94" spans="2:49">
      <c r="B94" s="8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2"/>
      <c r="R94" s="8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2"/>
      <c r="AH94" s="8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2"/>
    </row>
    <row r="95" spans="2:49">
      <c r="B95" s="8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2"/>
      <c r="R95" s="8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2"/>
      <c r="AH95" s="8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2"/>
    </row>
    <row r="96" spans="2:49">
      <c r="B96" s="8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2"/>
      <c r="R96" s="8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2"/>
      <c r="AH96" s="8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2"/>
    </row>
    <row r="97" spans="2:49">
      <c r="B97" s="8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2"/>
      <c r="R97" s="8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2"/>
      <c r="AH97" s="8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2"/>
    </row>
    <row r="98" spans="2:49">
      <c r="B98" s="8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2"/>
      <c r="R98" s="8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2"/>
      <c r="AH98" s="8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2"/>
    </row>
    <row r="99" spans="2:49">
      <c r="B99" s="8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2"/>
      <c r="R99" s="8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2"/>
      <c r="AH99" s="8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2"/>
    </row>
    <row r="100" spans="2:49">
      <c r="B100" s="8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2"/>
      <c r="R100" s="8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2"/>
      <c r="AH100" s="8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2"/>
    </row>
    <row r="101" spans="2:49">
      <c r="B101" s="8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2"/>
      <c r="R101" s="8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2"/>
      <c r="AH101" s="8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2"/>
    </row>
    <row r="102" spans="2:49">
      <c r="B102" s="8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2"/>
      <c r="R102" s="8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2"/>
      <c r="AH102" s="8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2"/>
    </row>
    <row r="103" spans="2:49">
      <c r="B103" s="14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9"/>
      <c r="R103" s="14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9"/>
      <c r="AH103" s="14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9"/>
    </row>
    <row r="104" spans="2:49" s="51" customFormat="1" ht="14.25">
      <c r="B104" s="61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60"/>
      <c r="R104" s="61"/>
      <c r="S104" s="59"/>
      <c r="T104" s="59"/>
      <c r="U104" s="59"/>
      <c r="V104" s="59"/>
      <c r="W104" s="59"/>
      <c r="X104" s="59"/>
      <c r="Y104" s="59"/>
      <c r="Z104" s="59"/>
      <c r="AA104" s="59"/>
      <c r="AB104" s="59"/>
      <c r="AC104" s="59"/>
      <c r="AD104" s="59"/>
      <c r="AE104" s="59"/>
      <c r="AF104" s="59"/>
      <c r="AG104" s="60"/>
      <c r="AH104" s="61"/>
      <c r="AI104" s="59"/>
      <c r="AJ104" s="59"/>
      <c r="AK104" s="59"/>
      <c r="AL104" s="59"/>
      <c r="AM104" s="59"/>
      <c r="AN104" s="59"/>
      <c r="AO104" s="59"/>
      <c r="AP104" s="59"/>
      <c r="AQ104" s="59"/>
      <c r="AR104" s="59"/>
      <c r="AS104" s="59"/>
      <c r="AT104" s="59"/>
      <c r="AU104" s="59"/>
      <c r="AV104" s="59"/>
      <c r="AW104" s="60"/>
    </row>
    <row r="105" spans="2:49" ht="21">
      <c r="B105" s="173" t="s">
        <v>56</v>
      </c>
      <c r="C105" s="174"/>
      <c r="D105" s="174" t="s">
        <v>57</v>
      </c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  <c r="X105" s="174"/>
      <c r="Y105" s="174"/>
      <c r="Z105" s="174"/>
      <c r="AA105" s="174"/>
      <c r="AB105" s="174"/>
      <c r="AC105" s="174"/>
      <c r="AD105" s="174"/>
      <c r="AE105" s="174"/>
      <c r="AF105" s="174"/>
      <c r="AG105" s="174"/>
      <c r="AH105" s="174" t="s">
        <v>31</v>
      </c>
      <c r="AI105" s="174"/>
      <c r="AJ105" s="177">
        <f>AS88+AS54</f>
        <v>6286100</v>
      </c>
      <c r="AK105" s="177"/>
      <c r="AL105" s="177"/>
      <c r="AM105" s="177"/>
      <c r="AN105" s="177"/>
      <c r="AO105" s="177"/>
      <c r="AP105" s="177"/>
      <c r="AQ105" s="177"/>
      <c r="AR105" s="177"/>
      <c r="AS105" s="177"/>
      <c r="AT105" s="39"/>
      <c r="AU105" s="39"/>
      <c r="AV105" s="39"/>
      <c r="AW105" s="40"/>
    </row>
    <row r="106" spans="2:49" ht="21">
      <c r="B106" s="175"/>
      <c r="C106" s="176"/>
      <c r="D106" s="176"/>
      <c r="E106" s="176"/>
      <c r="F106" s="176"/>
      <c r="G106" s="176"/>
      <c r="H106" s="176"/>
      <c r="I106" s="176"/>
      <c r="J106" s="176"/>
      <c r="K106" s="176"/>
      <c r="L106" s="176"/>
      <c r="M106" s="176"/>
      <c r="N106" s="176"/>
      <c r="O106" s="176"/>
      <c r="P106" s="176"/>
      <c r="Q106" s="176"/>
      <c r="R106" s="176"/>
      <c r="S106" s="176"/>
      <c r="T106" s="176"/>
      <c r="U106" s="176"/>
      <c r="V106" s="176"/>
      <c r="W106" s="176"/>
      <c r="X106" s="176"/>
      <c r="Y106" s="176"/>
      <c r="Z106" s="176"/>
      <c r="AA106" s="176"/>
      <c r="AB106" s="176"/>
      <c r="AC106" s="176"/>
      <c r="AD106" s="176"/>
      <c r="AE106" s="176"/>
      <c r="AF106" s="176"/>
      <c r="AG106" s="176"/>
      <c r="AH106" s="176"/>
      <c r="AI106" s="176"/>
      <c r="AJ106" s="178"/>
      <c r="AK106" s="178"/>
      <c r="AL106" s="178"/>
      <c r="AM106" s="178"/>
      <c r="AN106" s="178"/>
      <c r="AO106" s="178"/>
      <c r="AP106" s="178"/>
      <c r="AQ106" s="178"/>
      <c r="AR106" s="178"/>
      <c r="AS106" s="178"/>
      <c r="AT106" s="41"/>
      <c r="AU106" s="41"/>
      <c r="AV106" s="41"/>
      <c r="AW106" s="42"/>
    </row>
    <row r="107" spans="2:49">
      <c r="AO107" s="3"/>
    </row>
    <row r="108" spans="2:49" s="51" customFormat="1" ht="14.25">
      <c r="I108" s="52"/>
      <c r="J108" s="52"/>
      <c r="K108" s="52"/>
      <c r="L108" s="52"/>
      <c r="M108" s="52"/>
      <c r="N108" s="52"/>
      <c r="AO108" s="52" t="s">
        <v>210</v>
      </c>
    </row>
    <row r="109" spans="2:49" s="51" customFormat="1" ht="14.25">
      <c r="F109" s="52" t="s">
        <v>54</v>
      </c>
      <c r="I109" s="52"/>
      <c r="J109" s="52"/>
      <c r="K109" s="52"/>
      <c r="L109" s="52"/>
      <c r="M109" s="52"/>
      <c r="N109" s="52"/>
      <c r="X109" s="52" t="s">
        <v>51</v>
      </c>
      <c r="AO109" s="52" t="s">
        <v>48</v>
      </c>
    </row>
    <row r="110" spans="2:49" s="51" customFormat="1" ht="14.25">
      <c r="F110" s="52" t="s">
        <v>55</v>
      </c>
      <c r="I110" s="52"/>
      <c r="J110" s="52"/>
      <c r="K110" s="52"/>
      <c r="L110" s="52"/>
      <c r="M110" s="52"/>
      <c r="N110" s="52"/>
      <c r="X110" s="52" t="s">
        <v>52</v>
      </c>
      <c r="AO110" s="52" t="s">
        <v>49</v>
      </c>
    </row>
    <row r="111" spans="2:49" s="51" customFormat="1" ht="14.25">
      <c r="F111" s="52"/>
      <c r="I111" s="52"/>
      <c r="J111" s="52"/>
      <c r="K111" s="52"/>
      <c r="L111" s="52"/>
      <c r="M111" s="52"/>
      <c r="N111" s="52"/>
      <c r="X111" s="52" t="s">
        <v>53</v>
      </c>
      <c r="AO111" s="52" t="s">
        <v>50</v>
      </c>
    </row>
    <row r="112" spans="2:49" s="51" customFormat="1" ht="14.25">
      <c r="F112" s="52"/>
      <c r="I112" s="52"/>
      <c r="J112" s="52"/>
      <c r="K112" s="52"/>
      <c r="L112" s="52"/>
      <c r="M112" s="52"/>
      <c r="N112" s="52"/>
      <c r="X112" s="52"/>
      <c r="AO112" s="52"/>
    </row>
    <row r="113" spans="4:41" s="51" customFormat="1" ht="14.25">
      <c r="F113" s="52"/>
      <c r="I113" s="52"/>
      <c r="J113" s="52"/>
      <c r="K113" s="52"/>
      <c r="L113" s="52"/>
      <c r="M113" s="52"/>
      <c r="N113" s="52"/>
      <c r="X113" s="52"/>
      <c r="AO113" s="52"/>
    </row>
    <row r="114" spans="4:41" s="51" customFormat="1" ht="14.25">
      <c r="F114" s="52"/>
      <c r="I114" s="52"/>
      <c r="J114" s="52"/>
      <c r="K114" s="52"/>
      <c r="L114" s="52"/>
      <c r="M114" s="52"/>
      <c r="N114" s="52"/>
      <c r="X114" s="52"/>
      <c r="AO114" s="52"/>
    </row>
    <row r="115" spans="4:41" s="63" customFormat="1">
      <c r="F115" s="132" t="s">
        <v>232</v>
      </c>
      <c r="I115" s="131"/>
      <c r="J115" s="131"/>
      <c r="K115" s="131"/>
      <c r="L115" s="131"/>
      <c r="M115" s="131"/>
      <c r="N115" s="131"/>
      <c r="X115" s="132" t="s">
        <v>97</v>
      </c>
      <c r="AO115" s="132" t="s">
        <v>209</v>
      </c>
    </row>
    <row r="116" spans="4:41" s="51" customFormat="1" ht="14.25">
      <c r="D116" s="133"/>
      <c r="F116" s="133" t="s">
        <v>228</v>
      </c>
      <c r="G116" s="133"/>
      <c r="H116" s="133"/>
      <c r="I116" s="133"/>
      <c r="J116" s="133"/>
      <c r="K116" s="134"/>
      <c r="L116" s="134"/>
      <c r="M116" s="134"/>
      <c r="N116" s="134"/>
      <c r="AO116" s="52"/>
    </row>
  </sheetData>
  <mergeCells count="74">
    <mergeCell ref="A2:AW2"/>
    <mergeCell ref="B4:J4"/>
    <mergeCell ref="L4:AT4"/>
    <mergeCell ref="B5:J5"/>
    <mergeCell ref="L5:AT5"/>
    <mergeCell ref="B6:J6"/>
    <mergeCell ref="L6:AT6"/>
    <mergeCell ref="C15:G15"/>
    <mergeCell ref="I15:J15"/>
    <mergeCell ref="M15:N15"/>
    <mergeCell ref="Q15:R15"/>
    <mergeCell ref="AJ15:AO15"/>
    <mergeCell ref="B7:J7"/>
    <mergeCell ref="L7:AT7"/>
    <mergeCell ref="B8:J8"/>
    <mergeCell ref="L8:AT8"/>
    <mergeCell ref="B9:J9"/>
    <mergeCell ref="L9:AT9"/>
    <mergeCell ref="AJ16:AO16"/>
    <mergeCell ref="B11:AW11"/>
    <mergeCell ref="C14:G14"/>
    <mergeCell ref="I14:J14"/>
    <mergeCell ref="M14:N14"/>
    <mergeCell ref="Q14:R14"/>
    <mergeCell ref="AJ14:AO14"/>
    <mergeCell ref="AP42:AT42"/>
    <mergeCell ref="V50:W50"/>
    <mergeCell ref="Z50:AA50"/>
    <mergeCell ref="AD50:AE50"/>
    <mergeCell ref="AJ50:AL50"/>
    <mergeCell ref="AR50:AU50"/>
    <mergeCell ref="B18:Q18"/>
    <mergeCell ref="R18:AG18"/>
    <mergeCell ref="AH18:AW18"/>
    <mergeCell ref="B19:Q30"/>
    <mergeCell ref="R19:AG30"/>
    <mergeCell ref="AH19:AW30"/>
    <mergeCell ref="V51:W51"/>
    <mergeCell ref="X51:AA51"/>
    <mergeCell ref="AD51:AE51"/>
    <mergeCell ref="AJ51:AL51"/>
    <mergeCell ref="AR51:AU51"/>
    <mergeCell ref="V52:W52"/>
    <mergeCell ref="X52:AA52"/>
    <mergeCell ref="AD52:AE52"/>
    <mergeCell ref="AJ52:AL52"/>
    <mergeCell ref="AR52:AU52"/>
    <mergeCell ref="D57:E57"/>
    <mergeCell ref="G57:Q57"/>
    <mergeCell ref="B54:AO54"/>
    <mergeCell ref="AS54:AW54"/>
    <mergeCell ref="B55:C55"/>
    <mergeCell ref="D55:Q55"/>
    <mergeCell ref="R55:AG55"/>
    <mergeCell ref="AH55:AW55"/>
    <mergeCell ref="AR85:AU85"/>
    <mergeCell ref="AC86:AG86"/>
    <mergeCell ref="B88:AO88"/>
    <mergeCell ref="AS88:AW88"/>
    <mergeCell ref="B89:C89"/>
    <mergeCell ref="D89:Q89"/>
    <mergeCell ref="R89:AG89"/>
    <mergeCell ref="AH89:AW89"/>
    <mergeCell ref="Z85:AA85"/>
    <mergeCell ref="AD85:AE85"/>
    <mergeCell ref="AG85:AH85"/>
    <mergeCell ref="AJ85:AK85"/>
    <mergeCell ref="AL85:AN85"/>
    <mergeCell ref="AJ105:AS106"/>
    <mergeCell ref="D91:E91"/>
    <mergeCell ref="G91:Q91"/>
    <mergeCell ref="B105:C106"/>
    <mergeCell ref="D105:AG106"/>
    <mergeCell ref="AH105:AI106"/>
  </mergeCells>
  <pageMargins left="1" right="0.59055118110236227" top="0.85" bottom="0.31" header="0.31496062992125984" footer="0.31496062992125984"/>
  <pageSetup paperSize="9" scale="85" orientation="landscape" horizontalDpi="4294967293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>
  <dimension ref="A1:AW158"/>
  <sheetViews>
    <sheetView topLeftCell="A22" workbookViewId="0">
      <selection activeCell="B32" sqref="A32:XFD40"/>
    </sheetView>
  </sheetViews>
  <sheetFormatPr defaultRowHeight="15"/>
  <cols>
    <col min="1" max="7" width="3" style="1" customWidth="1"/>
    <col min="8" max="8" width="1.5703125" style="1" customWidth="1"/>
    <col min="9" max="14" width="3" style="3" customWidth="1"/>
    <col min="15" max="81" width="3" style="1" customWidth="1"/>
    <col min="82" max="139" width="2.42578125" style="1" customWidth="1"/>
    <col min="140" max="16384" width="9.140625" style="1"/>
  </cols>
  <sheetData>
    <row r="1" spans="1:49">
      <c r="AR1" s="21" t="s">
        <v>24</v>
      </c>
    </row>
    <row r="2" spans="1:49" ht="21">
      <c r="A2" s="165" t="s">
        <v>0</v>
      </c>
      <c r="B2" s="165"/>
      <c r="C2" s="165"/>
      <c r="D2" s="165"/>
      <c r="E2" s="165"/>
      <c r="F2" s="165"/>
      <c r="G2" s="165"/>
      <c r="H2" s="165"/>
      <c r="I2" s="165"/>
      <c r="J2" s="165"/>
      <c r="K2" s="165"/>
      <c r="L2" s="165"/>
      <c r="M2" s="165"/>
      <c r="N2" s="165"/>
      <c r="O2" s="165"/>
      <c r="P2" s="165"/>
      <c r="Q2" s="165"/>
      <c r="R2" s="165"/>
      <c r="S2" s="165"/>
      <c r="T2" s="165"/>
      <c r="U2" s="165"/>
      <c r="V2" s="165"/>
      <c r="W2" s="165"/>
      <c r="X2" s="165"/>
      <c r="Y2" s="165"/>
      <c r="Z2" s="165"/>
      <c r="AA2" s="165"/>
      <c r="AB2" s="165"/>
      <c r="AC2" s="165"/>
      <c r="AD2" s="165"/>
      <c r="AE2" s="165"/>
      <c r="AF2" s="165"/>
      <c r="AG2" s="165"/>
      <c r="AH2" s="165"/>
      <c r="AI2" s="165"/>
      <c r="AJ2" s="165"/>
      <c r="AK2" s="165"/>
      <c r="AL2" s="165"/>
      <c r="AM2" s="165"/>
      <c r="AN2" s="165"/>
      <c r="AO2" s="165"/>
      <c r="AP2" s="165"/>
      <c r="AQ2" s="165"/>
      <c r="AR2" s="165"/>
      <c r="AS2" s="165"/>
      <c r="AT2" s="165"/>
      <c r="AU2" s="165"/>
      <c r="AV2" s="165"/>
      <c r="AW2" s="165"/>
    </row>
    <row r="4" spans="1:49">
      <c r="A4" s="2" t="s">
        <v>1</v>
      </c>
      <c r="B4" s="166" t="s">
        <v>2</v>
      </c>
      <c r="C4" s="166"/>
      <c r="D4" s="166"/>
      <c r="E4" s="166"/>
      <c r="F4" s="166"/>
      <c r="G4" s="166"/>
      <c r="H4" s="166"/>
      <c r="I4" s="166"/>
      <c r="J4" s="166"/>
      <c r="K4" s="3" t="s">
        <v>14</v>
      </c>
      <c r="L4" s="166">
        <v>269</v>
      </c>
      <c r="M4" s="166"/>
      <c r="N4" s="166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  <c r="AA4" s="166"/>
      <c r="AB4" s="166"/>
      <c r="AC4" s="166"/>
      <c r="AD4" s="166"/>
      <c r="AE4" s="166"/>
      <c r="AF4" s="166"/>
      <c r="AG4" s="166"/>
      <c r="AH4" s="166"/>
      <c r="AI4" s="166"/>
      <c r="AJ4" s="166"/>
      <c r="AK4" s="166"/>
      <c r="AL4" s="166"/>
      <c r="AM4" s="166"/>
      <c r="AN4" s="166"/>
      <c r="AO4" s="166"/>
      <c r="AP4" s="166"/>
      <c r="AQ4" s="166"/>
      <c r="AR4" s="166"/>
      <c r="AS4" s="166"/>
      <c r="AT4" s="166"/>
    </row>
    <row r="5" spans="1:49">
      <c r="B5" s="166" t="s">
        <v>3</v>
      </c>
      <c r="C5" s="166"/>
      <c r="D5" s="166"/>
      <c r="E5" s="166"/>
      <c r="F5" s="166"/>
      <c r="G5" s="166"/>
      <c r="H5" s="166"/>
      <c r="I5" s="166"/>
      <c r="J5" s="166"/>
      <c r="K5" s="3" t="s">
        <v>14</v>
      </c>
      <c r="L5" s="167" t="s">
        <v>166</v>
      </c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167"/>
      <c r="AA5" s="167"/>
      <c r="AB5" s="167"/>
      <c r="AC5" s="167"/>
      <c r="AD5" s="167"/>
      <c r="AE5" s="167"/>
      <c r="AF5" s="167"/>
      <c r="AG5" s="167"/>
      <c r="AH5" s="167"/>
      <c r="AI5" s="167"/>
      <c r="AJ5" s="167"/>
      <c r="AK5" s="167"/>
      <c r="AL5" s="167"/>
      <c r="AM5" s="167"/>
      <c r="AN5" s="167"/>
      <c r="AO5" s="167"/>
      <c r="AP5" s="167"/>
      <c r="AQ5" s="167"/>
      <c r="AR5" s="167"/>
      <c r="AS5" s="167"/>
      <c r="AT5" s="167"/>
    </row>
    <row r="6" spans="1:49">
      <c r="B6" s="166" t="s">
        <v>4</v>
      </c>
      <c r="C6" s="166"/>
      <c r="D6" s="166"/>
      <c r="E6" s="166"/>
      <c r="F6" s="166"/>
      <c r="G6" s="166"/>
      <c r="H6" s="166"/>
      <c r="I6" s="166"/>
      <c r="J6" s="166"/>
      <c r="K6" s="3" t="s">
        <v>14</v>
      </c>
      <c r="L6" s="166" t="str">
        <f>'[1]Tembesi Lolos'!$N$153</f>
        <v>Wiraswasta</v>
      </c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</row>
    <row r="7" spans="1:49">
      <c r="B7" s="166" t="s">
        <v>5</v>
      </c>
      <c r="C7" s="166"/>
      <c r="D7" s="166"/>
      <c r="E7" s="166"/>
      <c r="F7" s="166"/>
      <c r="G7" s="166"/>
      <c r="H7" s="166"/>
      <c r="I7" s="166"/>
      <c r="J7" s="166"/>
      <c r="K7" s="3" t="s">
        <v>14</v>
      </c>
      <c r="L7" s="166" t="s">
        <v>167</v>
      </c>
      <c r="M7" s="166"/>
      <c r="N7" s="166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</row>
    <row r="8" spans="1:49">
      <c r="B8" s="166" t="s">
        <v>6</v>
      </c>
      <c r="C8" s="166"/>
      <c r="D8" s="166"/>
      <c r="E8" s="166"/>
      <c r="F8" s="166"/>
      <c r="G8" s="166"/>
      <c r="H8" s="166"/>
      <c r="I8" s="166"/>
      <c r="J8" s="166"/>
      <c r="K8" s="3" t="s">
        <v>14</v>
      </c>
      <c r="L8" s="166" t="s">
        <v>105</v>
      </c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</row>
    <row r="9" spans="1:49">
      <c r="B9" s="166" t="s">
        <v>7</v>
      </c>
      <c r="C9" s="166"/>
      <c r="D9" s="166"/>
      <c r="E9" s="166"/>
      <c r="F9" s="166"/>
      <c r="G9" s="166"/>
      <c r="H9" s="166"/>
      <c r="I9" s="166"/>
      <c r="J9" s="166"/>
      <c r="K9" s="3" t="s">
        <v>14</v>
      </c>
      <c r="L9" s="166" t="s">
        <v>23</v>
      </c>
      <c r="M9" s="166"/>
      <c r="N9" s="166"/>
      <c r="O9" s="166"/>
      <c r="P9" s="166"/>
      <c r="Q9" s="166"/>
      <c r="R9" s="166"/>
      <c r="S9" s="166"/>
      <c r="T9" s="166"/>
      <c r="U9" s="166"/>
      <c r="V9" s="166"/>
      <c r="W9" s="166"/>
      <c r="X9" s="166"/>
      <c r="Y9" s="166"/>
      <c r="Z9" s="166"/>
      <c r="AA9" s="166"/>
      <c r="AB9" s="166"/>
      <c r="AC9" s="166"/>
      <c r="AD9" s="166"/>
      <c r="AE9" s="166"/>
      <c r="AF9" s="166"/>
      <c r="AG9" s="166"/>
      <c r="AH9" s="166"/>
      <c r="AI9" s="166"/>
      <c r="AJ9" s="166"/>
      <c r="AK9" s="166"/>
      <c r="AL9" s="166"/>
      <c r="AM9" s="166"/>
      <c r="AN9" s="166"/>
      <c r="AO9" s="166"/>
      <c r="AP9" s="166"/>
      <c r="AQ9" s="166"/>
      <c r="AR9" s="166"/>
      <c r="AS9" s="166"/>
      <c r="AT9" s="166"/>
    </row>
    <row r="11" spans="1:49">
      <c r="A11" s="2" t="s">
        <v>8</v>
      </c>
      <c r="B11" s="169" t="s">
        <v>9</v>
      </c>
      <c r="C11" s="169"/>
      <c r="D11" s="169"/>
      <c r="E11" s="169"/>
      <c r="F11" s="169"/>
      <c r="G11" s="169"/>
      <c r="H11" s="169"/>
      <c r="I11" s="169"/>
      <c r="J11" s="169"/>
      <c r="K11" s="169"/>
      <c r="L11" s="169"/>
      <c r="M11" s="169"/>
      <c r="N11" s="169"/>
      <c r="O11" s="169"/>
      <c r="P11" s="169"/>
      <c r="Q11" s="169"/>
      <c r="R11" s="169"/>
      <c r="S11" s="169"/>
      <c r="T11" s="169"/>
      <c r="U11" s="169"/>
      <c r="V11" s="169"/>
      <c r="W11" s="169"/>
      <c r="X11" s="169"/>
      <c r="Y11" s="169"/>
      <c r="Z11" s="169"/>
      <c r="AA11" s="169"/>
      <c r="AB11" s="169"/>
      <c r="AC11" s="169"/>
      <c r="AD11" s="169"/>
      <c r="AE11" s="169"/>
      <c r="AF11" s="169"/>
      <c r="AG11" s="169"/>
      <c r="AH11" s="169"/>
      <c r="AI11" s="169"/>
      <c r="AJ11" s="169"/>
      <c r="AK11" s="169"/>
      <c r="AL11" s="169"/>
      <c r="AM11" s="169"/>
      <c r="AN11" s="169"/>
      <c r="AO11" s="169"/>
      <c r="AP11" s="169"/>
      <c r="AQ11" s="169"/>
      <c r="AR11" s="169"/>
      <c r="AS11" s="169"/>
      <c r="AT11" s="169"/>
      <c r="AU11" s="169"/>
      <c r="AV11" s="169"/>
      <c r="AW11" s="169"/>
    </row>
    <row r="13" spans="1:49">
      <c r="B13" s="15" t="s">
        <v>10</v>
      </c>
      <c r="C13" s="5"/>
      <c r="D13" s="5"/>
      <c r="E13" s="5"/>
      <c r="F13" s="5"/>
      <c r="G13" s="5"/>
      <c r="H13" s="5"/>
      <c r="I13" s="6"/>
      <c r="J13" s="6"/>
      <c r="K13" s="6"/>
      <c r="L13" s="6"/>
      <c r="M13" s="6"/>
      <c r="N13" s="6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7"/>
    </row>
    <row r="14" spans="1:49" ht="17.25">
      <c r="B14" s="16" t="s">
        <v>11</v>
      </c>
      <c r="C14" s="160" t="s">
        <v>13</v>
      </c>
      <c r="D14" s="160"/>
      <c r="E14" s="160"/>
      <c r="F14" s="160"/>
      <c r="G14" s="160"/>
      <c r="H14" s="115" t="s">
        <v>14</v>
      </c>
      <c r="I14" s="168">
        <v>6</v>
      </c>
      <c r="J14" s="168"/>
      <c r="K14" s="116" t="s">
        <v>15</v>
      </c>
      <c r="L14" s="116" t="s">
        <v>16</v>
      </c>
      <c r="M14" s="168">
        <v>10</v>
      </c>
      <c r="N14" s="168"/>
      <c r="O14" s="11" t="s">
        <v>15</v>
      </c>
      <c r="P14" s="13" t="s">
        <v>17</v>
      </c>
      <c r="Q14" s="168">
        <f>SUM(M14*I14)</f>
        <v>60</v>
      </c>
      <c r="R14" s="168"/>
      <c r="S14" s="115" t="s">
        <v>18</v>
      </c>
      <c r="T14" s="115"/>
      <c r="U14" s="18" t="s">
        <v>11</v>
      </c>
      <c r="V14" s="10" t="s">
        <v>65</v>
      </c>
      <c r="W14" s="10"/>
      <c r="X14" s="10"/>
      <c r="Y14" s="10"/>
      <c r="Z14" s="10"/>
      <c r="AA14" s="10" t="s">
        <v>14</v>
      </c>
      <c r="AB14" s="10" t="s">
        <v>64</v>
      </c>
      <c r="AC14" s="10"/>
      <c r="AD14" s="10"/>
      <c r="AE14" s="10"/>
      <c r="AF14" s="10"/>
      <c r="AI14" s="19" t="s">
        <v>11</v>
      </c>
      <c r="AJ14" s="161" t="s">
        <v>67</v>
      </c>
      <c r="AK14" s="161"/>
      <c r="AL14" s="161"/>
      <c r="AM14" s="161"/>
      <c r="AN14" s="161"/>
      <c r="AO14" s="161"/>
      <c r="AP14" s="44" t="s">
        <v>14</v>
      </c>
      <c r="AQ14" s="44" t="s">
        <v>64</v>
      </c>
      <c r="AR14" s="44"/>
      <c r="AS14" s="44"/>
      <c r="AT14" s="44"/>
      <c r="AU14" s="44"/>
      <c r="AW14" s="12"/>
    </row>
    <row r="15" spans="1:49" ht="17.25">
      <c r="B15" s="16" t="s">
        <v>11</v>
      </c>
      <c r="C15" s="160" t="s">
        <v>12</v>
      </c>
      <c r="D15" s="160"/>
      <c r="E15" s="160"/>
      <c r="F15" s="160"/>
      <c r="G15" s="160"/>
      <c r="H15" s="115" t="s">
        <v>14</v>
      </c>
      <c r="I15" s="168">
        <v>6</v>
      </c>
      <c r="J15" s="168"/>
      <c r="K15" s="116" t="s">
        <v>15</v>
      </c>
      <c r="L15" s="116" t="s">
        <v>16</v>
      </c>
      <c r="M15" s="168">
        <v>8</v>
      </c>
      <c r="N15" s="168"/>
      <c r="O15" s="11" t="s">
        <v>15</v>
      </c>
      <c r="P15" s="13" t="s">
        <v>17</v>
      </c>
      <c r="Q15" s="168">
        <f>SUM(M15*I15)</f>
        <v>48</v>
      </c>
      <c r="R15" s="168"/>
      <c r="S15" s="115" t="s">
        <v>18</v>
      </c>
      <c r="T15" s="115"/>
      <c r="U15" s="18" t="s">
        <v>11</v>
      </c>
      <c r="V15" s="10" t="s">
        <v>63</v>
      </c>
      <c r="W15" s="10"/>
      <c r="X15" s="10"/>
      <c r="Y15" s="10"/>
      <c r="Z15" s="10"/>
      <c r="AA15" s="10" t="s">
        <v>14</v>
      </c>
      <c r="AB15" s="10" t="s">
        <v>64</v>
      </c>
      <c r="AC15" s="10"/>
      <c r="AD15" s="10"/>
      <c r="AE15" s="10"/>
      <c r="AF15" s="10"/>
      <c r="AH15" s="10"/>
      <c r="AI15" s="18" t="s">
        <v>11</v>
      </c>
      <c r="AJ15" s="160" t="s">
        <v>68</v>
      </c>
      <c r="AK15" s="160"/>
      <c r="AL15" s="160"/>
      <c r="AM15" s="160"/>
      <c r="AN15" s="160"/>
      <c r="AO15" s="160"/>
      <c r="AP15" s="10" t="s">
        <v>14</v>
      </c>
      <c r="AQ15" s="10" t="s">
        <v>111</v>
      </c>
      <c r="AR15" s="10"/>
      <c r="AS15" s="10"/>
      <c r="AT15" s="10"/>
      <c r="AU15" s="10"/>
      <c r="AW15" s="12"/>
    </row>
    <row r="16" spans="1:49">
      <c r="B16" s="17"/>
      <c r="C16" s="44"/>
      <c r="D16" s="44"/>
      <c r="E16" s="44"/>
      <c r="F16" s="44"/>
      <c r="G16" s="44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117"/>
      <c r="U16" s="18" t="s">
        <v>11</v>
      </c>
      <c r="V16" s="115" t="s">
        <v>66</v>
      </c>
      <c r="W16" s="115"/>
      <c r="X16" s="115"/>
      <c r="Y16" s="115"/>
      <c r="Z16" s="115"/>
      <c r="AA16" s="10" t="s">
        <v>14</v>
      </c>
      <c r="AB16" s="115" t="s">
        <v>64</v>
      </c>
      <c r="AC16" s="115"/>
      <c r="AD16" s="115"/>
      <c r="AE16" s="115"/>
      <c r="AF16" s="115"/>
      <c r="AH16" s="24"/>
      <c r="AI16" s="18" t="s">
        <v>11</v>
      </c>
      <c r="AJ16" s="160" t="s">
        <v>69</v>
      </c>
      <c r="AK16" s="160"/>
      <c r="AL16" s="160"/>
      <c r="AM16" s="160"/>
      <c r="AN16" s="160"/>
      <c r="AO16" s="160"/>
      <c r="AP16" s="10" t="s">
        <v>14</v>
      </c>
      <c r="AQ16" s="10" t="s">
        <v>111</v>
      </c>
      <c r="AR16" s="10"/>
      <c r="AS16" s="10"/>
      <c r="AT16" s="10"/>
      <c r="AU16" s="10"/>
      <c r="AV16" s="10"/>
      <c r="AW16" s="12"/>
    </row>
    <row r="17" spans="2:49">
      <c r="B17" s="8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2"/>
    </row>
    <row r="18" spans="2:49">
      <c r="B18" s="170" t="s">
        <v>19</v>
      </c>
      <c r="C18" s="170"/>
      <c r="D18" s="170"/>
      <c r="E18" s="170"/>
      <c r="F18" s="170"/>
      <c r="G18" s="170"/>
      <c r="H18" s="170"/>
      <c r="I18" s="170"/>
      <c r="J18" s="170"/>
      <c r="K18" s="170"/>
      <c r="L18" s="170"/>
      <c r="M18" s="170"/>
      <c r="N18" s="170"/>
      <c r="O18" s="170"/>
      <c r="P18" s="170"/>
      <c r="Q18" s="170"/>
      <c r="R18" s="170" t="s">
        <v>20</v>
      </c>
      <c r="S18" s="170"/>
      <c r="T18" s="170"/>
      <c r="U18" s="170"/>
      <c r="V18" s="170"/>
      <c r="W18" s="170"/>
      <c r="X18" s="170"/>
      <c r="Y18" s="170"/>
      <c r="Z18" s="170"/>
      <c r="AA18" s="170"/>
      <c r="AB18" s="170"/>
      <c r="AC18" s="170"/>
      <c r="AD18" s="170"/>
      <c r="AE18" s="170"/>
      <c r="AF18" s="170"/>
      <c r="AG18" s="170"/>
      <c r="AH18" s="170" t="s">
        <v>21</v>
      </c>
      <c r="AI18" s="170"/>
      <c r="AJ18" s="170"/>
      <c r="AK18" s="170"/>
      <c r="AL18" s="170"/>
      <c r="AM18" s="170"/>
      <c r="AN18" s="170"/>
      <c r="AO18" s="170"/>
      <c r="AP18" s="170"/>
      <c r="AQ18" s="170"/>
      <c r="AR18" s="170"/>
      <c r="AS18" s="170"/>
      <c r="AT18" s="170"/>
      <c r="AU18" s="170"/>
      <c r="AV18" s="170"/>
      <c r="AW18" s="170"/>
    </row>
    <row r="19" spans="2:49">
      <c r="B19" s="162"/>
      <c r="C19" s="162"/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  <c r="AA19" s="162"/>
      <c r="AB19" s="162"/>
      <c r="AC19" s="162"/>
      <c r="AD19" s="162"/>
      <c r="AE19" s="162"/>
      <c r="AF19" s="162"/>
      <c r="AG19" s="162"/>
      <c r="AH19" s="162"/>
      <c r="AI19" s="162"/>
      <c r="AJ19" s="162"/>
      <c r="AK19" s="162"/>
      <c r="AL19" s="162"/>
      <c r="AM19" s="162"/>
      <c r="AN19" s="162"/>
      <c r="AO19" s="162"/>
      <c r="AP19" s="162"/>
      <c r="AQ19" s="162"/>
      <c r="AR19" s="162"/>
      <c r="AS19" s="162"/>
      <c r="AT19" s="162"/>
      <c r="AU19" s="162"/>
      <c r="AV19" s="162"/>
      <c r="AW19" s="162"/>
    </row>
    <row r="20" spans="2:49">
      <c r="B20" s="163"/>
      <c r="C20" s="163"/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  <c r="AC20" s="163"/>
      <c r="AD20" s="163"/>
      <c r="AE20" s="163"/>
      <c r="AF20" s="163"/>
      <c r="AG20" s="163"/>
      <c r="AH20" s="163"/>
      <c r="AI20" s="163"/>
      <c r="AJ20" s="163"/>
      <c r="AK20" s="163"/>
      <c r="AL20" s="163"/>
      <c r="AM20" s="163"/>
      <c r="AN20" s="163"/>
      <c r="AO20" s="163"/>
      <c r="AP20" s="163"/>
      <c r="AQ20" s="163"/>
      <c r="AR20" s="163"/>
      <c r="AS20" s="163"/>
      <c r="AT20" s="163"/>
      <c r="AU20" s="163"/>
      <c r="AV20" s="163"/>
      <c r="AW20" s="163"/>
    </row>
    <row r="21" spans="2:49">
      <c r="B21" s="163"/>
      <c r="C21" s="163"/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  <c r="AC21" s="163"/>
      <c r="AD21" s="163"/>
      <c r="AE21" s="163"/>
      <c r="AF21" s="163"/>
      <c r="AG21" s="163"/>
      <c r="AH21" s="163"/>
      <c r="AI21" s="163"/>
      <c r="AJ21" s="163"/>
      <c r="AK21" s="163"/>
      <c r="AL21" s="163"/>
      <c r="AM21" s="163"/>
      <c r="AN21" s="163"/>
      <c r="AO21" s="163"/>
      <c r="AP21" s="163"/>
      <c r="AQ21" s="163"/>
      <c r="AR21" s="163"/>
      <c r="AS21" s="163"/>
      <c r="AT21" s="163"/>
      <c r="AU21" s="163"/>
      <c r="AV21" s="163"/>
      <c r="AW21" s="163"/>
    </row>
    <row r="22" spans="2:49">
      <c r="B22" s="163"/>
      <c r="C22" s="163"/>
      <c r="D22" s="163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  <c r="AC22" s="163"/>
      <c r="AD22" s="163"/>
      <c r="AE22" s="163"/>
      <c r="AF22" s="163"/>
      <c r="AG22" s="163"/>
      <c r="AH22" s="163"/>
      <c r="AI22" s="163"/>
      <c r="AJ22" s="163"/>
      <c r="AK22" s="163"/>
      <c r="AL22" s="163"/>
      <c r="AM22" s="163"/>
      <c r="AN22" s="163"/>
      <c r="AO22" s="163"/>
      <c r="AP22" s="163"/>
      <c r="AQ22" s="163"/>
      <c r="AR22" s="163"/>
      <c r="AS22" s="163"/>
      <c r="AT22" s="163"/>
      <c r="AU22" s="163"/>
      <c r="AV22" s="163"/>
      <c r="AW22" s="163"/>
    </row>
    <row r="23" spans="2:49">
      <c r="B23" s="163"/>
      <c r="C23" s="163"/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  <c r="AC23" s="163"/>
      <c r="AD23" s="163"/>
      <c r="AE23" s="163"/>
      <c r="AF23" s="163"/>
      <c r="AG23" s="163"/>
      <c r="AH23" s="163"/>
      <c r="AI23" s="163"/>
      <c r="AJ23" s="163"/>
      <c r="AK23" s="163"/>
      <c r="AL23" s="163"/>
      <c r="AM23" s="163"/>
      <c r="AN23" s="163"/>
      <c r="AO23" s="163"/>
      <c r="AP23" s="163"/>
      <c r="AQ23" s="163"/>
      <c r="AR23" s="163"/>
      <c r="AS23" s="163"/>
      <c r="AT23" s="163"/>
      <c r="AU23" s="163"/>
      <c r="AV23" s="163"/>
      <c r="AW23" s="163"/>
    </row>
    <row r="24" spans="2:49">
      <c r="B24" s="163"/>
      <c r="C24" s="163"/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  <c r="AC24" s="163"/>
      <c r="AD24" s="163"/>
      <c r="AE24" s="163"/>
      <c r="AF24" s="163"/>
      <c r="AG24" s="163"/>
      <c r="AH24" s="163"/>
      <c r="AI24" s="163"/>
      <c r="AJ24" s="163"/>
      <c r="AK24" s="163"/>
      <c r="AL24" s="163"/>
      <c r="AM24" s="163"/>
      <c r="AN24" s="163"/>
      <c r="AO24" s="163"/>
      <c r="AP24" s="163"/>
      <c r="AQ24" s="163"/>
      <c r="AR24" s="163"/>
      <c r="AS24" s="163"/>
      <c r="AT24" s="163"/>
      <c r="AU24" s="163"/>
      <c r="AV24" s="163"/>
      <c r="AW24" s="163"/>
    </row>
    <row r="25" spans="2:49">
      <c r="B25" s="163"/>
      <c r="C25" s="163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K25" s="163"/>
      <c r="AL25" s="163"/>
      <c r="AM25" s="163"/>
      <c r="AN25" s="163"/>
      <c r="AO25" s="163"/>
      <c r="AP25" s="163"/>
      <c r="AQ25" s="163"/>
      <c r="AR25" s="163"/>
      <c r="AS25" s="163"/>
      <c r="AT25" s="163"/>
      <c r="AU25" s="163"/>
      <c r="AV25" s="163"/>
      <c r="AW25" s="163"/>
    </row>
    <row r="26" spans="2:49">
      <c r="B26" s="163"/>
      <c r="C26" s="163"/>
      <c r="D26" s="163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  <c r="AB26" s="163"/>
      <c r="AC26" s="163"/>
      <c r="AD26" s="163"/>
      <c r="AE26" s="163"/>
      <c r="AF26" s="163"/>
      <c r="AG26" s="163"/>
      <c r="AH26" s="163"/>
      <c r="AI26" s="163"/>
      <c r="AJ26" s="163"/>
      <c r="AK26" s="163"/>
      <c r="AL26" s="163"/>
      <c r="AM26" s="163"/>
      <c r="AN26" s="163"/>
      <c r="AO26" s="163"/>
      <c r="AP26" s="163"/>
      <c r="AQ26" s="163"/>
      <c r="AR26" s="163"/>
      <c r="AS26" s="163"/>
      <c r="AT26" s="163"/>
      <c r="AU26" s="163"/>
      <c r="AV26" s="163"/>
      <c r="AW26" s="163"/>
    </row>
    <row r="27" spans="2:49">
      <c r="B27" s="163"/>
      <c r="C27" s="163"/>
      <c r="D27" s="163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/>
      <c r="AC27" s="163"/>
      <c r="AD27" s="163"/>
      <c r="AE27" s="163"/>
      <c r="AF27" s="163"/>
      <c r="AG27" s="163"/>
      <c r="AH27" s="163"/>
      <c r="AI27" s="163"/>
      <c r="AJ27" s="163"/>
      <c r="AK27" s="163"/>
      <c r="AL27" s="163"/>
      <c r="AM27" s="163"/>
      <c r="AN27" s="163"/>
      <c r="AO27" s="163"/>
      <c r="AP27" s="163"/>
      <c r="AQ27" s="163"/>
      <c r="AR27" s="163"/>
      <c r="AS27" s="163"/>
      <c r="AT27" s="163"/>
      <c r="AU27" s="163"/>
      <c r="AV27" s="163"/>
      <c r="AW27" s="163"/>
    </row>
    <row r="28" spans="2:49">
      <c r="B28" s="163"/>
      <c r="C28" s="163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  <c r="AB28" s="163"/>
      <c r="AC28" s="163"/>
      <c r="AD28" s="163"/>
      <c r="AE28" s="163"/>
      <c r="AF28" s="163"/>
      <c r="AG28" s="163"/>
      <c r="AH28" s="163"/>
      <c r="AI28" s="163"/>
      <c r="AJ28" s="163"/>
      <c r="AK28" s="163"/>
      <c r="AL28" s="163"/>
      <c r="AM28" s="163"/>
      <c r="AN28" s="163"/>
      <c r="AO28" s="163"/>
      <c r="AP28" s="163"/>
      <c r="AQ28" s="163"/>
      <c r="AR28" s="163"/>
      <c r="AS28" s="163"/>
      <c r="AT28" s="163"/>
      <c r="AU28" s="163"/>
      <c r="AV28" s="163"/>
      <c r="AW28" s="163"/>
    </row>
    <row r="29" spans="2:49">
      <c r="B29" s="163"/>
      <c r="C29" s="163"/>
      <c r="D29" s="163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63"/>
      <c r="AL29" s="163"/>
      <c r="AM29" s="163"/>
      <c r="AN29" s="163"/>
      <c r="AO29" s="163"/>
      <c r="AP29" s="163"/>
      <c r="AQ29" s="163"/>
      <c r="AR29" s="163"/>
      <c r="AS29" s="163"/>
      <c r="AT29" s="163"/>
      <c r="AU29" s="163"/>
      <c r="AV29" s="163"/>
      <c r="AW29" s="163"/>
    </row>
    <row r="30" spans="2:49">
      <c r="B30" s="164"/>
      <c r="C30" s="164"/>
      <c r="D30" s="164"/>
      <c r="E30" s="164"/>
      <c r="F30" s="164"/>
      <c r="G30" s="164"/>
      <c r="H30" s="164"/>
      <c r="I30" s="164"/>
      <c r="J30" s="164"/>
      <c r="K30" s="164"/>
      <c r="L30" s="164"/>
      <c r="M30" s="164"/>
      <c r="N30" s="164"/>
      <c r="O30" s="164"/>
      <c r="P30" s="164"/>
      <c r="Q30" s="164"/>
      <c r="R30" s="164"/>
      <c r="S30" s="164"/>
      <c r="T30" s="164"/>
      <c r="U30" s="164"/>
      <c r="V30" s="164"/>
      <c r="W30" s="164"/>
      <c r="X30" s="164"/>
      <c r="Y30" s="164"/>
      <c r="Z30" s="164"/>
      <c r="AA30" s="164"/>
      <c r="AB30" s="164"/>
      <c r="AC30" s="164"/>
      <c r="AD30" s="164"/>
      <c r="AE30" s="164"/>
      <c r="AF30" s="164"/>
      <c r="AG30" s="164"/>
      <c r="AH30" s="164"/>
      <c r="AI30" s="164"/>
      <c r="AJ30" s="164"/>
      <c r="AK30" s="164"/>
      <c r="AL30" s="164"/>
      <c r="AM30" s="164"/>
      <c r="AN30" s="164"/>
      <c r="AO30" s="164"/>
      <c r="AP30" s="164"/>
      <c r="AQ30" s="164"/>
      <c r="AR30" s="164"/>
      <c r="AS30" s="164"/>
      <c r="AT30" s="164"/>
      <c r="AU30" s="164"/>
      <c r="AV30" s="164"/>
      <c r="AW30" s="164"/>
    </row>
    <row r="32" spans="2:49" s="102" customFormat="1">
      <c r="I32" s="101"/>
      <c r="J32" s="101"/>
      <c r="K32" s="101"/>
      <c r="L32" s="101"/>
      <c r="M32" s="101"/>
      <c r="N32" s="101"/>
      <c r="AR32" s="101" t="s">
        <v>239</v>
      </c>
    </row>
    <row r="33" spans="1:49" s="102" customFormat="1">
      <c r="F33" s="101" t="s">
        <v>54</v>
      </c>
      <c r="I33" s="101"/>
      <c r="J33" s="101"/>
      <c r="K33" s="101"/>
      <c r="L33" s="101"/>
      <c r="M33" s="101"/>
      <c r="N33" s="101"/>
      <c r="T33" s="101" t="s">
        <v>237</v>
      </c>
      <c r="AF33" s="101" t="s">
        <v>51</v>
      </c>
      <c r="AR33" s="101" t="s">
        <v>48</v>
      </c>
    </row>
    <row r="34" spans="1:49" s="102" customFormat="1">
      <c r="F34" s="101" t="s">
        <v>55</v>
      </c>
      <c r="I34" s="101"/>
      <c r="J34" s="101"/>
      <c r="K34" s="101"/>
      <c r="L34" s="101"/>
      <c r="M34" s="101"/>
      <c r="N34" s="101"/>
      <c r="T34" s="101" t="s">
        <v>238</v>
      </c>
      <c r="AF34" s="101" t="s">
        <v>52</v>
      </c>
      <c r="AR34" s="101" t="s">
        <v>49</v>
      </c>
    </row>
    <row r="35" spans="1:49" s="102" customFormat="1">
      <c r="F35" s="101"/>
      <c r="I35" s="101"/>
      <c r="J35" s="101"/>
      <c r="K35" s="101"/>
      <c r="L35" s="101"/>
      <c r="M35" s="101"/>
      <c r="N35" s="101"/>
      <c r="AF35" s="101" t="s">
        <v>53</v>
      </c>
      <c r="AR35" s="101" t="s">
        <v>50</v>
      </c>
    </row>
    <row r="36" spans="1:49" s="102" customFormat="1">
      <c r="F36" s="101"/>
      <c r="I36" s="101"/>
      <c r="J36" s="101"/>
      <c r="K36" s="101"/>
      <c r="L36" s="101"/>
      <c r="M36" s="101"/>
      <c r="N36" s="101"/>
      <c r="AF36" s="101"/>
      <c r="AR36" s="101"/>
    </row>
    <row r="37" spans="1:49" s="102" customFormat="1">
      <c r="F37" s="101"/>
      <c r="I37" s="101"/>
      <c r="J37" s="101"/>
      <c r="K37" s="101"/>
      <c r="L37" s="101"/>
      <c r="M37" s="101"/>
      <c r="N37" s="101"/>
      <c r="AF37" s="101"/>
      <c r="AR37" s="101"/>
    </row>
    <row r="38" spans="1:49" s="102" customFormat="1">
      <c r="F38" s="101"/>
      <c r="I38" s="101"/>
      <c r="J38" s="101"/>
      <c r="K38" s="101"/>
      <c r="L38" s="101"/>
      <c r="M38" s="101"/>
      <c r="N38" s="101"/>
      <c r="AF38" s="101"/>
      <c r="AR38" s="101"/>
    </row>
    <row r="39" spans="1:49" s="140" customFormat="1" ht="16.5" thickBot="1">
      <c r="F39" s="141" t="s">
        <v>232</v>
      </c>
      <c r="I39" s="142"/>
      <c r="J39" s="142"/>
      <c r="K39" s="142"/>
      <c r="L39" s="142"/>
      <c r="M39" s="142"/>
      <c r="N39" s="142"/>
      <c r="Q39" s="145"/>
      <c r="R39" s="145"/>
      <c r="S39" s="145"/>
      <c r="T39" s="146"/>
      <c r="U39" s="145"/>
      <c r="V39" s="145"/>
      <c r="W39" s="145"/>
      <c r="X39" s="145"/>
      <c r="AF39" s="141" t="s">
        <v>97</v>
      </c>
      <c r="AR39" s="141" t="s">
        <v>209</v>
      </c>
    </row>
    <row r="40" spans="1:49" s="102" customFormat="1">
      <c r="D40" s="143"/>
      <c r="F40" s="143" t="s">
        <v>228</v>
      </c>
      <c r="G40" s="143"/>
      <c r="H40" s="143"/>
      <c r="I40" s="143"/>
      <c r="J40" s="143"/>
      <c r="K40" s="144"/>
      <c r="L40" s="144"/>
      <c r="M40" s="144"/>
      <c r="N40" s="144"/>
      <c r="T40" s="147"/>
      <c r="AO40" s="101"/>
    </row>
    <row r="42" spans="1:49">
      <c r="AN42" s="10"/>
      <c r="AO42" s="10"/>
      <c r="AP42" s="160"/>
      <c r="AQ42" s="160"/>
      <c r="AR42" s="160"/>
      <c r="AS42" s="160"/>
      <c r="AT42" s="160"/>
    </row>
    <row r="46" spans="1:49">
      <c r="A46" s="2" t="s">
        <v>25</v>
      </c>
      <c r="B46" s="1" t="s">
        <v>26</v>
      </c>
    </row>
    <row r="48" spans="1:49">
      <c r="B48" s="15" t="s">
        <v>27</v>
      </c>
      <c r="C48" s="5"/>
      <c r="D48" s="5"/>
      <c r="E48" s="5"/>
      <c r="F48" s="5"/>
      <c r="G48" s="5"/>
      <c r="H48" s="5"/>
      <c r="I48" s="6"/>
      <c r="J48" s="6"/>
      <c r="K48" s="6"/>
      <c r="L48" s="6"/>
      <c r="M48" s="6"/>
      <c r="N48" s="6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7"/>
    </row>
    <row r="49" spans="2:49">
      <c r="B49" s="22" t="s">
        <v>28</v>
      </c>
      <c r="C49" s="10"/>
      <c r="D49" s="10"/>
      <c r="E49" s="10"/>
      <c r="F49" s="10"/>
      <c r="G49" s="10"/>
      <c r="H49" s="10"/>
      <c r="I49" s="11"/>
      <c r="J49" s="11"/>
      <c r="K49" s="11"/>
      <c r="L49" s="11"/>
      <c r="M49" s="11"/>
      <c r="V49" s="11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9" t="s">
        <v>30</v>
      </c>
      <c r="AR49" s="10"/>
      <c r="AS49" s="10"/>
      <c r="AT49" s="10"/>
      <c r="AU49" s="10"/>
      <c r="AV49" s="10"/>
      <c r="AW49" s="12"/>
    </row>
    <row r="50" spans="2:49" ht="17.25">
      <c r="B50" s="23" t="s">
        <v>1</v>
      </c>
      <c r="C50" s="10" t="s">
        <v>70</v>
      </c>
      <c r="D50" s="10"/>
      <c r="E50" s="10"/>
      <c r="F50" s="10"/>
      <c r="G50" s="10"/>
      <c r="H50" s="115"/>
      <c r="I50" s="20"/>
      <c r="J50" s="11"/>
      <c r="K50" s="11"/>
      <c r="L50" s="11"/>
      <c r="M50" s="11"/>
      <c r="V50" s="168">
        <v>12</v>
      </c>
      <c r="W50" s="168"/>
      <c r="X50" s="11" t="s">
        <v>15</v>
      </c>
      <c r="Y50" s="11" t="s">
        <v>16</v>
      </c>
      <c r="Z50" s="168">
        <v>2.85</v>
      </c>
      <c r="AA50" s="168"/>
      <c r="AB50" s="11" t="s">
        <v>15</v>
      </c>
      <c r="AC50" s="13" t="s">
        <v>17</v>
      </c>
      <c r="AD50" s="168">
        <f>SUM(Z50*V50)</f>
        <v>34.200000000000003</v>
      </c>
      <c r="AE50" s="168"/>
      <c r="AF50" s="115" t="s">
        <v>18</v>
      </c>
      <c r="AG50" s="10"/>
      <c r="AH50" s="25" t="s">
        <v>29</v>
      </c>
      <c r="AI50" s="10"/>
      <c r="AJ50" s="180">
        <v>57000</v>
      </c>
      <c r="AK50" s="180"/>
      <c r="AL50" s="180"/>
      <c r="AM50" s="26"/>
      <c r="AN50" s="10"/>
      <c r="AO50" s="10"/>
      <c r="AP50" s="10"/>
      <c r="AQ50" s="27" t="s">
        <v>31</v>
      </c>
      <c r="AR50" s="180">
        <f>SUM(AJ50*AD50)</f>
        <v>1949400.0000000002</v>
      </c>
      <c r="AS50" s="180"/>
      <c r="AT50" s="180"/>
      <c r="AU50" s="180"/>
      <c r="AV50" s="10"/>
      <c r="AW50" s="12"/>
    </row>
    <row r="51" spans="2:49">
      <c r="B51" s="23" t="s">
        <v>8</v>
      </c>
      <c r="C51" s="10" t="s">
        <v>71</v>
      </c>
      <c r="D51" s="10"/>
      <c r="E51" s="10"/>
      <c r="F51" s="10"/>
      <c r="G51" s="10"/>
      <c r="H51" s="115"/>
      <c r="I51" s="20"/>
      <c r="J51" s="11"/>
      <c r="K51" s="11"/>
      <c r="L51" s="11"/>
      <c r="M51" s="11"/>
      <c r="V51" s="168">
        <v>2</v>
      </c>
      <c r="W51" s="168"/>
      <c r="X51" s="160" t="s">
        <v>37</v>
      </c>
      <c r="Y51" s="160"/>
      <c r="Z51" s="160"/>
      <c r="AA51" s="160"/>
      <c r="AC51" s="13"/>
      <c r="AD51" s="168"/>
      <c r="AE51" s="168"/>
      <c r="AF51" s="115"/>
      <c r="AG51" s="10"/>
      <c r="AH51" s="25" t="s">
        <v>29</v>
      </c>
      <c r="AI51" s="10"/>
      <c r="AJ51" s="180">
        <v>350000</v>
      </c>
      <c r="AK51" s="180"/>
      <c r="AL51" s="180"/>
      <c r="AM51" s="26"/>
      <c r="AN51" s="10"/>
      <c r="AO51" s="10"/>
      <c r="AP51" s="10"/>
      <c r="AQ51" s="27" t="s">
        <v>31</v>
      </c>
      <c r="AR51" s="180">
        <f>SUM(AJ51*V51)</f>
        <v>700000</v>
      </c>
      <c r="AS51" s="180"/>
      <c r="AT51" s="180"/>
      <c r="AU51" s="180"/>
      <c r="AV51" s="10"/>
      <c r="AW51" s="12"/>
    </row>
    <row r="52" spans="2:49">
      <c r="B52" s="23" t="s">
        <v>25</v>
      </c>
      <c r="C52" s="115" t="s">
        <v>72</v>
      </c>
      <c r="D52" s="117"/>
      <c r="E52" s="117"/>
      <c r="F52" s="117"/>
      <c r="G52" s="117"/>
      <c r="H52" s="117"/>
      <c r="I52" s="117"/>
      <c r="J52" s="117"/>
      <c r="K52" s="117"/>
      <c r="L52" s="117"/>
      <c r="M52" s="117"/>
      <c r="V52" s="168">
        <v>3</v>
      </c>
      <c r="W52" s="168"/>
      <c r="X52" s="160" t="s">
        <v>37</v>
      </c>
      <c r="Y52" s="160"/>
      <c r="Z52" s="160"/>
      <c r="AA52" s="160"/>
      <c r="AC52" s="13"/>
      <c r="AD52" s="168"/>
      <c r="AE52" s="168"/>
      <c r="AF52" s="115"/>
      <c r="AG52" s="24"/>
      <c r="AH52" s="25" t="s">
        <v>29</v>
      </c>
      <c r="AI52" s="24"/>
      <c r="AJ52" s="180">
        <v>350000</v>
      </c>
      <c r="AK52" s="180"/>
      <c r="AL52" s="180"/>
      <c r="AM52" s="26"/>
      <c r="AN52" s="24"/>
      <c r="AO52" s="24"/>
      <c r="AP52" s="24"/>
      <c r="AQ52" s="27" t="s">
        <v>31</v>
      </c>
      <c r="AR52" s="180">
        <f>SUM(AJ52*V52)</f>
        <v>1050000</v>
      </c>
      <c r="AS52" s="180"/>
      <c r="AT52" s="180"/>
      <c r="AU52" s="180"/>
      <c r="AV52" s="10"/>
      <c r="AW52" s="12"/>
    </row>
    <row r="53" spans="2:49">
      <c r="B53" s="8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2"/>
    </row>
    <row r="54" spans="2:49" ht="15.75">
      <c r="B54" s="181" t="s">
        <v>32</v>
      </c>
      <c r="C54" s="182"/>
      <c r="D54" s="182"/>
      <c r="E54" s="182"/>
      <c r="F54" s="182"/>
      <c r="G54" s="182"/>
      <c r="H54" s="182"/>
      <c r="I54" s="182"/>
      <c r="J54" s="182"/>
      <c r="K54" s="182"/>
      <c r="L54" s="182"/>
      <c r="M54" s="182"/>
      <c r="N54" s="182"/>
      <c r="O54" s="182"/>
      <c r="P54" s="182"/>
      <c r="Q54" s="182"/>
      <c r="R54" s="182"/>
      <c r="S54" s="182"/>
      <c r="T54" s="182"/>
      <c r="U54" s="182"/>
      <c r="V54" s="182"/>
      <c r="W54" s="182"/>
      <c r="X54" s="182"/>
      <c r="Y54" s="182"/>
      <c r="Z54" s="182"/>
      <c r="AA54" s="182"/>
      <c r="AB54" s="182"/>
      <c r="AC54" s="182"/>
      <c r="AD54" s="182"/>
      <c r="AE54" s="182"/>
      <c r="AF54" s="182"/>
      <c r="AG54" s="182"/>
      <c r="AH54" s="182"/>
      <c r="AI54" s="182"/>
      <c r="AJ54" s="182"/>
      <c r="AK54" s="182"/>
      <c r="AL54" s="182"/>
      <c r="AM54" s="182"/>
      <c r="AN54" s="182"/>
      <c r="AO54" s="182"/>
      <c r="AP54" s="45"/>
      <c r="AQ54" s="45" t="s">
        <v>31</v>
      </c>
      <c r="AR54" s="46"/>
      <c r="AS54" s="183">
        <f>SUM(AR50:AU52)</f>
        <v>3699400</v>
      </c>
      <c r="AT54" s="183"/>
      <c r="AU54" s="183"/>
      <c r="AV54" s="183"/>
      <c r="AW54" s="184"/>
    </row>
    <row r="55" spans="2:49">
      <c r="B55" s="185" t="s">
        <v>33</v>
      </c>
      <c r="C55" s="186"/>
      <c r="D55" s="187" t="s">
        <v>19</v>
      </c>
      <c r="E55" s="188"/>
      <c r="F55" s="188"/>
      <c r="G55" s="188"/>
      <c r="H55" s="188"/>
      <c r="I55" s="188"/>
      <c r="J55" s="188"/>
      <c r="K55" s="188"/>
      <c r="L55" s="188"/>
      <c r="M55" s="188"/>
      <c r="N55" s="188"/>
      <c r="O55" s="188"/>
      <c r="P55" s="188"/>
      <c r="Q55" s="189"/>
      <c r="R55" s="170" t="s">
        <v>20</v>
      </c>
      <c r="S55" s="170"/>
      <c r="T55" s="170"/>
      <c r="U55" s="170"/>
      <c r="V55" s="170"/>
      <c r="W55" s="170"/>
      <c r="X55" s="170"/>
      <c r="Y55" s="170"/>
      <c r="Z55" s="170"/>
      <c r="AA55" s="170"/>
      <c r="AB55" s="170"/>
      <c r="AC55" s="170"/>
      <c r="AD55" s="170"/>
      <c r="AE55" s="170"/>
      <c r="AF55" s="170"/>
      <c r="AG55" s="170"/>
      <c r="AH55" s="170" t="s">
        <v>21</v>
      </c>
      <c r="AI55" s="170"/>
      <c r="AJ55" s="170"/>
      <c r="AK55" s="170"/>
      <c r="AL55" s="170"/>
      <c r="AM55" s="170"/>
      <c r="AN55" s="170"/>
      <c r="AO55" s="170"/>
      <c r="AP55" s="170"/>
      <c r="AQ55" s="170"/>
      <c r="AR55" s="170"/>
      <c r="AS55" s="170"/>
      <c r="AT55" s="170"/>
      <c r="AU55" s="170"/>
      <c r="AV55" s="170"/>
      <c r="AW55" s="170"/>
    </row>
    <row r="56" spans="2:49">
      <c r="B56" s="15" t="s">
        <v>43</v>
      </c>
      <c r="C56" s="30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7"/>
      <c r="R56" s="4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7"/>
      <c r="AH56" s="4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7"/>
    </row>
    <row r="57" spans="2:49">
      <c r="B57" s="8"/>
      <c r="C57" s="9" t="s">
        <v>34</v>
      </c>
      <c r="D57" s="195" t="s">
        <v>58</v>
      </c>
      <c r="E57" s="195"/>
      <c r="F57" s="195"/>
      <c r="G57" s="195"/>
      <c r="H57" s="195"/>
      <c r="I57" s="195"/>
      <c r="J57" s="195"/>
      <c r="K57" s="195"/>
      <c r="L57" s="195"/>
      <c r="M57" s="195"/>
      <c r="N57" s="195"/>
      <c r="O57" s="195"/>
      <c r="P57" s="195"/>
      <c r="Q57" s="196"/>
      <c r="R57" s="8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2"/>
      <c r="AH57" s="8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2"/>
    </row>
    <row r="58" spans="2:49">
      <c r="B58" s="8"/>
      <c r="C58" s="10"/>
      <c r="D58" s="160" t="s">
        <v>35</v>
      </c>
      <c r="E58" s="160"/>
      <c r="F58" s="11" t="s">
        <v>14</v>
      </c>
      <c r="G58" s="160" t="s">
        <v>36</v>
      </c>
      <c r="H58" s="160"/>
      <c r="I58" s="160"/>
      <c r="J58" s="160"/>
      <c r="K58" s="160"/>
      <c r="L58" s="160"/>
      <c r="M58" s="160"/>
      <c r="N58" s="160"/>
      <c r="O58" s="160"/>
      <c r="P58" s="160"/>
      <c r="Q58" s="198"/>
      <c r="R58" s="8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2"/>
      <c r="AH58" s="8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2"/>
    </row>
    <row r="59" spans="2:49">
      <c r="B59" s="8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2"/>
      <c r="R59" s="8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2"/>
      <c r="AH59" s="8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2"/>
    </row>
    <row r="60" spans="2:49">
      <c r="B60" s="8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2"/>
      <c r="R60" s="8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2"/>
      <c r="AH60" s="8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2"/>
    </row>
    <row r="61" spans="2:49">
      <c r="B61" s="8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2"/>
      <c r="R61" s="8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2"/>
      <c r="AH61" s="8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2"/>
    </row>
    <row r="62" spans="2:49">
      <c r="B62" s="8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2"/>
      <c r="R62" s="8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2"/>
      <c r="AH62" s="8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2"/>
    </row>
    <row r="63" spans="2:49">
      <c r="B63" s="8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2"/>
      <c r="R63" s="8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2"/>
      <c r="AH63" s="8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2"/>
    </row>
    <row r="64" spans="2:49">
      <c r="B64" s="8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2"/>
      <c r="R64" s="8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2"/>
      <c r="AH64" s="8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2"/>
    </row>
    <row r="65" spans="2:49">
      <c r="B65" s="8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2"/>
      <c r="R65" s="8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2"/>
      <c r="AH65" s="8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2"/>
    </row>
    <row r="66" spans="2:49">
      <c r="B66" s="8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2"/>
      <c r="R66" s="8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2"/>
      <c r="AH66" s="8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2"/>
    </row>
    <row r="67" spans="2:49">
      <c r="B67" s="8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2"/>
      <c r="R67" s="8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2"/>
      <c r="AH67" s="8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2"/>
    </row>
    <row r="68" spans="2:49">
      <c r="B68" s="8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2"/>
      <c r="R68" s="8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2"/>
      <c r="AH68" s="8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2"/>
    </row>
    <row r="69" spans="2:49">
      <c r="B69" s="8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2"/>
      <c r="R69" s="8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2"/>
      <c r="AH69" s="8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2"/>
    </row>
    <row r="70" spans="2:49">
      <c r="B70" s="8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2"/>
      <c r="R70" s="8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2"/>
      <c r="AH70" s="8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2"/>
    </row>
    <row r="71" spans="2:49">
      <c r="B71" s="14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9"/>
      <c r="R71" s="14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9"/>
      <c r="AH71" s="14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9"/>
    </row>
    <row r="83" spans="2:49">
      <c r="B83" s="15" t="s">
        <v>27</v>
      </c>
      <c r="C83" s="5"/>
      <c r="D83" s="5"/>
      <c r="E83" s="5"/>
      <c r="F83" s="5"/>
      <c r="G83" s="5"/>
      <c r="H83" s="5"/>
      <c r="I83" s="6"/>
      <c r="J83" s="6"/>
      <c r="K83" s="6"/>
      <c r="L83" s="6"/>
      <c r="M83" s="6"/>
      <c r="N83" s="6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7"/>
    </row>
    <row r="84" spans="2:49">
      <c r="B84" s="22" t="s">
        <v>28</v>
      </c>
      <c r="C84" s="10"/>
      <c r="D84" s="10"/>
      <c r="E84" s="10"/>
      <c r="F84" s="10"/>
      <c r="G84" s="10"/>
      <c r="H84" s="10"/>
      <c r="I84" s="11"/>
      <c r="J84" s="11"/>
      <c r="K84" s="11"/>
      <c r="L84" s="11"/>
      <c r="M84" s="11"/>
      <c r="V84" s="11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9" t="s">
        <v>30</v>
      </c>
      <c r="AR84" s="10"/>
      <c r="AS84" s="10"/>
      <c r="AT84" s="10"/>
      <c r="AU84" s="10"/>
      <c r="AV84" s="10"/>
      <c r="AW84" s="12"/>
    </row>
    <row r="85" spans="2:49" ht="17.25">
      <c r="B85" s="23" t="s">
        <v>1</v>
      </c>
      <c r="C85" s="10" t="s">
        <v>70</v>
      </c>
      <c r="D85" s="10"/>
      <c r="E85" s="10"/>
      <c r="F85" s="10"/>
      <c r="G85" s="10"/>
      <c r="H85" s="115"/>
      <c r="I85" s="20"/>
      <c r="J85" s="11"/>
      <c r="K85" s="11"/>
      <c r="L85" s="11"/>
      <c r="M85" s="11"/>
      <c r="V85" s="168">
        <v>8</v>
      </c>
      <c r="W85" s="168"/>
      <c r="X85" s="11" t="s">
        <v>15</v>
      </c>
      <c r="Y85" s="11" t="s">
        <v>16</v>
      </c>
      <c r="Z85" s="168">
        <v>2.85</v>
      </c>
      <c r="AA85" s="168"/>
      <c r="AB85" s="11" t="s">
        <v>15</v>
      </c>
      <c r="AC85" s="13" t="s">
        <v>17</v>
      </c>
      <c r="AD85" s="168">
        <f>SUM(Z85*V85)</f>
        <v>22.8</v>
      </c>
      <c r="AE85" s="168"/>
      <c r="AF85" s="115" t="s">
        <v>18</v>
      </c>
      <c r="AG85" s="10"/>
      <c r="AH85" s="25" t="s">
        <v>29</v>
      </c>
      <c r="AI85" s="10"/>
      <c r="AJ85" s="180">
        <v>57000</v>
      </c>
      <c r="AK85" s="180"/>
      <c r="AL85" s="180"/>
      <c r="AM85" s="26"/>
      <c r="AN85" s="10"/>
      <c r="AO85" s="10"/>
      <c r="AP85" s="10"/>
      <c r="AQ85" s="27" t="s">
        <v>31</v>
      </c>
      <c r="AR85" s="180">
        <f>SUM(AJ85*AD85)</f>
        <v>1299600</v>
      </c>
      <c r="AS85" s="180"/>
      <c r="AT85" s="180"/>
      <c r="AU85" s="180"/>
      <c r="AV85" s="10"/>
      <c r="AW85" s="12"/>
    </row>
    <row r="86" spans="2:49">
      <c r="B86" s="23" t="s">
        <v>8</v>
      </c>
      <c r="C86" s="115" t="s">
        <v>72</v>
      </c>
      <c r="D86" s="117"/>
      <c r="E86" s="117"/>
      <c r="F86" s="117"/>
      <c r="G86" s="117"/>
      <c r="H86" s="117"/>
      <c r="I86" s="117"/>
      <c r="J86" s="117"/>
      <c r="K86" s="117"/>
      <c r="L86" s="117"/>
      <c r="M86" s="117"/>
      <c r="V86" s="168"/>
      <c r="W86" s="168"/>
      <c r="X86" s="160" t="s">
        <v>37</v>
      </c>
      <c r="Y86" s="160"/>
      <c r="Z86" s="160"/>
      <c r="AA86" s="160"/>
      <c r="AC86" s="13"/>
      <c r="AD86" s="168"/>
      <c r="AE86" s="168"/>
      <c r="AF86" s="115"/>
      <c r="AG86" s="24"/>
      <c r="AH86" s="25" t="s">
        <v>29</v>
      </c>
      <c r="AI86" s="24"/>
      <c r="AJ86" s="180">
        <v>350000</v>
      </c>
      <c r="AK86" s="180"/>
      <c r="AL86" s="180"/>
      <c r="AM86" s="24"/>
      <c r="AN86" s="24"/>
      <c r="AO86" s="24"/>
      <c r="AP86" s="24"/>
      <c r="AQ86" s="27" t="s">
        <v>31</v>
      </c>
      <c r="AR86" s="180">
        <f>SUM(AJ86*V86)</f>
        <v>0</v>
      </c>
      <c r="AS86" s="180"/>
      <c r="AT86" s="180"/>
      <c r="AU86" s="180"/>
      <c r="AV86" s="10"/>
      <c r="AW86" s="12"/>
    </row>
    <row r="87" spans="2:49">
      <c r="B87" s="8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2"/>
    </row>
    <row r="88" spans="2:49" ht="15.75">
      <c r="B88" s="181" t="s">
        <v>32</v>
      </c>
      <c r="C88" s="182"/>
      <c r="D88" s="182"/>
      <c r="E88" s="182"/>
      <c r="F88" s="182"/>
      <c r="G88" s="182"/>
      <c r="H88" s="182"/>
      <c r="I88" s="182"/>
      <c r="J88" s="182"/>
      <c r="K88" s="182"/>
      <c r="L88" s="182"/>
      <c r="M88" s="182"/>
      <c r="N88" s="182"/>
      <c r="O88" s="182"/>
      <c r="P88" s="182"/>
      <c r="Q88" s="182"/>
      <c r="R88" s="182"/>
      <c r="S88" s="182"/>
      <c r="T88" s="182"/>
      <c r="U88" s="182"/>
      <c r="V88" s="182"/>
      <c r="W88" s="182"/>
      <c r="X88" s="182"/>
      <c r="Y88" s="182"/>
      <c r="Z88" s="182"/>
      <c r="AA88" s="182"/>
      <c r="AB88" s="182"/>
      <c r="AC88" s="182"/>
      <c r="AD88" s="182"/>
      <c r="AE88" s="182"/>
      <c r="AF88" s="182"/>
      <c r="AG88" s="182"/>
      <c r="AH88" s="182"/>
      <c r="AI88" s="182"/>
      <c r="AJ88" s="182"/>
      <c r="AK88" s="182"/>
      <c r="AL88" s="182"/>
      <c r="AM88" s="182"/>
      <c r="AN88" s="182"/>
      <c r="AO88" s="182"/>
      <c r="AP88" s="45"/>
      <c r="AQ88" s="45" t="s">
        <v>31</v>
      </c>
      <c r="AR88" s="46"/>
      <c r="AS88" s="183">
        <f>SUM(AR85:AU86)</f>
        <v>1299600</v>
      </c>
      <c r="AT88" s="183"/>
      <c r="AU88" s="183"/>
      <c r="AV88" s="183"/>
      <c r="AW88" s="184"/>
    </row>
    <row r="89" spans="2:49">
      <c r="B89" s="185" t="s">
        <v>33</v>
      </c>
      <c r="C89" s="186"/>
      <c r="D89" s="187" t="s">
        <v>19</v>
      </c>
      <c r="E89" s="188"/>
      <c r="F89" s="188"/>
      <c r="G89" s="188"/>
      <c r="H89" s="188"/>
      <c r="I89" s="188"/>
      <c r="J89" s="188"/>
      <c r="K89" s="188"/>
      <c r="L89" s="188"/>
      <c r="M89" s="188"/>
      <c r="N89" s="188"/>
      <c r="O89" s="188"/>
      <c r="P89" s="188"/>
      <c r="Q89" s="189"/>
      <c r="R89" s="170" t="s">
        <v>20</v>
      </c>
      <c r="S89" s="170"/>
      <c r="T89" s="170"/>
      <c r="U89" s="170"/>
      <c r="V89" s="170"/>
      <c r="W89" s="170"/>
      <c r="X89" s="170"/>
      <c r="Y89" s="170"/>
      <c r="Z89" s="170"/>
      <c r="AA89" s="170"/>
      <c r="AB89" s="170"/>
      <c r="AC89" s="170"/>
      <c r="AD89" s="170"/>
      <c r="AE89" s="170"/>
      <c r="AF89" s="170"/>
      <c r="AG89" s="170"/>
      <c r="AH89" s="170" t="s">
        <v>21</v>
      </c>
      <c r="AI89" s="170"/>
      <c r="AJ89" s="170"/>
      <c r="AK89" s="170"/>
      <c r="AL89" s="170"/>
      <c r="AM89" s="170"/>
      <c r="AN89" s="170"/>
      <c r="AO89" s="170"/>
      <c r="AP89" s="170"/>
      <c r="AQ89" s="170"/>
      <c r="AR89" s="170"/>
      <c r="AS89" s="170"/>
      <c r="AT89" s="170"/>
      <c r="AU89" s="170"/>
      <c r="AV89" s="170"/>
      <c r="AW89" s="170"/>
    </row>
    <row r="90" spans="2:49">
      <c r="B90" s="15" t="s">
        <v>43</v>
      </c>
      <c r="C90" s="30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7"/>
      <c r="R90" s="4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7"/>
      <c r="AH90" s="4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7"/>
    </row>
    <row r="91" spans="2:49">
      <c r="B91" s="8"/>
      <c r="C91" s="9" t="s">
        <v>38</v>
      </c>
      <c r="D91" s="195" t="s">
        <v>59</v>
      </c>
      <c r="E91" s="195"/>
      <c r="F91" s="195"/>
      <c r="G91" s="195"/>
      <c r="H91" s="195"/>
      <c r="I91" s="195"/>
      <c r="J91" s="195"/>
      <c r="K91" s="195"/>
      <c r="L91" s="195"/>
      <c r="M91" s="195"/>
      <c r="N91" s="195"/>
      <c r="O91" s="195"/>
      <c r="P91" s="195"/>
      <c r="Q91" s="196"/>
      <c r="R91" s="8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2"/>
      <c r="AH91" s="8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2"/>
    </row>
    <row r="92" spans="2:49">
      <c r="B92" s="8"/>
      <c r="C92" s="10"/>
      <c r="D92" s="160" t="s">
        <v>35</v>
      </c>
      <c r="E92" s="160"/>
      <c r="F92" s="11" t="s">
        <v>14</v>
      </c>
      <c r="G92" s="160" t="s">
        <v>36</v>
      </c>
      <c r="H92" s="160"/>
      <c r="I92" s="160"/>
      <c r="J92" s="160"/>
      <c r="K92" s="160"/>
      <c r="L92" s="160"/>
      <c r="M92" s="160"/>
      <c r="N92" s="160"/>
      <c r="O92" s="160"/>
      <c r="P92" s="160"/>
      <c r="Q92" s="198"/>
      <c r="R92" s="8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2"/>
      <c r="AH92" s="8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2"/>
    </row>
    <row r="93" spans="2:49">
      <c r="B93" s="8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2"/>
      <c r="R93" s="8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2"/>
      <c r="AH93" s="8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2"/>
    </row>
    <row r="94" spans="2:49">
      <c r="B94" s="8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2"/>
      <c r="R94" s="8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2"/>
      <c r="AH94" s="8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2"/>
    </row>
    <row r="95" spans="2:49">
      <c r="B95" s="8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2"/>
      <c r="R95" s="8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2"/>
      <c r="AH95" s="8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2"/>
    </row>
    <row r="96" spans="2:49">
      <c r="B96" s="8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2"/>
      <c r="R96" s="8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2"/>
      <c r="AH96" s="8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2"/>
    </row>
    <row r="97" spans="2:49">
      <c r="B97" s="8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2"/>
      <c r="R97" s="8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2"/>
      <c r="AH97" s="8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2"/>
    </row>
    <row r="98" spans="2:49">
      <c r="B98" s="8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2"/>
      <c r="R98" s="8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2"/>
      <c r="AH98" s="8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2"/>
    </row>
    <row r="99" spans="2:49">
      <c r="B99" s="8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2"/>
      <c r="R99" s="8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2"/>
      <c r="AH99" s="8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2"/>
    </row>
    <row r="100" spans="2:49">
      <c r="B100" s="8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2"/>
      <c r="R100" s="8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2"/>
      <c r="AH100" s="8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2"/>
    </row>
    <row r="101" spans="2:49">
      <c r="B101" s="8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2"/>
      <c r="R101" s="8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2"/>
      <c r="AH101" s="8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2"/>
    </row>
    <row r="102" spans="2:49">
      <c r="B102" s="8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2"/>
      <c r="R102" s="8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2"/>
      <c r="AH102" s="8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2"/>
    </row>
    <row r="103" spans="2:49">
      <c r="B103" s="8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2"/>
      <c r="R103" s="8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2"/>
      <c r="AH103" s="8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2"/>
    </row>
    <row r="104" spans="2:49">
      <c r="B104" s="8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2"/>
      <c r="R104" s="8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2"/>
      <c r="AH104" s="8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2"/>
    </row>
    <row r="105" spans="2:49">
      <c r="B105" s="14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9"/>
      <c r="R105" s="14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9"/>
      <c r="AH105" s="14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9"/>
    </row>
    <row r="120" spans="2:49">
      <c r="B120" s="15" t="s">
        <v>27</v>
      </c>
      <c r="C120" s="5"/>
      <c r="D120" s="5"/>
      <c r="E120" s="5"/>
      <c r="F120" s="5"/>
      <c r="G120" s="5"/>
      <c r="H120" s="5"/>
      <c r="I120" s="6"/>
      <c r="J120" s="6"/>
      <c r="K120" s="6"/>
      <c r="L120" s="6"/>
      <c r="M120" s="6"/>
      <c r="N120" s="6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7"/>
    </row>
    <row r="121" spans="2:49">
      <c r="B121" s="22" t="s">
        <v>28</v>
      </c>
      <c r="C121" s="10"/>
      <c r="D121" s="10"/>
      <c r="E121" s="10"/>
      <c r="F121" s="10"/>
      <c r="G121" s="10"/>
      <c r="H121" s="10"/>
      <c r="I121" s="11"/>
      <c r="J121" s="11"/>
      <c r="K121" s="11"/>
      <c r="L121" s="11"/>
      <c r="M121" s="11"/>
      <c r="V121" s="11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9" t="s">
        <v>30</v>
      </c>
      <c r="AR121" s="10"/>
      <c r="AS121" s="10"/>
      <c r="AT121" s="10"/>
      <c r="AU121" s="10"/>
      <c r="AV121" s="10"/>
      <c r="AW121" s="12"/>
    </row>
    <row r="122" spans="2:49" ht="17.25">
      <c r="B122" s="23" t="s">
        <v>1</v>
      </c>
      <c r="C122" s="10" t="s">
        <v>70</v>
      </c>
      <c r="D122" s="10"/>
      <c r="E122" s="10"/>
      <c r="F122" s="10"/>
      <c r="G122" s="10"/>
      <c r="H122" s="115"/>
      <c r="I122" s="20"/>
      <c r="J122" s="11"/>
      <c r="K122" s="11"/>
      <c r="L122" s="11"/>
      <c r="M122" s="11"/>
      <c r="V122" s="168">
        <v>8</v>
      </c>
      <c r="W122" s="168"/>
      <c r="X122" s="11" t="s">
        <v>15</v>
      </c>
      <c r="Y122" s="11" t="s">
        <v>16</v>
      </c>
      <c r="Z122" s="168">
        <v>2.85</v>
      </c>
      <c r="AA122" s="168"/>
      <c r="AB122" s="11" t="s">
        <v>15</v>
      </c>
      <c r="AC122" s="13" t="s">
        <v>17</v>
      </c>
      <c r="AD122" s="168">
        <f>SUM(Z122*V122)</f>
        <v>22.8</v>
      </c>
      <c r="AE122" s="168"/>
      <c r="AF122" s="115" t="s">
        <v>18</v>
      </c>
      <c r="AG122" s="10"/>
      <c r="AH122" s="25" t="s">
        <v>29</v>
      </c>
      <c r="AI122" s="10"/>
      <c r="AJ122" s="180">
        <v>57000</v>
      </c>
      <c r="AK122" s="180"/>
      <c r="AL122" s="180"/>
      <c r="AM122" s="26"/>
      <c r="AN122" s="10"/>
      <c r="AO122" s="10"/>
      <c r="AP122" s="10"/>
      <c r="AQ122" s="27" t="s">
        <v>31</v>
      </c>
      <c r="AR122" s="180">
        <f>SUM(AJ122*AD122)</f>
        <v>1299600</v>
      </c>
      <c r="AS122" s="180"/>
      <c r="AT122" s="180"/>
      <c r="AU122" s="180"/>
      <c r="AV122" s="10"/>
      <c r="AW122" s="12"/>
    </row>
    <row r="123" spans="2:49">
      <c r="B123" s="23" t="s">
        <v>8</v>
      </c>
      <c r="C123" s="115" t="s">
        <v>72</v>
      </c>
      <c r="D123" s="117"/>
      <c r="E123" s="117"/>
      <c r="F123" s="117"/>
      <c r="G123" s="117"/>
      <c r="H123" s="117"/>
      <c r="I123" s="117"/>
      <c r="J123" s="117"/>
      <c r="K123" s="117"/>
      <c r="L123" s="117"/>
      <c r="M123" s="117"/>
      <c r="V123" s="168"/>
      <c r="W123" s="168"/>
      <c r="X123" s="160" t="s">
        <v>37</v>
      </c>
      <c r="Y123" s="160"/>
      <c r="Z123" s="160"/>
      <c r="AA123" s="160"/>
      <c r="AC123" s="13"/>
      <c r="AD123" s="168"/>
      <c r="AE123" s="168"/>
      <c r="AF123" s="115"/>
      <c r="AG123" s="24"/>
      <c r="AH123" s="25" t="s">
        <v>29</v>
      </c>
      <c r="AI123" s="24"/>
      <c r="AJ123" s="180">
        <v>350000</v>
      </c>
      <c r="AK123" s="180"/>
      <c r="AL123" s="180"/>
      <c r="AM123" s="24"/>
      <c r="AN123" s="24"/>
      <c r="AO123" s="24"/>
      <c r="AP123" s="24"/>
      <c r="AQ123" s="27" t="s">
        <v>31</v>
      </c>
      <c r="AR123" s="180">
        <f>SUM(AJ123*V123)</f>
        <v>0</v>
      </c>
      <c r="AS123" s="180"/>
      <c r="AT123" s="180"/>
      <c r="AU123" s="180"/>
      <c r="AV123" s="10"/>
      <c r="AW123" s="12"/>
    </row>
    <row r="124" spans="2:49">
      <c r="B124" s="8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2"/>
    </row>
    <row r="125" spans="2:49" ht="15.75">
      <c r="B125" s="181" t="s">
        <v>32</v>
      </c>
      <c r="C125" s="182"/>
      <c r="D125" s="182"/>
      <c r="E125" s="182"/>
      <c r="F125" s="182"/>
      <c r="G125" s="182"/>
      <c r="H125" s="182"/>
      <c r="I125" s="182"/>
      <c r="J125" s="182"/>
      <c r="K125" s="182"/>
      <c r="L125" s="182"/>
      <c r="M125" s="182"/>
      <c r="N125" s="182"/>
      <c r="O125" s="182"/>
      <c r="P125" s="182"/>
      <c r="Q125" s="182"/>
      <c r="R125" s="182"/>
      <c r="S125" s="182"/>
      <c r="T125" s="182"/>
      <c r="U125" s="182"/>
      <c r="V125" s="182"/>
      <c r="W125" s="182"/>
      <c r="X125" s="182"/>
      <c r="Y125" s="182"/>
      <c r="Z125" s="182"/>
      <c r="AA125" s="182"/>
      <c r="AB125" s="182"/>
      <c r="AC125" s="182"/>
      <c r="AD125" s="182"/>
      <c r="AE125" s="182"/>
      <c r="AF125" s="182"/>
      <c r="AG125" s="182"/>
      <c r="AH125" s="182"/>
      <c r="AI125" s="182"/>
      <c r="AJ125" s="182"/>
      <c r="AK125" s="182"/>
      <c r="AL125" s="182"/>
      <c r="AM125" s="182"/>
      <c r="AN125" s="182"/>
      <c r="AO125" s="182"/>
      <c r="AP125" s="45"/>
      <c r="AQ125" s="45" t="s">
        <v>31</v>
      </c>
      <c r="AR125" s="46"/>
      <c r="AS125" s="183">
        <f>SUM(AR122:AU123)</f>
        <v>1299600</v>
      </c>
      <c r="AT125" s="183"/>
      <c r="AU125" s="183"/>
      <c r="AV125" s="183"/>
      <c r="AW125" s="184"/>
    </row>
    <row r="126" spans="2:49">
      <c r="B126" s="185" t="s">
        <v>33</v>
      </c>
      <c r="C126" s="186"/>
      <c r="D126" s="187" t="s">
        <v>19</v>
      </c>
      <c r="E126" s="188"/>
      <c r="F126" s="188"/>
      <c r="G126" s="188"/>
      <c r="H126" s="188"/>
      <c r="I126" s="188"/>
      <c r="J126" s="188"/>
      <c r="K126" s="188"/>
      <c r="L126" s="188"/>
      <c r="M126" s="188"/>
      <c r="N126" s="188"/>
      <c r="O126" s="188"/>
      <c r="P126" s="188"/>
      <c r="Q126" s="189"/>
      <c r="R126" s="170" t="s">
        <v>20</v>
      </c>
      <c r="S126" s="170"/>
      <c r="T126" s="170"/>
      <c r="U126" s="170"/>
      <c r="V126" s="170"/>
      <c r="W126" s="170"/>
      <c r="X126" s="170"/>
      <c r="Y126" s="170"/>
      <c r="Z126" s="170"/>
      <c r="AA126" s="170"/>
      <c r="AB126" s="170"/>
      <c r="AC126" s="170"/>
      <c r="AD126" s="170"/>
      <c r="AE126" s="170"/>
      <c r="AF126" s="170"/>
      <c r="AG126" s="170"/>
      <c r="AH126" s="170" t="s">
        <v>21</v>
      </c>
      <c r="AI126" s="170"/>
      <c r="AJ126" s="170"/>
      <c r="AK126" s="170"/>
      <c r="AL126" s="170"/>
      <c r="AM126" s="170"/>
      <c r="AN126" s="170"/>
      <c r="AO126" s="170"/>
      <c r="AP126" s="170"/>
      <c r="AQ126" s="170"/>
      <c r="AR126" s="170"/>
      <c r="AS126" s="170"/>
      <c r="AT126" s="170"/>
      <c r="AU126" s="170"/>
      <c r="AV126" s="170"/>
      <c r="AW126" s="170"/>
    </row>
    <row r="127" spans="2:49">
      <c r="B127" s="15" t="s">
        <v>43</v>
      </c>
      <c r="C127" s="30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7"/>
      <c r="R127" s="4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7"/>
      <c r="AH127" s="4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7"/>
    </row>
    <row r="128" spans="2:49">
      <c r="B128" s="8"/>
      <c r="C128" s="9" t="s">
        <v>39</v>
      </c>
      <c r="D128" s="195" t="s">
        <v>60</v>
      </c>
      <c r="E128" s="195"/>
      <c r="F128" s="195"/>
      <c r="G128" s="195"/>
      <c r="H128" s="195"/>
      <c r="I128" s="195"/>
      <c r="J128" s="195"/>
      <c r="K128" s="195"/>
      <c r="L128" s="195"/>
      <c r="M128" s="195"/>
      <c r="N128" s="195"/>
      <c r="O128" s="195"/>
      <c r="P128" s="195"/>
      <c r="Q128" s="196"/>
      <c r="R128" s="8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2"/>
      <c r="AH128" s="8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2"/>
    </row>
    <row r="129" spans="2:49">
      <c r="B129" s="8"/>
      <c r="C129" s="10"/>
      <c r="D129" s="160" t="s">
        <v>35</v>
      </c>
      <c r="E129" s="160"/>
      <c r="F129" s="11" t="s">
        <v>14</v>
      </c>
      <c r="G129" s="160" t="s">
        <v>36</v>
      </c>
      <c r="H129" s="160"/>
      <c r="I129" s="160"/>
      <c r="J129" s="160"/>
      <c r="K129" s="160"/>
      <c r="L129" s="160"/>
      <c r="M129" s="160"/>
      <c r="N129" s="160"/>
      <c r="O129" s="160"/>
      <c r="P129" s="160"/>
      <c r="Q129" s="198"/>
      <c r="R129" s="8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2"/>
      <c r="AH129" s="8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2"/>
    </row>
    <row r="130" spans="2:49">
      <c r="B130" s="8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2"/>
      <c r="R130" s="8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2"/>
      <c r="AH130" s="8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2"/>
    </row>
    <row r="131" spans="2:49">
      <c r="B131" s="8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2"/>
      <c r="R131" s="8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2"/>
      <c r="AH131" s="8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2"/>
    </row>
    <row r="132" spans="2:49">
      <c r="B132" s="8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2"/>
      <c r="R132" s="8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2"/>
      <c r="AH132" s="8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2"/>
    </row>
    <row r="133" spans="2:49">
      <c r="B133" s="8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2"/>
      <c r="R133" s="8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2"/>
      <c r="AH133" s="8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2"/>
    </row>
    <row r="134" spans="2:49">
      <c r="B134" s="8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2"/>
      <c r="R134" s="8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2"/>
      <c r="AH134" s="8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2"/>
    </row>
    <row r="135" spans="2:49">
      <c r="B135" s="8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2"/>
      <c r="R135" s="8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2"/>
      <c r="AH135" s="8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2"/>
    </row>
    <row r="136" spans="2:49">
      <c r="B136" s="8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2"/>
      <c r="R136" s="8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2"/>
      <c r="AH136" s="8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2"/>
    </row>
    <row r="137" spans="2:49">
      <c r="B137" s="8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2"/>
      <c r="R137" s="8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2"/>
      <c r="AH137" s="8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2"/>
    </row>
    <row r="138" spans="2:49">
      <c r="B138" s="8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2"/>
      <c r="R138" s="8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2"/>
      <c r="AH138" s="8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2"/>
    </row>
    <row r="139" spans="2:49">
      <c r="B139" s="8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2"/>
      <c r="R139" s="8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2"/>
      <c r="AH139" s="8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2"/>
    </row>
    <row r="140" spans="2:49">
      <c r="B140" s="8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2"/>
      <c r="R140" s="8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2"/>
      <c r="AH140" s="8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2"/>
    </row>
    <row r="141" spans="2:49">
      <c r="B141" s="8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2"/>
      <c r="R141" s="8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2"/>
      <c r="AH141" s="8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2"/>
    </row>
    <row r="142" spans="2:49">
      <c r="B142" s="14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9"/>
      <c r="R142" s="14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9"/>
      <c r="AH142" s="14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9"/>
    </row>
    <row r="144" spans="2:49" ht="21">
      <c r="B144" s="173" t="s">
        <v>56</v>
      </c>
      <c r="C144" s="174"/>
      <c r="D144" s="174" t="s">
        <v>57</v>
      </c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  <c r="Z144" s="174"/>
      <c r="AA144" s="174"/>
      <c r="AB144" s="174"/>
      <c r="AC144" s="174"/>
      <c r="AD144" s="174"/>
      <c r="AE144" s="174"/>
      <c r="AF144" s="174"/>
      <c r="AG144" s="174"/>
      <c r="AH144" s="174" t="s">
        <v>31</v>
      </c>
      <c r="AI144" s="174"/>
      <c r="AJ144" s="177">
        <f>SUM(AS54,AS88,AS125)</f>
        <v>6298600</v>
      </c>
      <c r="AK144" s="177"/>
      <c r="AL144" s="177"/>
      <c r="AM144" s="177"/>
      <c r="AN144" s="177"/>
      <c r="AO144" s="177"/>
      <c r="AP144" s="177"/>
      <c r="AQ144" s="177"/>
      <c r="AR144" s="177"/>
      <c r="AS144" s="177"/>
      <c r="AT144" s="39"/>
      <c r="AU144" s="39"/>
      <c r="AV144" s="39"/>
      <c r="AW144" s="40"/>
    </row>
    <row r="145" spans="2:49" ht="21">
      <c r="B145" s="175"/>
      <c r="C145" s="176"/>
      <c r="D145" s="176"/>
      <c r="E145" s="176"/>
      <c r="F145" s="176"/>
      <c r="G145" s="176"/>
      <c r="H145" s="176"/>
      <c r="I145" s="176"/>
      <c r="J145" s="176"/>
      <c r="K145" s="176"/>
      <c r="L145" s="176"/>
      <c r="M145" s="176"/>
      <c r="N145" s="176"/>
      <c r="O145" s="176"/>
      <c r="P145" s="176"/>
      <c r="Q145" s="176"/>
      <c r="R145" s="176"/>
      <c r="S145" s="176"/>
      <c r="T145" s="176"/>
      <c r="U145" s="176"/>
      <c r="V145" s="176"/>
      <c r="W145" s="176"/>
      <c r="X145" s="176"/>
      <c r="Y145" s="176"/>
      <c r="Z145" s="176"/>
      <c r="AA145" s="176"/>
      <c r="AB145" s="176"/>
      <c r="AC145" s="176"/>
      <c r="AD145" s="176"/>
      <c r="AE145" s="176"/>
      <c r="AF145" s="176"/>
      <c r="AG145" s="176"/>
      <c r="AH145" s="176"/>
      <c r="AI145" s="176"/>
      <c r="AJ145" s="178"/>
      <c r="AK145" s="178"/>
      <c r="AL145" s="178"/>
      <c r="AM145" s="178"/>
      <c r="AN145" s="178"/>
      <c r="AO145" s="178"/>
      <c r="AP145" s="178"/>
      <c r="AQ145" s="178"/>
      <c r="AR145" s="178"/>
      <c r="AS145" s="178"/>
      <c r="AT145" s="41"/>
      <c r="AU145" s="41"/>
      <c r="AV145" s="41"/>
      <c r="AW145" s="42"/>
    </row>
    <row r="146" spans="2:49">
      <c r="AO146" s="3"/>
    </row>
    <row r="147" spans="2:49" s="51" customFormat="1" ht="14.25">
      <c r="I147" s="52"/>
      <c r="J147" s="52"/>
      <c r="K147" s="52"/>
      <c r="L147" s="52"/>
      <c r="M147" s="52"/>
      <c r="N147" s="52"/>
      <c r="AO147" s="52" t="s">
        <v>210</v>
      </c>
    </row>
    <row r="148" spans="2:49" s="51" customFormat="1" ht="14.25">
      <c r="F148" s="52" t="s">
        <v>54</v>
      </c>
      <c r="I148" s="52"/>
      <c r="J148" s="52"/>
      <c r="K148" s="52"/>
      <c r="L148" s="52"/>
      <c r="M148" s="52"/>
      <c r="N148" s="52"/>
      <c r="X148" s="52" t="s">
        <v>51</v>
      </c>
      <c r="AO148" s="52" t="s">
        <v>48</v>
      </c>
    </row>
    <row r="149" spans="2:49" s="51" customFormat="1" ht="14.25">
      <c r="F149" s="52" t="s">
        <v>55</v>
      </c>
      <c r="I149" s="52"/>
      <c r="J149" s="52"/>
      <c r="K149" s="52"/>
      <c r="L149" s="52"/>
      <c r="M149" s="52"/>
      <c r="N149" s="52"/>
      <c r="X149" s="52" t="s">
        <v>52</v>
      </c>
      <c r="AO149" s="52" t="s">
        <v>49</v>
      </c>
    </row>
    <row r="150" spans="2:49" s="51" customFormat="1" ht="14.25">
      <c r="F150" s="52"/>
      <c r="I150" s="52"/>
      <c r="J150" s="52"/>
      <c r="K150" s="52"/>
      <c r="L150" s="52"/>
      <c r="M150" s="52"/>
      <c r="N150" s="52"/>
      <c r="X150" s="52" t="s">
        <v>53</v>
      </c>
      <c r="AO150" s="52" t="s">
        <v>50</v>
      </c>
    </row>
    <row r="151" spans="2:49" s="51" customFormat="1" ht="14.25">
      <c r="F151" s="52"/>
      <c r="I151" s="52"/>
      <c r="J151" s="52"/>
      <c r="K151" s="52"/>
      <c r="L151" s="52"/>
      <c r="M151" s="52"/>
      <c r="N151" s="52"/>
      <c r="X151" s="52"/>
      <c r="AO151" s="52"/>
    </row>
    <row r="152" spans="2:49" s="51" customFormat="1" ht="14.25">
      <c r="F152" s="52"/>
      <c r="I152" s="52"/>
      <c r="J152" s="52"/>
      <c r="K152" s="52"/>
      <c r="L152" s="52"/>
      <c r="M152" s="52"/>
      <c r="N152" s="52"/>
      <c r="X152" s="52"/>
      <c r="AO152" s="52"/>
    </row>
    <row r="153" spans="2:49" s="51" customFormat="1" ht="14.25">
      <c r="F153" s="52"/>
      <c r="I153" s="52"/>
      <c r="J153" s="52"/>
      <c r="K153" s="52"/>
      <c r="L153" s="52"/>
      <c r="M153" s="52"/>
      <c r="N153" s="52"/>
      <c r="X153" s="52"/>
      <c r="AO153" s="52"/>
    </row>
    <row r="154" spans="2:49" s="63" customFormat="1">
      <c r="F154" s="132" t="s">
        <v>232</v>
      </c>
      <c r="I154" s="131"/>
      <c r="J154" s="131"/>
      <c r="K154" s="131"/>
      <c r="L154" s="131"/>
      <c r="M154" s="131"/>
      <c r="N154" s="131"/>
      <c r="X154" s="132" t="s">
        <v>97</v>
      </c>
      <c r="AO154" s="132" t="s">
        <v>209</v>
      </c>
    </row>
    <row r="155" spans="2:49" s="51" customFormat="1" ht="14.25">
      <c r="D155" s="133"/>
      <c r="F155" s="133" t="s">
        <v>228</v>
      </c>
      <c r="G155" s="133"/>
      <c r="H155" s="133"/>
      <c r="I155" s="133"/>
      <c r="J155" s="133"/>
      <c r="K155" s="134"/>
      <c r="L155" s="134"/>
      <c r="M155" s="134"/>
      <c r="N155" s="134"/>
      <c r="AO155" s="52"/>
    </row>
    <row r="158" spans="2:49">
      <c r="P158" s="217"/>
      <c r="Q158" s="217"/>
      <c r="R158" s="217"/>
      <c r="S158" s="217"/>
      <c r="T158" s="217"/>
      <c r="U158" s="217"/>
      <c r="V158" s="217"/>
      <c r="W158" s="217"/>
      <c r="X158" s="217"/>
    </row>
  </sheetData>
  <mergeCells count="99">
    <mergeCell ref="D128:Q128"/>
    <mergeCell ref="D129:E129"/>
    <mergeCell ref="G129:Q129"/>
    <mergeCell ref="AJ144:AS145"/>
    <mergeCell ref="B144:C145"/>
    <mergeCell ref="D144:AG145"/>
    <mergeCell ref="AH144:AI145"/>
    <mergeCell ref="V123:W123"/>
    <mergeCell ref="X123:AA123"/>
    <mergeCell ref="AD123:AE123"/>
    <mergeCell ref="AJ123:AL123"/>
    <mergeCell ref="AR123:AU123"/>
    <mergeCell ref="B125:AO125"/>
    <mergeCell ref="AS125:AW125"/>
    <mergeCell ref="B126:C126"/>
    <mergeCell ref="D126:Q126"/>
    <mergeCell ref="R126:AG126"/>
    <mergeCell ref="AH126:AW126"/>
    <mergeCell ref="AD122:AE122"/>
    <mergeCell ref="B88:AO88"/>
    <mergeCell ref="AS88:AW88"/>
    <mergeCell ref="B89:C89"/>
    <mergeCell ref="D89:Q89"/>
    <mergeCell ref="R89:AG89"/>
    <mergeCell ref="AH89:AW89"/>
    <mergeCell ref="AJ122:AL122"/>
    <mergeCell ref="AR122:AU122"/>
    <mergeCell ref="D91:Q91"/>
    <mergeCell ref="D92:E92"/>
    <mergeCell ref="G92:Q92"/>
    <mergeCell ref="V122:W122"/>
    <mergeCell ref="Z122:AA122"/>
    <mergeCell ref="D57:Q57"/>
    <mergeCell ref="D58:E58"/>
    <mergeCell ref="G58:Q58"/>
    <mergeCell ref="V85:W85"/>
    <mergeCell ref="Z85:AA85"/>
    <mergeCell ref="AJ85:AL85"/>
    <mergeCell ref="AR85:AU85"/>
    <mergeCell ref="V86:W86"/>
    <mergeCell ref="X86:AA86"/>
    <mergeCell ref="AD86:AE86"/>
    <mergeCell ref="AJ86:AL86"/>
    <mergeCell ref="AR86:AU86"/>
    <mergeCell ref="AD85:AE85"/>
    <mergeCell ref="V52:W52"/>
    <mergeCell ref="X52:AA52"/>
    <mergeCell ref="AD52:AE52"/>
    <mergeCell ref="AJ52:AL52"/>
    <mergeCell ref="AR52:AU52"/>
    <mergeCell ref="V51:W51"/>
    <mergeCell ref="X51:AA51"/>
    <mergeCell ref="AD51:AE51"/>
    <mergeCell ref="AJ51:AL51"/>
    <mergeCell ref="AR51:AU51"/>
    <mergeCell ref="B54:AO54"/>
    <mergeCell ref="AS54:AW54"/>
    <mergeCell ref="B55:C55"/>
    <mergeCell ref="D55:Q55"/>
    <mergeCell ref="R55:AG55"/>
    <mergeCell ref="AH55:AW55"/>
    <mergeCell ref="B18:Q18"/>
    <mergeCell ref="R18:AG18"/>
    <mergeCell ref="AH18:AW18"/>
    <mergeCell ref="B19:Q30"/>
    <mergeCell ref="R19:AG30"/>
    <mergeCell ref="AH19:AW30"/>
    <mergeCell ref="AP42:AT42"/>
    <mergeCell ref="V50:W50"/>
    <mergeCell ref="Z50:AA50"/>
    <mergeCell ref="AD50:AE50"/>
    <mergeCell ref="AJ50:AL50"/>
    <mergeCell ref="AR50:AU50"/>
    <mergeCell ref="L8:AT8"/>
    <mergeCell ref="B9:J9"/>
    <mergeCell ref="L9:AT9"/>
    <mergeCell ref="AJ16:AO16"/>
    <mergeCell ref="B11:AW11"/>
    <mergeCell ref="C14:G14"/>
    <mergeCell ref="I14:J14"/>
    <mergeCell ref="M14:N14"/>
    <mergeCell ref="Q14:R14"/>
    <mergeCell ref="AJ14:AO14"/>
    <mergeCell ref="P158:X158"/>
    <mergeCell ref="A2:AW2"/>
    <mergeCell ref="B4:J4"/>
    <mergeCell ref="L4:AT4"/>
    <mergeCell ref="B5:J5"/>
    <mergeCell ref="L5:AT5"/>
    <mergeCell ref="B6:J6"/>
    <mergeCell ref="L6:AT6"/>
    <mergeCell ref="C15:G15"/>
    <mergeCell ref="I15:J15"/>
    <mergeCell ref="M15:N15"/>
    <mergeCell ref="Q15:R15"/>
    <mergeCell ref="AJ15:AO15"/>
    <mergeCell ref="B7:J7"/>
    <mergeCell ref="L7:AT7"/>
    <mergeCell ref="B8:J8"/>
  </mergeCells>
  <pageMargins left="0.9" right="0.59055118110236227" top="0.85" bottom="0.37" header="0.31496062992125984" footer="0.31496062992125984"/>
  <pageSetup paperSize="9" scale="85" orientation="landscape" horizontalDpi="4294967293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>
  <dimension ref="A1:AW116"/>
  <sheetViews>
    <sheetView topLeftCell="A23" workbookViewId="0">
      <selection activeCell="BC35" sqref="BC35"/>
    </sheetView>
  </sheetViews>
  <sheetFormatPr defaultRowHeight="15"/>
  <cols>
    <col min="1" max="7" width="3" style="1" customWidth="1"/>
    <col min="8" max="8" width="1.5703125" style="1" customWidth="1"/>
    <col min="9" max="14" width="3" style="3" customWidth="1"/>
    <col min="15" max="81" width="3" style="1" customWidth="1"/>
    <col min="82" max="139" width="2.42578125" style="1" customWidth="1"/>
    <col min="140" max="16384" width="9.140625" style="1"/>
  </cols>
  <sheetData>
    <row r="1" spans="1:49">
      <c r="AR1" s="21" t="s">
        <v>24</v>
      </c>
    </row>
    <row r="2" spans="1:49" ht="21">
      <c r="A2" s="165" t="s">
        <v>0</v>
      </c>
      <c r="B2" s="165"/>
      <c r="C2" s="165"/>
      <c r="D2" s="165"/>
      <c r="E2" s="165"/>
      <c r="F2" s="165"/>
      <c r="G2" s="165"/>
      <c r="H2" s="165"/>
      <c r="I2" s="165"/>
      <c r="J2" s="165"/>
      <c r="K2" s="165"/>
      <c r="L2" s="165"/>
      <c r="M2" s="165"/>
      <c r="N2" s="165"/>
      <c r="O2" s="165"/>
      <c r="P2" s="165"/>
      <c r="Q2" s="165"/>
      <c r="R2" s="165"/>
      <c r="S2" s="165"/>
      <c r="T2" s="165"/>
      <c r="U2" s="165"/>
      <c r="V2" s="165"/>
      <c r="W2" s="165"/>
      <c r="X2" s="165"/>
      <c r="Y2" s="165"/>
      <c r="Z2" s="165"/>
      <c r="AA2" s="165"/>
      <c r="AB2" s="165"/>
      <c r="AC2" s="165"/>
      <c r="AD2" s="165"/>
      <c r="AE2" s="165"/>
      <c r="AF2" s="165"/>
      <c r="AG2" s="165"/>
      <c r="AH2" s="165"/>
      <c r="AI2" s="165"/>
      <c r="AJ2" s="165"/>
      <c r="AK2" s="165"/>
      <c r="AL2" s="165"/>
      <c r="AM2" s="165"/>
      <c r="AN2" s="165"/>
      <c r="AO2" s="165"/>
      <c r="AP2" s="165"/>
      <c r="AQ2" s="165"/>
      <c r="AR2" s="165"/>
      <c r="AS2" s="165"/>
      <c r="AT2" s="165"/>
      <c r="AU2" s="165"/>
      <c r="AV2" s="165"/>
      <c r="AW2" s="165"/>
    </row>
    <row r="4" spans="1:49">
      <c r="A4" s="2" t="s">
        <v>1</v>
      </c>
      <c r="B4" s="166" t="s">
        <v>2</v>
      </c>
      <c r="C4" s="166"/>
      <c r="D4" s="166"/>
      <c r="E4" s="166"/>
      <c r="F4" s="166"/>
      <c r="G4" s="166"/>
      <c r="H4" s="166"/>
      <c r="I4" s="166"/>
      <c r="J4" s="166"/>
      <c r="K4" s="3" t="s">
        <v>14</v>
      </c>
      <c r="L4" s="166">
        <v>270</v>
      </c>
      <c r="M4" s="166"/>
      <c r="N4" s="166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  <c r="AA4" s="166"/>
      <c r="AB4" s="166"/>
      <c r="AC4" s="166"/>
      <c r="AD4" s="166"/>
      <c r="AE4" s="166"/>
      <c r="AF4" s="166"/>
      <c r="AG4" s="166"/>
      <c r="AH4" s="166"/>
      <c r="AI4" s="166"/>
      <c r="AJ4" s="166"/>
      <c r="AK4" s="166"/>
      <c r="AL4" s="166"/>
      <c r="AM4" s="166"/>
      <c r="AN4" s="166"/>
      <c r="AO4" s="166"/>
      <c r="AP4" s="166"/>
      <c r="AQ4" s="166"/>
      <c r="AR4" s="166"/>
      <c r="AS4" s="166"/>
      <c r="AT4" s="166"/>
    </row>
    <row r="5" spans="1:49">
      <c r="B5" s="166" t="s">
        <v>3</v>
      </c>
      <c r="C5" s="166"/>
      <c r="D5" s="166"/>
      <c r="E5" s="166"/>
      <c r="F5" s="166"/>
      <c r="G5" s="166"/>
      <c r="H5" s="166"/>
      <c r="I5" s="166"/>
      <c r="J5" s="166"/>
      <c r="K5" s="3" t="s">
        <v>14</v>
      </c>
      <c r="L5" s="167" t="s">
        <v>217</v>
      </c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167"/>
      <c r="AA5" s="167"/>
      <c r="AB5" s="167"/>
      <c r="AC5" s="167"/>
      <c r="AD5" s="167"/>
      <c r="AE5" s="167"/>
      <c r="AF5" s="167"/>
      <c r="AG5" s="167"/>
      <c r="AH5" s="167"/>
      <c r="AI5" s="167"/>
      <c r="AJ5" s="167"/>
      <c r="AK5" s="167"/>
      <c r="AL5" s="167"/>
      <c r="AM5" s="167"/>
      <c r="AN5" s="167"/>
      <c r="AO5" s="167"/>
      <c r="AP5" s="167"/>
      <c r="AQ5" s="167"/>
      <c r="AR5" s="167"/>
      <c r="AS5" s="167"/>
      <c r="AT5" s="167"/>
    </row>
    <row r="6" spans="1:49">
      <c r="B6" s="166" t="s">
        <v>4</v>
      </c>
      <c r="C6" s="166"/>
      <c r="D6" s="166"/>
      <c r="E6" s="166"/>
      <c r="F6" s="166"/>
      <c r="G6" s="166"/>
      <c r="H6" s="166"/>
      <c r="I6" s="166"/>
      <c r="J6" s="166"/>
      <c r="K6" s="3" t="s">
        <v>14</v>
      </c>
      <c r="L6" s="166" t="str">
        <f>'[1]Tembesi Lolos'!$N$153</f>
        <v>Wiraswasta</v>
      </c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</row>
    <row r="7" spans="1:49">
      <c r="B7" s="166" t="s">
        <v>5</v>
      </c>
      <c r="C7" s="166"/>
      <c r="D7" s="166"/>
      <c r="E7" s="166"/>
      <c r="F7" s="166"/>
      <c r="G7" s="166"/>
      <c r="H7" s="166"/>
      <c r="I7" s="166"/>
      <c r="J7" s="166"/>
      <c r="K7" s="3" t="s">
        <v>14</v>
      </c>
      <c r="L7" s="166" t="s">
        <v>168</v>
      </c>
      <c r="M7" s="166"/>
      <c r="N7" s="166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</row>
    <row r="8" spans="1:49">
      <c r="B8" s="166" t="s">
        <v>6</v>
      </c>
      <c r="C8" s="166"/>
      <c r="D8" s="166"/>
      <c r="E8" s="166"/>
      <c r="F8" s="166"/>
      <c r="G8" s="166"/>
      <c r="H8" s="166"/>
      <c r="I8" s="166"/>
      <c r="J8" s="166"/>
      <c r="K8" s="3" t="s">
        <v>14</v>
      </c>
      <c r="L8" s="166" t="s">
        <v>105</v>
      </c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</row>
    <row r="9" spans="1:49">
      <c r="B9" s="166" t="s">
        <v>7</v>
      </c>
      <c r="C9" s="166"/>
      <c r="D9" s="166"/>
      <c r="E9" s="166"/>
      <c r="F9" s="166"/>
      <c r="G9" s="166"/>
      <c r="H9" s="166"/>
      <c r="I9" s="166"/>
      <c r="J9" s="166"/>
      <c r="K9" s="3" t="s">
        <v>14</v>
      </c>
      <c r="L9" s="166" t="s">
        <v>23</v>
      </c>
      <c r="M9" s="166"/>
      <c r="N9" s="166"/>
      <c r="O9" s="166"/>
      <c r="P9" s="166"/>
      <c r="Q9" s="166"/>
      <c r="R9" s="166"/>
      <c r="S9" s="166"/>
      <c r="T9" s="166"/>
      <c r="U9" s="166"/>
      <c r="V9" s="166"/>
      <c r="W9" s="166"/>
      <c r="X9" s="166"/>
      <c r="Y9" s="166"/>
      <c r="Z9" s="166"/>
      <c r="AA9" s="166"/>
      <c r="AB9" s="166"/>
      <c r="AC9" s="166"/>
      <c r="AD9" s="166"/>
      <c r="AE9" s="166"/>
      <c r="AF9" s="166"/>
      <c r="AG9" s="166"/>
      <c r="AH9" s="166"/>
      <c r="AI9" s="166"/>
      <c r="AJ9" s="166"/>
      <c r="AK9" s="166"/>
      <c r="AL9" s="166"/>
      <c r="AM9" s="166"/>
      <c r="AN9" s="166"/>
      <c r="AO9" s="166"/>
      <c r="AP9" s="166"/>
      <c r="AQ9" s="166"/>
      <c r="AR9" s="166"/>
      <c r="AS9" s="166"/>
      <c r="AT9" s="166"/>
    </row>
    <row r="11" spans="1:49">
      <c r="A11" s="2" t="s">
        <v>8</v>
      </c>
      <c r="B11" s="169" t="s">
        <v>9</v>
      </c>
      <c r="C11" s="169"/>
      <c r="D11" s="169"/>
      <c r="E11" s="169"/>
      <c r="F11" s="169"/>
      <c r="G11" s="169"/>
      <c r="H11" s="169"/>
      <c r="I11" s="169"/>
      <c r="J11" s="169"/>
      <c r="K11" s="169"/>
      <c r="L11" s="169"/>
      <c r="M11" s="169"/>
      <c r="N11" s="169"/>
      <c r="O11" s="169"/>
      <c r="P11" s="169"/>
      <c r="Q11" s="169"/>
      <c r="R11" s="169"/>
      <c r="S11" s="169"/>
      <c r="T11" s="169"/>
      <c r="U11" s="169"/>
      <c r="V11" s="169"/>
      <c r="W11" s="169"/>
      <c r="X11" s="169"/>
      <c r="Y11" s="169"/>
      <c r="Z11" s="169"/>
      <c r="AA11" s="169"/>
      <c r="AB11" s="169"/>
      <c r="AC11" s="169"/>
      <c r="AD11" s="169"/>
      <c r="AE11" s="169"/>
      <c r="AF11" s="169"/>
      <c r="AG11" s="169"/>
      <c r="AH11" s="169"/>
      <c r="AI11" s="169"/>
      <c r="AJ11" s="169"/>
      <c r="AK11" s="169"/>
      <c r="AL11" s="169"/>
      <c r="AM11" s="169"/>
      <c r="AN11" s="169"/>
      <c r="AO11" s="169"/>
      <c r="AP11" s="169"/>
      <c r="AQ11" s="169"/>
      <c r="AR11" s="169"/>
      <c r="AS11" s="169"/>
      <c r="AT11" s="169"/>
      <c r="AU11" s="169"/>
      <c r="AV11" s="169"/>
      <c r="AW11" s="169"/>
    </row>
    <row r="13" spans="1:49">
      <c r="B13" s="15" t="s">
        <v>10</v>
      </c>
      <c r="C13" s="5"/>
      <c r="D13" s="5"/>
      <c r="E13" s="5"/>
      <c r="F13" s="5"/>
      <c r="G13" s="5"/>
      <c r="H13" s="5"/>
      <c r="I13" s="6"/>
      <c r="J13" s="6"/>
      <c r="K13" s="6"/>
      <c r="L13" s="6"/>
      <c r="M13" s="6"/>
      <c r="N13" s="6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7"/>
    </row>
    <row r="14" spans="1:49" ht="17.25">
      <c r="B14" s="16" t="s">
        <v>11</v>
      </c>
      <c r="C14" s="160" t="s">
        <v>13</v>
      </c>
      <c r="D14" s="160"/>
      <c r="E14" s="160"/>
      <c r="F14" s="160"/>
      <c r="G14" s="160"/>
      <c r="H14" s="118" t="s">
        <v>14</v>
      </c>
      <c r="I14" s="168">
        <v>6</v>
      </c>
      <c r="J14" s="168"/>
      <c r="K14" s="120" t="s">
        <v>15</v>
      </c>
      <c r="L14" s="120" t="s">
        <v>16</v>
      </c>
      <c r="M14" s="168">
        <v>10</v>
      </c>
      <c r="N14" s="168"/>
      <c r="O14" s="11" t="s">
        <v>15</v>
      </c>
      <c r="P14" s="13" t="s">
        <v>17</v>
      </c>
      <c r="Q14" s="168">
        <f>SUM(M14*I14)</f>
        <v>60</v>
      </c>
      <c r="R14" s="168"/>
      <c r="S14" s="118" t="s">
        <v>18</v>
      </c>
      <c r="T14" s="118"/>
      <c r="U14" s="18" t="s">
        <v>11</v>
      </c>
      <c r="V14" s="10" t="s">
        <v>65</v>
      </c>
      <c r="W14" s="10"/>
      <c r="X14" s="10"/>
      <c r="Y14" s="10"/>
      <c r="Z14" s="10"/>
      <c r="AA14" s="10" t="s">
        <v>14</v>
      </c>
      <c r="AB14" s="10" t="s">
        <v>111</v>
      </c>
      <c r="AC14" s="10"/>
      <c r="AD14" s="10"/>
      <c r="AE14" s="10"/>
      <c r="AF14" s="10"/>
      <c r="AI14" s="19" t="s">
        <v>11</v>
      </c>
      <c r="AJ14" s="161" t="s">
        <v>67</v>
      </c>
      <c r="AK14" s="161"/>
      <c r="AL14" s="161"/>
      <c r="AM14" s="161"/>
      <c r="AN14" s="161"/>
      <c r="AO14" s="161"/>
      <c r="AP14" s="44" t="s">
        <v>14</v>
      </c>
      <c r="AQ14" s="44" t="s">
        <v>64</v>
      </c>
      <c r="AR14" s="44"/>
      <c r="AS14" s="44"/>
      <c r="AT14" s="44"/>
      <c r="AU14" s="44"/>
      <c r="AW14" s="12"/>
    </row>
    <row r="15" spans="1:49" ht="17.25">
      <c r="B15" s="16" t="s">
        <v>11</v>
      </c>
      <c r="C15" s="160" t="s">
        <v>12</v>
      </c>
      <c r="D15" s="160"/>
      <c r="E15" s="160"/>
      <c r="F15" s="160"/>
      <c r="G15" s="160"/>
      <c r="H15" s="118" t="s">
        <v>14</v>
      </c>
      <c r="I15" s="168">
        <v>6</v>
      </c>
      <c r="J15" s="168"/>
      <c r="K15" s="120" t="s">
        <v>15</v>
      </c>
      <c r="L15" s="120" t="s">
        <v>16</v>
      </c>
      <c r="M15" s="168">
        <v>8</v>
      </c>
      <c r="N15" s="168"/>
      <c r="O15" s="11" t="s">
        <v>15</v>
      </c>
      <c r="P15" s="13" t="s">
        <v>17</v>
      </c>
      <c r="Q15" s="168">
        <f>SUM(M15*I15)</f>
        <v>48</v>
      </c>
      <c r="R15" s="168"/>
      <c r="S15" s="118" t="s">
        <v>18</v>
      </c>
      <c r="T15" s="118"/>
      <c r="U15" s="18" t="s">
        <v>11</v>
      </c>
      <c r="V15" s="10" t="s">
        <v>63</v>
      </c>
      <c r="W15" s="10"/>
      <c r="X15" s="10"/>
      <c r="Y15" s="10"/>
      <c r="Z15" s="10"/>
      <c r="AA15" s="10" t="s">
        <v>14</v>
      </c>
      <c r="AB15" s="10" t="s">
        <v>111</v>
      </c>
      <c r="AC15" s="10"/>
      <c r="AD15" s="10"/>
      <c r="AE15" s="10"/>
      <c r="AF15" s="10"/>
      <c r="AH15" s="10"/>
      <c r="AI15" s="18" t="s">
        <v>11</v>
      </c>
      <c r="AJ15" s="160" t="s">
        <v>68</v>
      </c>
      <c r="AK15" s="160"/>
      <c r="AL15" s="160"/>
      <c r="AM15" s="160"/>
      <c r="AN15" s="160"/>
      <c r="AO15" s="160"/>
      <c r="AP15" s="10" t="s">
        <v>14</v>
      </c>
      <c r="AQ15" s="10" t="s">
        <v>111</v>
      </c>
      <c r="AR15" s="10"/>
      <c r="AS15" s="10"/>
      <c r="AT15" s="10"/>
      <c r="AU15" s="10"/>
      <c r="AW15" s="12"/>
    </row>
    <row r="16" spans="1:49">
      <c r="B16" s="17"/>
      <c r="C16" s="44"/>
      <c r="D16" s="44"/>
      <c r="E16" s="44"/>
      <c r="F16" s="44"/>
      <c r="G16" s="44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119"/>
      <c r="U16" s="18" t="s">
        <v>11</v>
      </c>
      <c r="V16" s="118" t="s">
        <v>66</v>
      </c>
      <c r="W16" s="118"/>
      <c r="X16" s="118"/>
      <c r="Y16" s="118"/>
      <c r="Z16" s="118"/>
      <c r="AA16" s="10" t="s">
        <v>14</v>
      </c>
      <c r="AB16" s="118" t="s">
        <v>111</v>
      </c>
      <c r="AC16" s="118"/>
      <c r="AD16" s="118"/>
      <c r="AE16" s="118"/>
      <c r="AF16" s="118"/>
      <c r="AH16" s="24"/>
      <c r="AI16" s="18" t="s">
        <v>11</v>
      </c>
      <c r="AJ16" s="160" t="s">
        <v>69</v>
      </c>
      <c r="AK16" s="160"/>
      <c r="AL16" s="160"/>
      <c r="AM16" s="160"/>
      <c r="AN16" s="160"/>
      <c r="AO16" s="160"/>
      <c r="AP16" s="10" t="s">
        <v>14</v>
      </c>
      <c r="AQ16" s="10" t="s">
        <v>64</v>
      </c>
      <c r="AR16" s="10"/>
      <c r="AS16" s="10"/>
      <c r="AT16" s="10"/>
      <c r="AU16" s="10"/>
      <c r="AV16" s="10"/>
      <c r="AW16" s="12"/>
    </row>
    <row r="17" spans="2:49">
      <c r="B17" s="8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2"/>
    </row>
    <row r="18" spans="2:49">
      <c r="B18" s="170" t="s">
        <v>19</v>
      </c>
      <c r="C18" s="170"/>
      <c r="D18" s="170"/>
      <c r="E18" s="170"/>
      <c r="F18" s="170"/>
      <c r="G18" s="170"/>
      <c r="H18" s="170"/>
      <c r="I18" s="170"/>
      <c r="J18" s="170"/>
      <c r="K18" s="170"/>
      <c r="L18" s="170"/>
      <c r="M18" s="170"/>
      <c r="N18" s="170"/>
      <c r="O18" s="170"/>
      <c r="P18" s="170"/>
      <c r="Q18" s="170"/>
      <c r="R18" s="170" t="s">
        <v>20</v>
      </c>
      <c r="S18" s="170"/>
      <c r="T18" s="170"/>
      <c r="U18" s="170"/>
      <c r="V18" s="170"/>
      <c r="W18" s="170"/>
      <c r="X18" s="170"/>
      <c r="Y18" s="170"/>
      <c r="Z18" s="170"/>
      <c r="AA18" s="170"/>
      <c r="AB18" s="170"/>
      <c r="AC18" s="170"/>
      <c r="AD18" s="170"/>
      <c r="AE18" s="170"/>
      <c r="AF18" s="170"/>
      <c r="AG18" s="170"/>
      <c r="AH18" s="170" t="s">
        <v>21</v>
      </c>
      <c r="AI18" s="170"/>
      <c r="AJ18" s="170"/>
      <c r="AK18" s="170"/>
      <c r="AL18" s="170"/>
      <c r="AM18" s="170"/>
      <c r="AN18" s="170"/>
      <c r="AO18" s="170"/>
      <c r="AP18" s="170"/>
      <c r="AQ18" s="170"/>
      <c r="AR18" s="170"/>
      <c r="AS18" s="170"/>
      <c r="AT18" s="170"/>
      <c r="AU18" s="170"/>
      <c r="AV18" s="170"/>
      <c r="AW18" s="170"/>
    </row>
    <row r="19" spans="2:49">
      <c r="B19" s="162"/>
      <c r="C19" s="162"/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  <c r="AA19" s="162"/>
      <c r="AB19" s="162"/>
      <c r="AC19" s="162"/>
      <c r="AD19" s="162"/>
      <c r="AE19" s="162"/>
      <c r="AF19" s="162"/>
      <c r="AG19" s="162"/>
      <c r="AH19" s="162"/>
      <c r="AI19" s="162"/>
      <c r="AJ19" s="162"/>
      <c r="AK19" s="162"/>
      <c r="AL19" s="162"/>
      <c r="AM19" s="162"/>
      <c r="AN19" s="162"/>
      <c r="AO19" s="162"/>
      <c r="AP19" s="162"/>
      <c r="AQ19" s="162"/>
      <c r="AR19" s="162"/>
      <c r="AS19" s="162"/>
      <c r="AT19" s="162"/>
      <c r="AU19" s="162"/>
      <c r="AV19" s="162"/>
      <c r="AW19" s="162"/>
    </row>
    <row r="20" spans="2:49">
      <c r="B20" s="163"/>
      <c r="C20" s="163"/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  <c r="AC20" s="163"/>
      <c r="AD20" s="163"/>
      <c r="AE20" s="163"/>
      <c r="AF20" s="163"/>
      <c r="AG20" s="163"/>
      <c r="AH20" s="163"/>
      <c r="AI20" s="163"/>
      <c r="AJ20" s="163"/>
      <c r="AK20" s="163"/>
      <c r="AL20" s="163"/>
      <c r="AM20" s="163"/>
      <c r="AN20" s="163"/>
      <c r="AO20" s="163"/>
      <c r="AP20" s="163"/>
      <c r="AQ20" s="163"/>
      <c r="AR20" s="163"/>
      <c r="AS20" s="163"/>
      <c r="AT20" s="163"/>
      <c r="AU20" s="163"/>
      <c r="AV20" s="163"/>
      <c r="AW20" s="163"/>
    </row>
    <row r="21" spans="2:49">
      <c r="B21" s="163"/>
      <c r="C21" s="163"/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  <c r="AC21" s="163"/>
      <c r="AD21" s="163"/>
      <c r="AE21" s="163"/>
      <c r="AF21" s="163"/>
      <c r="AG21" s="163"/>
      <c r="AH21" s="163"/>
      <c r="AI21" s="163"/>
      <c r="AJ21" s="163"/>
      <c r="AK21" s="163"/>
      <c r="AL21" s="163"/>
      <c r="AM21" s="163"/>
      <c r="AN21" s="163"/>
      <c r="AO21" s="163"/>
      <c r="AP21" s="163"/>
      <c r="AQ21" s="163"/>
      <c r="AR21" s="163"/>
      <c r="AS21" s="163"/>
      <c r="AT21" s="163"/>
      <c r="AU21" s="163"/>
      <c r="AV21" s="163"/>
      <c r="AW21" s="163"/>
    </row>
    <row r="22" spans="2:49">
      <c r="B22" s="163"/>
      <c r="C22" s="163"/>
      <c r="D22" s="163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  <c r="AC22" s="163"/>
      <c r="AD22" s="163"/>
      <c r="AE22" s="163"/>
      <c r="AF22" s="163"/>
      <c r="AG22" s="163"/>
      <c r="AH22" s="163"/>
      <c r="AI22" s="163"/>
      <c r="AJ22" s="163"/>
      <c r="AK22" s="163"/>
      <c r="AL22" s="163"/>
      <c r="AM22" s="163"/>
      <c r="AN22" s="163"/>
      <c r="AO22" s="163"/>
      <c r="AP22" s="163"/>
      <c r="AQ22" s="163"/>
      <c r="AR22" s="163"/>
      <c r="AS22" s="163"/>
      <c r="AT22" s="163"/>
      <c r="AU22" s="163"/>
      <c r="AV22" s="163"/>
      <c r="AW22" s="163"/>
    </row>
    <row r="23" spans="2:49">
      <c r="B23" s="163"/>
      <c r="C23" s="163"/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  <c r="AC23" s="163"/>
      <c r="AD23" s="163"/>
      <c r="AE23" s="163"/>
      <c r="AF23" s="163"/>
      <c r="AG23" s="163"/>
      <c r="AH23" s="163"/>
      <c r="AI23" s="163"/>
      <c r="AJ23" s="163"/>
      <c r="AK23" s="163"/>
      <c r="AL23" s="163"/>
      <c r="AM23" s="163"/>
      <c r="AN23" s="163"/>
      <c r="AO23" s="163"/>
      <c r="AP23" s="163"/>
      <c r="AQ23" s="163"/>
      <c r="AR23" s="163"/>
      <c r="AS23" s="163"/>
      <c r="AT23" s="163"/>
      <c r="AU23" s="163"/>
      <c r="AV23" s="163"/>
      <c r="AW23" s="163"/>
    </row>
    <row r="24" spans="2:49">
      <c r="B24" s="163"/>
      <c r="C24" s="163"/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  <c r="AC24" s="163"/>
      <c r="AD24" s="163"/>
      <c r="AE24" s="163"/>
      <c r="AF24" s="163"/>
      <c r="AG24" s="163"/>
      <c r="AH24" s="163"/>
      <c r="AI24" s="163"/>
      <c r="AJ24" s="163"/>
      <c r="AK24" s="163"/>
      <c r="AL24" s="163"/>
      <c r="AM24" s="163"/>
      <c r="AN24" s="163"/>
      <c r="AO24" s="163"/>
      <c r="AP24" s="163"/>
      <c r="AQ24" s="163"/>
      <c r="AR24" s="163"/>
      <c r="AS24" s="163"/>
      <c r="AT24" s="163"/>
      <c r="AU24" s="163"/>
      <c r="AV24" s="163"/>
      <c r="AW24" s="163"/>
    </row>
    <row r="25" spans="2:49">
      <c r="B25" s="163"/>
      <c r="C25" s="163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K25" s="163"/>
      <c r="AL25" s="163"/>
      <c r="AM25" s="163"/>
      <c r="AN25" s="163"/>
      <c r="AO25" s="163"/>
      <c r="AP25" s="163"/>
      <c r="AQ25" s="163"/>
      <c r="AR25" s="163"/>
      <c r="AS25" s="163"/>
      <c r="AT25" s="163"/>
      <c r="AU25" s="163"/>
      <c r="AV25" s="163"/>
      <c r="AW25" s="163"/>
    </row>
    <row r="26" spans="2:49">
      <c r="B26" s="163"/>
      <c r="C26" s="163"/>
      <c r="D26" s="163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  <c r="AB26" s="163"/>
      <c r="AC26" s="163"/>
      <c r="AD26" s="163"/>
      <c r="AE26" s="163"/>
      <c r="AF26" s="163"/>
      <c r="AG26" s="163"/>
      <c r="AH26" s="163"/>
      <c r="AI26" s="163"/>
      <c r="AJ26" s="163"/>
      <c r="AK26" s="163"/>
      <c r="AL26" s="163"/>
      <c r="AM26" s="163"/>
      <c r="AN26" s="163"/>
      <c r="AO26" s="163"/>
      <c r="AP26" s="163"/>
      <c r="AQ26" s="163"/>
      <c r="AR26" s="163"/>
      <c r="AS26" s="163"/>
      <c r="AT26" s="163"/>
      <c r="AU26" s="163"/>
      <c r="AV26" s="163"/>
      <c r="AW26" s="163"/>
    </row>
    <row r="27" spans="2:49">
      <c r="B27" s="163"/>
      <c r="C27" s="163"/>
      <c r="D27" s="163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/>
      <c r="AC27" s="163"/>
      <c r="AD27" s="163"/>
      <c r="AE27" s="163"/>
      <c r="AF27" s="163"/>
      <c r="AG27" s="163"/>
      <c r="AH27" s="163"/>
      <c r="AI27" s="163"/>
      <c r="AJ27" s="163"/>
      <c r="AK27" s="163"/>
      <c r="AL27" s="163"/>
      <c r="AM27" s="163"/>
      <c r="AN27" s="163"/>
      <c r="AO27" s="163"/>
      <c r="AP27" s="163"/>
      <c r="AQ27" s="163"/>
      <c r="AR27" s="163"/>
      <c r="AS27" s="163"/>
      <c r="AT27" s="163"/>
      <c r="AU27" s="163"/>
      <c r="AV27" s="163"/>
      <c r="AW27" s="163"/>
    </row>
    <row r="28" spans="2:49">
      <c r="B28" s="163"/>
      <c r="C28" s="163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  <c r="AB28" s="163"/>
      <c r="AC28" s="163"/>
      <c r="AD28" s="163"/>
      <c r="AE28" s="163"/>
      <c r="AF28" s="163"/>
      <c r="AG28" s="163"/>
      <c r="AH28" s="163"/>
      <c r="AI28" s="163"/>
      <c r="AJ28" s="163"/>
      <c r="AK28" s="163"/>
      <c r="AL28" s="163"/>
      <c r="AM28" s="163"/>
      <c r="AN28" s="163"/>
      <c r="AO28" s="163"/>
      <c r="AP28" s="163"/>
      <c r="AQ28" s="163"/>
      <c r="AR28" s="163"/>
      <c r="AS28" s="163"/>
      <c r="AT28" s="163"/>
      <c r="AU28" s="163"/>
      <c r="AV28" s="163"/>
      <c r="AW28" s="163"/>
    </row>
    <row r="29" spans="2:49">
      <c r="B29" s="163"/>
      <c r="C29" s="163"/>
      <c r="D29" s="163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63"/>
      <c r="AL29" s="163"/>
      <c r="AM29" s="163"/>
      <c r="AN29" s="163"/>
      <c r="AO29" s="163"/>
      <c r="AP29" s="163"/>
      <c r="AQ29" s="163"/>
      <c r="AR29" s="163"/>
      <c r="AS29" s="163"/>
      <c r="AT29" s="163"/>
      <c r="AU29" s="163"/>
      <c r="AV29" s="163"/>
      <c r="AW29" s="163"/>
    </row>
    <row r="30" spans="2:49">
      <c r="B30" s="164"/>
      <c r="C30" s="164"/>
      <c r="D30" s="164"/>
      <c r="E30" s="164"/>
      <c r="F30" s="164"/>
      <c r="G30" s="164"/>
      <c r="H30" s="164"/>
      <c r="I30" s="164"/>
      <c r="J30" s="164"/>
      <c r="K30" s="164"/>
      <c r="L30" s="164"/>
      <c r="M30" s="164"/>
      <c r="N30" s="164"/>
      <c r="O30" s="164"/>
      <c r="P30" s="164"/>
      <c r="Q30" s="164"/>
      <c r="R30" s="164"/>
      <c r="S30" s="164"/>
      <c r="T30" s="164"/>
      <c r="U30" s="164"/>
      <c r="V30" s="164"/>
      <c r="W30" s="164"/>
      <c r="X30" s="164"/>
      <c r="Y30" s="164"/>
      <c r="Z30" s="164"/>
      <c r="AA30" s="164"/>
      <c r="AB30" s="164"/>
      <c r="AC30" s="164"/>
      <c r="AD30" s="164"/>
      <c r="AE30" s="164"/>
      <c r="AF30" s="164"/>
      <c r="AG30" s="164"/>
      <c r="AH30" s="164"/>
      <c r="AI30" s="164"/>
      <c r="AJ30" s="164"/>
      <c r="AK30" s="164"/>
      <c r="AL30" s="164"/>
      <c r="AM30" s="164"/>
      <c r="AN30" s="164"/>
      <c r="AO30" s="164"/>
      <c r="AP30" s="164"/>
      <c r="AQ30" s="164"/>
      <c r="AR30" s="164"/>
      <c r="AS30" s="164"/>
      <c r="AT30" s="164"/>
      <c r="AU30" s="164"/>
      <c r="AV30" s="164"/>
      <c r="AW30" s="164"/>
    </row>
    <row r="32" spans="2:49" s="102" customFormat="1">
      <c r="I32" s="101"/>
      <c r="J32" s="101"/>
      <c r="K32" s="101"/>
      <c r="L32" s="101"/>
      <c r="M32" s="101"/>
      <c r="N32" s="101"/>
      <c r="AR32" s="101" t="s">
        <v>239</v>
      </c>
    </row>
    <row r="33" spans="1:49" s="102" customFormat="1">
      <c r="F33" s="101" t="s">
        <v>54</v>
      </c>
      <c r="I33" s="101"/>
      <c r="J33" s="101"/>
      <c r="K33" s="101"/>
      <c r="L33" s="101"/>
      <c r="M33" s="101"/>
      <c r="N33" s="101"/>
      <c r="T33" s="101" t="s">
        <v>237</v>
      </c>
      <c r="AF33" s="101" t="s">
        <v>51</v>
      </c>
      <c r="AR33" s="101" t="s">
        <v>48</v>
      </c>
    </row>
    <row r="34" spans="1:49" s="102" customFormat="1">
      <c r="F34" s="101" t="s">
        <v>55</v>
      </c>
      <c r="I34" s="101"/>
      <c r="J34" s="101"/>
      <c r="K34" s="101"/>
      <c r="L34" s="101"/>
      <c r="M34" s="101"/>
      <c r="N34" s="101"/>
      <c r="T34" s="101" t="s">
        <v>238</v>
      </c>
      <c r="AF34" s="101" t="s">
        <v>52</v>
      </c>
      <c r="AR34" s="101" t="s">
        <v>49</v>
      </c>
    </row>
    <row r="35" spans="1:49" s="102" customFormat="1">
      <c r="F35" s="101"/>
      <c r="I35" s="101"/>
      <c r="J35" s="101"/>
      <c r="K35" s="101"/>
      <c r="L35" s="101"/>
      <c r="M35" s="101"/>
      <c r="N35" s="101"/>
      <c r="AF35" s="101" t="s">
        <v>53</v>
      </c>
      <c r="AR35" s="101" t="s">
        <v>50</v>
      </c>
    </row>
    <row r="36" spans="1:49" s="102" customFormat="1">
      <c r="F36" s="101"/>
      <c r="I36" s="101"/>
      <c r="J36" s="101"/>
      <c r="K36" s="101"/>
      <c r="L36" s="101"/>
      <c r="M36" s="101"/>
      <c r="N36" s="101"/>
      <c r="AF36" s="101"/>
      <c r="AR36" s="101"/>
    </row>
    <row r="37" spans="1:49" s="102" customFormat="1">
      <c r="F37" s="101"/>
      <c r="I37" s="101"/>
      <c r="J37" s="101"/>
      <c r="K37" s="101"/>
      <c r="L37" s="101"/>
      <c r="M37" s="101"/>
      <c r="N37" s="101"/>
      <c r="AF37" s="101"/>
      <c r="AR37" s="101"/>
    </row>
    <row r="38" spans="1:49" s="102" customFormat="1">
      <c r="F38" s="101"/>
      <c r="I38" s="101"/>
      <c r="J38" s="101"/>
      <c r="K38" s="101"/>
      <c r="L38" s="101"/>
      <c r="M38" s="101"/>
      <c r="N38" s="101"/>
      <c r="AF38" s="101"/>
      <c r="AR38" s="101"/>
    </row>
    <row r="39" spans="1:49" s="140" customFormat="1" ht="16.5" thickBot="1">
      <c r="F39" s="141" t="s">
        <v>232</v>
      </c>
      <c r="I39" s="142"/>
      <c r="J39" s="142"/>
      <c r="K39" s="142"/>
      <c r="L39" s="142"/>
      <c r="M39" s="142"/>
      <c r="N39" s="142"/>
      <c r="Q39" s="145"/>
      <c r="R39" s="145"/>
      <c r="S39" s="145"/>
      <c r="T39" s="146"/>
      <c r="U39" s="145"/>
      <c r="V39" s="145"/>
      <c r="W39" s="145"/>
      <c r="X39" s="145"/>
      <c r="AF39" s="141" t="s">
        <v>97</v>
      </c>
      <c r="AR39" s="141" t="s">
        <v>209</v>
      </c>
    </row>
    <row r="40" spans="1:49" s="102" customFormat="1">
      <c r="D40" s="143"/>
      <c r="F40" s="143" t="s">
        <v>228</v>
      </c>
      <c r="G40" s="143"/>
      <c r="H40" s="143"/>
      <c r="I40" s="143"/>
      <c r="J40" s="143"/>
      <c r="K40" s="144"/>
      <c r="L40" s="144"/>
      <c r="M40" s="144"/>
      <c r="N40" s="144"/>
      <c r="T40" s="147"/>
      <c r="AO40" s="101"/>
    </row>
    <row r="42" spans="1:49">
      <c r="AN42" s="10"/>
      <c r="AO42" s="10"/>
      <c r="AP42" s="160"/>
      <c r="AQ42" s="160"/>
      <c r="AR42" s="160"/>
      <c r="AS42" s="160"/>
      <c r="AT42" s="160"/>
    </row>
    <row r="46" spans="1:49">
      <c r="A46" s="2" t="s">
        <v>25</v>
      </c>
      <c r="B46" s="1" t="s">
        <v>26</v>
      </c>
    </row>
    <row r="48" spans="1:49">
      <c r="B48" s="15" t="s">
        <v>27</v>
      </c>
      <c r="C48" s="5"/>
      <c r="D48" s="5"/>
      <c r="E48" s="5"/>
      <c r="F48" s="5"/>
      <c r="G48" s="5"/>
      <c r="H48" s="5"/>
      <c r="I48" s="6"/>
      <c r="J48" s="6"/>
      <c r="K48" s="6"/>
      <c r="L48" s="6"/>
      <c r="M48" s="6"/>
      <c r="N48" s="6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7"/>
    </row>
    <row r="49" spans="2:49">
      <c r="B49" s="22" t="s">
        <v>28</v>
      </c>
      <c r="C49" s="10"/>
      <c r="D49" s="10"/>
      <c r="E49" s="10"/>
      <c r="F49" s="10"/>
      <c r="G49" s="10"/>
      <c r="H49" s="10"/>
      <c r="I49" s="11"/>
      <c r="J49" s="11"/>
      <c r="K49" s="11"/>
      <c r="L49" s="11"/>
      <c r="M49" s="11"/>
      <c r="V49" s="11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9" t="s">
        <v>30</v>
      </c>
      <c r="AR49" s="10"/>
      <c r="AS49" s="10"/>
      <c r="AT49" s="10"/>
      <c r="AU49" s="10"/>
      <c r="AV49" s="10"/>
      <c r="AW49" s="12"/>
    </row>
    <row r="50" spans="2:49" ht="17.25">
      <c r="B50" s="23" t="s">
        <v>1</v>
      </c>
      <c r="C50" s="10" t="s">
        <v>70</v>
      </c>
      <c r="D50" s="10"/>
      <c r="E50" s="10"/>
      <c r="F50" s="10"/>
      <c r="G50" s="10"/>
      <c r="H50" s="118"/>
      <c r="I50" s="20"/>
      <c r="J50" s="11"/>
      <c r="K50" s="11"/>
      <c r="L50" s="11"/>
      <c r="M50" s="11"/>
      <c r="V50" s="168">
        <v>20</v>
      </c>
      <c r="W50" s="168"/>
      <c r="X50" s="11" t="s">
        <v>15</v>
      </c>
      <c r="Y50" s="11" t="s">
        <v>16</v>
      </c>
      <c r="Z50" s="168">
        <v>2.85</v>
      </c>
      <c r="AA50" s="168"/>
      <c r="AB50" s="11" t="s">
        <v>15</v>
      </c>
      <c r="AC50" s="13" t="s">
        <v>17</v>
      </c>
      <c r="AD50" s="168">
        <f>SUM(Z50*V50)</f>
        <v>57</v>
      </c>
      <c r="AE50" s="168"/>
      <c r="AF50" s="118" t="s">
        <v>18</v>
      </c>
      <c r="AG50" s="10"/>
      <c r="AH50" s="25" t="s">
        <v>29</v>
      </c>
      <c r="AI50" s="10"/>
      <c r="AJ50" s="180">
        <v>57000</v>
      </c>
      <c r="AK50" s="180"/>
      <c r="AL50" s="180"/>
      <c r="AM50" s="26"/>
      <c r="AN50" s="10"/>
      <c r="AO50" s="10"/>
      <c r="AP50" s="10"/>
      <c r="AQ50" s="27" t="s">
        <v>31</v>
      </c>
      <c r="AR50" s="180">
        <f>SUM(AJ50*AD50)</f>
        <v>3249000</v>
      </c>
      <c r="AS50" s="180"/>
      <c r="AT50" s="180"/>
      <c r="AU50" s="180"/>
      <c r="AV50" s="10"/>
      <c r="AW50" s="12"/>
    </row>
    <row r="51" spans="2:49">
      <c r="B51" s="23" t="s">
        <v>8</v>
      </c>
      <c r="C51" s="10" t="s">
        <v>71</v>
      </c>
      <c r="D51" s="10"/>
      <c r="E51" s="10"/>
      <c r="F51" s="10"/>
      <c r="G51" s="10"/>
      <c r="H51" s="118"/>
      <c r="I51" s="20"/>
      <c r="J51" s="11"/>
      <c r="K51" s="11"/>
      <c r="L51" s="11"/>
      <c r="M51" s="11"/>
      <c r="V51" s="168">
        <v>3</v>
      </c>
      <c r="W51" s="168"/>
      <c r="X51" s="160" t="s">
        <v>37</v>
      </c>
      <c r="Y51" s="160"/>
      <c r="Z51" s="160"/>
      <c r="AA51" s="160"/>
      <c r="AC51" s="13"/>
      <c r="AD51" s="168"/>
      <c r="AE51" s="168"/>
      <c r="AF51" s="118"/>
      <c r="AG51" s="10"/>
      <c r="AH51" s="25" t="s">
        <v>29</v>
      </c>
      <c r="AI51" s="10"/>
      <c r="AJ51" s="180">
        <v>350000</v>
      </c>
      <c r="AK51" s="180"/>
      <c r="AL51" s="180"/>
      <c r="AM51" s="26"/>
      <c r="AN51" s="10"/>
      <c r="AO51" s="10"/>
      <c r="AP51" s="10"/>
      <c r="AQ51" s="27" t="s">
        <v>31</v>
      </c>
      <c r="AR51" s="180">
        <f>SUM(AJ51*V51)</f>
        <v>1050000</v>
      </c>
      <c r="AS51" s="180"/>
      <c r="AT51" s="180"/>
      <c r="AU51" s="180"/>
      <c r="AV51" s="10"/>
      <c r="AW51" s="12"/>
    </row>
    <row r="52" spans="2:49">
      <c r="B52" s="23" t="s">
        <v>25</v>
      </c>
      <c r="C52" s="118" t="s">
        <v>72</v>
      </c>
      <c r="D52" s="119"/>
      <c r="E52" s="119"/>
      <c r="F52" s="119"/>
      <c r="G52" s="119"/>
      <c r="H52" s="119"/>
      <c r="I52" s="119"/>
      <c r="J52" s="119"/>
      <c r="K52" s="119"/>
      <c r="L52" s="119"/>
      <c r="M52" s="119"/>
      <c r="V52" s="168">
        <v>3</v>
      </c>
      <c r="W52" s="168"/>
      <c r="X52" s="160" t="s">
        <v>37</v>
      </c>
      <c r="Y52" s="160"/>
      <c r="Z52" s="160"/>
      <c r="AA52" s="160"/>
      <c r="AC52" s="13"/>
      <c r="AD52" s="168"/>
      <c r="AE52" s="168"/>
      <c r="AF52" s="118"/>
      <c r="AG52" s="24"/>
      <c r="AH52" s="25" t="s">
        <v>29</v>
      </c>
      <c r="AI52" s="24"/>
      <c r="AJ52" s="180">
        <v>350000</v>
      </c>
      <c r="AK52" s="180"/>
      <c r="AL52" s="180"/>
      <c r="AM52" s="26"/>
      <c r="AN52" s="24"/>
      <c r="AO52" s="24"/>
      <c r="AP52" s="24"/>
      <c r="AQ52" s="27" t="s">
        <v>31</v>
      </c>
      <c r="AR52" s="180">
        <f>SUM(AJ52*V52)</f>
        <v>1050000</v>
      </c>
      <c r="AS52" s="180"/>
      <c r="AT52" s="180"/>
      <c r="AU52" s="180"/>
      <c r="AV52" s="10"/>
      <c r="AW52" s="12"/>
    </row>
    <row r="53" spans="2:49">
      <c r="B53" s="8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2"/>
    </row>
    <row r="54" spans="2:49" ht="15.75">
      <c r="B54" s="181" t="s">
        <v>32</v>
      </c>
      <c r="C54" s="182"/>
      <c r="D54" s="182"/>
      <c r="E54" s="182"/>
      <c r="F54" s="182"/>
      <c r="G54" s="182"/>
      <c r="H54" s="182"/>
      <c r="I54" s="182"/>
      <c r="J54" s="182"/>
      <c r="K54" s="182"/>
      <c r="L54" s="182"/>
      <c r="M54" s="182"/>
      <c r="N54" s="182"/>
      <c r="O54" s="182"/>
      <c r="P54" s="182"/>
      <c r="Q54" s="182"/>
      <c r="R54" s="182"/>
      <c r="S54" s="182"/>
      <c r="T54" s="182"/>
      <c r="U54" s="182"/>
      <c r="V54" s="182"/>
      <c r="W54" s="182"/>
      <c r="X54" s="182"/>
      <c r="Y54" s="182"/>
      <c r="Z54" s="182"/>
      <c r="AA54" s="182"/>
      <c r="AB54" s="182"/>
      <c r="AC54" s="182"/>
      <c r="AD54" s="182"/>
      <c r="AE54" s="182"/>
      <c r="AF54" s="182"/>
      <c r="AG54" s="182"/>
      <c r="AH54" s="182"/>
      <c r="AI54" s="182"/>
      <c r="AJ54" s="182"/>
      <c r="AK54" s="182"/>
      <c r="AL54" s="182"/>
      <c r="AM54" s="182"/>
      <c r="AN54" s="182"/>
      <c r="AO54" s="182"/>
      <c r="AP54" s="45"/>
      <c r="AQ54" s="45" t="s">
        <v>31</v>
      </c>
      <c r="AR54" s="46"/>
      <c r="AS54" s="183">
        <f>SUM(AR50:AU52)</f>
        <v>5349000</v>
      </c>
      <c r="AT54" s="183"/>
      <c r="AU54" s="183"/>
      <c r="AV54" s="183"/>
      <c r="AW54" s="184"/>
    </row>
    <row r="55" spans="2:49">
      <c r="B55" s="185" t="s">
        <v>33</v>
      </c>
      <c r="C55" s="186"/>
      <c r="D55" s="187" t="s">
        <v>19</v>
      </c>
      <c r="E55" s="188"/>
      <c r="F55" s="188"/>
      <c r="G55" s="188"/>
      <c r="H55" s="188"/>
      <c r="I55" s="188"/>
      <c r="J55" s="188"/>
      <c r="K55" s="188"/>
      <c r="L55" s="188"/>
      <c r="M55" s="188"/>
      <c r="N55" s="188"/>
      <c r="O55" s="188"/>
      <c r="P55" s="188"/>
      <c r="Q55" s="189"/>
      <c r="R55" s="170" t="s">
        <v>20</v>
      </c>
      <c r="S55" s="170"/>
      <c r="T55" s="170"/>
      <c r="U55" s="170"/>
      <c r="V55" s="170"/>
      <c r="W55" s="170"/>
      <c r="X55" s="170"/>
      <c r="Y55" s="170"/>
      <c r="Z55" s="170"/>
      <c r="AA55" s="170"/>
      <c r="AB55" s="170"/>
      <c r="AC55" s="170"/>
      <c r="AD55" s="170"/>
      <c r="AE55" s="170"/>
      <c r="AF55" s="170"/>
      <c r="AG55" s="170"/>
      <c r="AH55" s="170" t="s">
        <v>21</v>
      </c>
      <c r="AI55" s="170"/>
      <c r="AJ55" s="170"/>
      <c r="AK55" s="170"/>
      <c r="AL55" s="170"/>
      <c r="AM55" s="170"/>
      <c r="AN55" s="170"/>
      <c r="AO55" s="170"/>
      <c r="AP55" s="170"/>
      <c r="AQ55" s="170"/>
      <c r="AR55" s="170"/>
      <c r="AS55" s="170"/>
      <c r="AT55" s="170"/>
      <c r="AU55" s="170"/>
      <c r="AV55" s="170"/>
      <c r="AW55" s="170"/>
    </row>
    <row r="56" spans="2:49">
      <c r="B56" s="15" t="s">
        <v>43</v>
      </c>
      <c r="C56" s="30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7"/>
      <c r="R56" s="4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7"/>
      <c r="AH56" s="4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7"/>
    </row>
    <row r="57" spans="2:49">
      <c r="B57" s="8"/>
      <c r="C57" s="10"/>
      <c r="D57" s="160" t="s">
        <v>35</v>
      </c>
      <c r="E57" s="160"/>
      <c r="F57" s="11" t="s">
        <v>14</v>
      </c>
      <c r="G57" s="160" t="s">
        <v>36</v>
      </c>
      <c r="H57" s="160"/>
      <c r="I57" s="160"/>
      <c r="J57" s="160"/>
      <c r="K57" s="160"/>
      <c r="L57" s="160"/>
      <c r="M57" s="160"/>
      <c r="N57" s="160"/>
      <c r="O57" s="160"/>
      <c r="P57" s="160"/>
      <c r="Q57" s="198"/>
      <c r="R57" s="8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2"/>
      <c r="AH57" s="8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2"/>
    </row>
    <row r="58" spans="2:49">
      <c r="B58" s="8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2"/>
      <c r="R58" s="8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2"/>
      <c r="AH58" s="8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2"/>
    </row>
    <row r="59" spans="2:49">
      <c r="B59" s="8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2"/>
      <c r="R59" s="8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2"/>
      <c r="AH59" s="8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2"/>
    </row>
    <row r="60" spans="2:49">
      <c r="B60" s="8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2"/>
      <c r="R60" s="8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2"/>
      <c r="AH60" s="8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2"/>
    </row>
    <row r="61" spans="2:49">
      <c r="B61" s="8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2"/>
      <c r="R61" s="8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2"/>
      <c r="AH61" s="8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2"/>
    </row>
    <row r="62" spans="2:49">
      <c r="B62" s="8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2"/>
      <c r="R62" s="8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2"/>
      <c r="AH62" s="8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2"/>
    </row>
    <row r="63" spans="2:49">
      <c r="B63" s="8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2"/>
      <c r="R63" s="8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2"/>
      <c r="AH63" s="8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2"/>
    </row>
    <row r="64" spans="2:49">
      <c r="B64" s="8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2"/>
      <c r="R64" s="8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2"/>
      <c r="AH64" s="8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2"/>
    </row>
    <row r="65" spans="2:49">
      <c r="B65" s="8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2"/>
      <c r="R65" s="8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2"/>
      <c r="AH65" s="8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2"/>
    </row>
    <row r="66" spans="2:49">
      <c r="B66" s="8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2"/>
      <c r="R66" s="8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2"/>
      <c r="AH66" s="8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2"/>
    </row>
    <row r="67" spans="2:49">
      <c r="B67" s="8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2"/>
      <c r="R67" s="8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2"/>
      <c r="AH67" s="8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2"/>
    </row>
    <row r="68" spans="2:49">
      <c r="B68" s="8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2"/>
      <c r="R68" s="8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2"/>
      <c r="AH68" s="8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2"/>
    </row>
    <row r="69" spans="2:49">
      <c r="B69" s="8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2"/>
      <c r="R69" s="8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2"/>
      <c r="AH69" s="8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2"/>
    </row>
    <row r="70" spans="2:49">
      <c r="B70" s="14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9"/>
      <c r="R70" s="14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9"/>
      <c r="AH70" s="14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9"/>
    </row>
    <row r="83" spans="2:49">
      <c r="B83" s="15" t="s">
        <v>27</v>
      </c>
      <c r="C83" s="5"/>
      <c r="D83" s="5"/>
      <c r="E83" s="5"/>
      <c r="F83" s="5"/>
      <c r="G83" s="5"/>
      <c r="H83" s="5"/>
      <c r="I83" s="6"/>
      <c r="J83" s="6"/>
      <c r="K83" s="6"/>
      <c r="L83" s="6"/>
      <c r="M83" s="6"/>
      <c r="N83" s="6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7"/>
    </row>
    <row r="84" spans="2:49">
      <c r="B84" s="22" t="s">
        <v>28</v>
      </c>
      <c r="C84" s="10"/>
      <c r="D84" s="10"/>
      <c r="E84" s="10"/>
      <c r="F84" s="10"/>
      <c r="G84" s="10"/>
      <c r="H84" s="10"/>
      <c r="I84" s="11"/>
      <c r="J84" s="11"/>
      <c r="K84" s="11"/>
      <c r="L84" s="11"/>
      <c r="M84" s="11"/>
      <c r="N84" s="11"/>
      <c r="O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9" t="s">
        <v>30</v>
      </c>
      <c r="AR84" s="10"/>
      <c r="AS84" s="10"/>
      <c r="AT84" s="10"/>
      <c r="AU84" s="10"/>
      <c r="AV84" s="10"/>
      <c r="AW84" s="12"/>
    </row>
    <row r="85" spans="2:49" ht="17.25">
      <c r="B85" s="23" t="s">
        <v>1</v>
      </c>
      <c r="C85" s="44" t="s">
        <v>74</v>
      </c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Z85" s="192">
        <v>6</v>
      </c>
      <c r="AA85" s="192"/>
      <c r="AB85" s="31" t="s">
        <v>15</v>
      </c>
      <c r="AC85" s="32" t="s">
        <v>16</v>
      </c>
      <c r="AD85" s="192">
        <v>8</v>
      </c>
      <c r="AE85" s="192"/>
      <c r="AF85" s="37" t="s">
        <v>17</v>
      </c>
      <c r="AG85" s="193">
        <f>SUM(Z85*AD85)</f>
        <v>48</v>
      </c>
      <c r="AH85" s="193"/>
      <c r="AI85" s="1" t="s">
        <v>18</v>
      </c>
      <c r="AJ85" s="194" t="s">
        <v>29</v>
      </c>
      <c r="AK85" s="194"/>
      <c r="AL85" s="179">
        <v>21000</v>
      </c>
      <c r="AM85" s="179"/>
      <c r="AN85" s="179"/>
      <c r="AO85" s="47"/>
      <c r="AP85" s="33"/>
      <c r="AQ85" s="34" t="s">
        <v>31</v>
      </c>
      <c r="AR85" s="180">
        <f>SUM(AL85*AG85)</f>
        <v>1008000</v>
      </c>
      <c r="AS85" s="180"/>
      <c r="AT85" s="180"/>
      <c r="AU85" s="180"/>
      <c r="AV85" s="33"/>
      <c r="AW85" s="35"/>
    </row>
    <row r="86" spans="2:49">
      <c r="B86" s="8"/>
      <c r="C86" s="43"/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W86" s="31"/>
      <c r="X86" s="31"/>
      <c r="AC86" s="179"/>
      <c r="AD86" s="179"/>
      <c r="AE86" s="179"/>
      <c r="AF86" s="179"/>
      <c r="AG86" s="179"/>
      <c r="AH86" s="36"/>
      <c r="AI86" s="34"/>
      <c r="AJ86" s="38"/>
      <c r="AK86" s="38"/>
      <c r="AL86" s="38"/>
      <c r="AM86" s="38"/>
      <c r="AN86" s="38"/>
      <c r="AO86" s="33"/>
      <c r="AP86" s="33"/>
      <c r="AQ86" s="33"/>
      <c r="AR86" s="33"/>
      <c r="AS86" s="33"/>
      <c r="AT86" s="33"/>
      <c r="AU86" s="33"/>
      <c r="AV86" s="33"/>
      <c r="AW86" s="35"/>
    </row>
    <row r="87" spans="2:49">
      <c r="B87" s="8"/>
      <c r="I87" s="1"/>
      <c r="J87" s="1"/>
      <c r="K87" s="1"/>
      <c r="L87" s="1"/>
      <c r="M87" s="1"/>
      <c r="N87" s="1"/>
      <c r="P87" s="10"/>
      <c r="Q87" s="10"/>
      <c r="R87" s="10"/>
      <c r="S87" s="10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5"/>
    </row>
    <row r="88" spans="2:49" ht="15.75">
      <c r="B88" s="181" t="s">
        <v>32</v>
      </c>
      <c r="C88" s="182"/>
      <c r="D88" s="182"/>
      <c r="E88" s="182"/>
      <c r="F88" s="182"/>
      <c r="G88" s="182"/>
      <c r="H88" s="182"/>
      <c r="I88" s="182"/>
      <c r="J88" s="182"/>
      <c r="K88" s="182"/>
      <c r="L88" s="182"/>
      <c r="M88" s="182"/>
      <c r="N88" s="182"/>
      <c r="O88" s="182"/>
      <c r="P88" s="182"/>
      <c r="Q88" s="182"/>
      <c r="R88" s="182"/>
      <c r="S88" s="182"/>
      <c r="T88" s="182"/>
      <c r="U88" s="182"/>
      <c r="V88" s="182"/>
      <c r="W88" s="182"/>
      <c r="X88" s="182"/>
      <c r="Y88" s="182"/>
      <c r="Z88" s="182"/>
      <c r="AA88" s="182"/>
      <c r="AB88" s="182"/>
      <c r="AC88" s="182"/>
      <c r="AD88" s="182"/>
      <c r="AE88" s="182"/>
      <c r="AF88" s="182"/>
      <c r="AG88" s="182"/>
      <c r="AH88" s="182"/>
      <c r="AI88" s="182"/>
      <c r="AJ88" s="182"/>
      <c r="AK88" s="182"/>
      <c r="AL88" s="182"/>
      <c r="AM88" s="182"/>
      <c r="AN88" s="182"/>
      <c r="AO88" s="182"/>
      <c r="AP88" s="45"/>
      <c r="AQ88" s="45" t="s">
        <v>31</v>
      </c>
      <c r="AR88" s="46"/>
      <c r="AS88" s="183">
        <f>SUM(AR85)</f>
        <v>1008000</v>
      </c>
      <c r="AT88" s="183"/>
      <c r="AU88" s="183"/>
      <c r="AV88" s="183"/>
      <c r="AW88" s="184"/>
    </row>
    <row r="89" spans="2:49">
      <c r="B89" s="185" t="s">
        <v>33</v>
      </c>
      <c r="C89" s="186"/>
      <c r="D89" s="187" t="s">
        <v>19</v>
      </c>
      <c r="E89" s="188"/>
      <c r="F89" s="188"/>
      <c r="G89" s="188"/>
      <c r="H89" s="188"/>
      <c r="I89" s="188"/>
      <c r="J89" s="188"/>
      <c r="K89" s="188"/>
      <c r="L89" s="188"/>
      <c r="M89" s="188"/>
      <c r="N89" s="188"/>
      <c r="O89" s="188"/>
      <c r="P89" s="188"/>
      <c r="Q89" s="189"/>
      <c r="R89" s="170" t="s">
        <v>20</v>
      </c>
      <c r="S89" s="170"/>
      <c r="T89" s="170"/>
      <c r="U89" s="170"/>
      <c r="V89" s="170"/>
      <c r="W89" s="170"/>
      <c r="X89" s="170"/>
      <c r="Y89" s="170"/>
      <c r="Z89" s="170"/>
      <c r="AA89" s="170"/>
      <c r="AB89" s="170"/>
      <c r="AC89" s="170"/>
      <c r="AD89" s="170"/>
      <c r="AE89" s="170"/>
      <c r="AF89" s="170"/>
      <c r="AG89" s="170"/>
      <c r="AH89" s="170" t="s">
        <v>21</v>
      </c>
      <c r="AI89" s="170"/>
      <c r="AJ89" s="170"/>
      <c r="AK89" s="170"/>
      <c r="AL89" s="170"/>
      <c r="AM89" s="170"/>
      <c r="AN89" s="170"/>
      <c r="AO89" s="170"/>
      <c r="AP89" s="170"/>
      <c r="AQ89" s="170"/>
      <c r="AR89" s="170"/>
      <c r="AS89" s="170"/>
      <c r="AT89" s="170"/>
      <c r="AU89" s="170"/>
      <c r="AV89" s="170"/>
      <c r="AW89" s="170"/>
    </row>
    <row r="90" spans="2:49">
      <c r="B90" s="15" t="s">
        <v>46</v>
      </c>
      <c r="C90" s="30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7"/>
      <c r="R90" s="4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7"/>
      <c r="AH90" s="4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7"/>
    </row>
    <row r="91" spans="2:49">
      <c r="B91" s="8"/>
      <c r="C91" s="10"/>
      <c r="D91" s="160" t="s">
        <v>35</v>
      </c>
      <c r="E91" s="160"/>
      <c r="F91" s="11" t="s">
        <v>14</v>
      </c>
      <c r="G91" s="171" t="s">
        <v>114</v>
      </c>
      <c r="H91" s="171"/>
      <c r="I91" s="171"/>
      <c r="J91" s="171"/>
      <c r="K91" s="171"/>
      <c r="L91" s="171"/>
      <c r="M91" s="171"/>
      <c r="N91" s="171"/>
      <c r="O91" s="171"/>
      <c r="P91" s="171"/>
      <c r="Q91" s="172"/>
      <c r="R91" s="8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2"/>
      <c r="AH91" s="8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2"/>
    </row>
    <row r="92" spans="2:49">
      <c r="B92" s="8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2"/>
      <c r="R92" s="8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2"/>
      <c r="AH92" s="8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2"/>
    </row>
    <row r="93" spans="2:49">
      <c r="B93" s="8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2"/>
      <c r="R93" s="8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2"/>
      <c r="AH93" s="8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2"/>
    </row>
    <row r="94" spans="2:49">
      <c r="B94" s="8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2"/>
      <c r="R94" s="8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2"/>
      <c r="AH94" s="8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2"/>
    </row>
    <row r="95" spans="2:49">
      <c r="B95" s="8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2"/>
      <c r="R95" s="8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2"/>
      <c r="AH95" s="8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2"/>
    </row>
    <row r="96" spans="2:49">
      <c r="B96" s="8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2"/>
      <c r="R96" s="8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2"/>
      <c r="AH96" s="8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2"/>
    </row>
    <row r="97" spans="2:49">
      <c r="B97" s="8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2"/>
      <c r="R97" s="8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2"/>
      <c r="AH97" s="8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2"/>
    </row>
    <row r="98" spans="2:49">
      <c r="B98" s="8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2"/>
      <c r="R98" s="8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2"/>
      <c r="AH98" s="8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2"/>
    </row>
    <row r="99" spans="2:49">
      <c r="B99" s="8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2"/>
      <c r="R99" s="8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2"/>
      <c r="AH99" s="8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2"/>
    </row>
    <row r="100" spans="2:49">
      <c r="B100" s="8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2"/>
      <c r="R100" s="8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2"/>
      <c r="AH100" s="8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2"/>
    </row>
    <row r="101" spans="2:49">
      <c r="B101" s="8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2"/>
      <c r="R101" s="8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2"/>
      <c r="AH101" s="8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2"/>
    </row>
    <row r="102" spans="2:49">
      <c r="B102" s="8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2"/>
      <c r="R102" s="8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2"/>
      <c r="AH102" s="8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2"/>
    </row>
    <row r="103" spans="2:49">
      <c r="B103" s="14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9"/>
      <c r="R103" s="14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9"/>
      <c r="AH103" s="14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9"/>
    </row>
    <row r="104" spans="2:49" s="51" customFormat="1" ht="14.25">
      <c r="B104" s="61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60"/>
      <c r="R104" s="61"/>
      <c r="S104" s="59"/>
      <c r="T104" s="59"/>
      <c r="U104" s="59"/>
      <c r="V104" s="59"/>
      <c r="W104" s="59"/>
      <c r="X104" s="59"/>
      <c r="Y104" s="59"/>
      <c r="Z104" s="59"/>
      <c r="AA104" s="59"/>
      <c r="AB104" s="59"/>
      <c r="AC104" s="59"/>
      <c r="AD104" s="59"/>
      <c r="AE104" s="59"/>
      <c r="AF104" s="59"/>
      <c r="AG104" s="60"/>
      <c r="AH104" s="61"/>
      <c r="AI104" s="59"/>
      <c r="AJ104" s="59"/>
      <c r="AK104" s="59"/>
      <c r="AL104" s="59"/>
      <c r="AM104" s="59"/>
      <c r="AN104" s="59"/>
      <c r="AO104" s="59"/>
      <c r="AP104" s="59"/>
      <c r="AQ104" s="59"/>
      <c r="AR104" s="59"/>
      <c r="AS104" s="59"/>
      <c r="AT104" s="59"/>
      <c r="AU104" s="59"/>
      <c r="AV104" s="59"/>
      <c r="AW104" s="60"/>
    </row>
    <row r="105" spans="2:49" ht="21">
      <c r="B105" s="173" t="s">
        <v>56</v>
      </c>
      <c r="C105" s="174"/>
      <c r="D105" s="174" t="s">
        <v>57</v>
      </c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  <c r="X105" s="174"/>
      <c r="Y105" s="174"/>
      <c r="Z105" s="174"/>
      <c r="AA105" s="174"/>
      <c r="AB105" s="174"/>
      <c r="AC105" s="174"/>
      <c r="AD105" s="174"/>
      <c r="AE105" s="174"/>
      <c r="AF105" s="174"/>
      <c r="AG105" s="174"/>
      <c r="AH105" s="174" t="s">
        <v>31</v>
      </c>
      <c r="AI105" s="174"/>
      <c r="AJ105" s="177">
        <f>AS88+AS54</f>
        <v>6357000</v>
      </c>
      <c r="AK105" s="177"/>
      <c r="AL105" s="177"/>
      <c r="AM105" s="177"/>
      <c r="AN105" s="177"/>
      <c r="AO105" s="177"/>
      <c r="AP105" s="177"/>
      <c r="AQ105" s="177"/>
      <c r="AR105" s="177"/>
      <c r="AS105" s="177"/>
      <c r="AT105" s="39"/>
      <c r="AU105" s="39"/>
      <c r="AV105" s="39"/>
      <c r="AW105" s="40"/>
    </row>
    <row r="106" spans="2:49" ht="21">
      <c r="B106" s="175"/>
      <c r="C106" s="176"/>
      <c r="D106" s="176"/>
      <c r="E106" s="176"/>
      <c r="F106" s="176"/>
      <c r="G106" s="176"/>
      <c r="H106" s="176"/>
      <c r="I106" s="176"/>
      <c r="J106" s="176"/>
      <c r="K106" s="176"/>
      <c r="L106" s="176"/>
      <c r="M106" s="176"/>
      <c r="N106" s="176"/>
      <c r="O106" s="176"/>
      <c r="P106" s="176"/>
      <c r="Q106" s="176"/>
      <c r="R106" s="176"/>
      <c r="S106" s="176"/>
      <c r="T106" s="176"/>
      <c r="U106" s="176"/>
      <c r="V106" s="176"/>
      <c r="W106" s="176"/>
      <c r="X106" s="176"/>
      <c r="Y106" s="176"/>
      <c r="Z106" s="176"/>
      <c r="AA106" s="176"/>
      <c r="AB106" s="176"/>
      <c r="AC106" s="176"/>
      <c r="AD106" s="176"/>
      <c r="AE106" s="176"/>
      <c r="AF106" s="176"/>
      <c r="AG106" s="176"/>
      <c r="AH106" s="176"/>
      <c r="AI106" s="176"/>
      <c r="AJ106" s="178"/>
      <c r="AK106" s="178"/>
      <c r="AL106" s="178"/>
      <c r="AM106" s="178"/>
      <c r="AN106" s="178"/>
      <c r="AO106" s="178"/>
      <c r="AP106" s="178"/>
      <c r="AQ106" s="178"/>
      <c r="AR106" s="178"/>
      <c r="AS106" s="178"/>
      <c r="AT106" s="41"/>
      <c r="AU106" s="41"/>
      <c r="AV106" s="41"/>
      <c r="AW106" s="42"/>
    </row>
    <row r="107" spans="2:49">
      <c r="AO107" s="3"/>
    </row>
    <row r="108" spans="2:49" s="51" customFormat="1" ht="14.25">
      <c r="I108" s="52"/>
      <c r="J108" s="52"/>
      <c r="K108" s="52"/>
      <c r="L108" s="52"/>
      <c r="M108" s="52"/>
      <c r="N108" s="52"/>
      <c r="AO108" s="52" t="s">
        <v>210</v>
      </c>
    </row>
    <row r="109" spans="2:49" s="51" customFormat="1" ht="14.25">
      <c r="F109" s="52" t="s">
        <v>54</v>
      </c>
      <c r="I109" s="52"/>
      <c r="J109" s="52"/>
      <c r="K109" s="52"/>
      <c r="L109" s="52"/>
      <c r="M109" s="52"/>
      <c r="N109" s="52"/>
      <c r="X109" s="52" t="s">
        <v>51</v>
      </c>
      <c r="AO109" s="52" t="s">
        <v>48</v>
      </c>
    </row>
    <row r="110" spans="2:49" s="51" customFormat="1" ht="14.25">
      <c r="F110" s="52" t="s">
        <v>55</v>
      </c>
      <c r="I110" s="52"/>
      <c r="J110" s="52"/>
      <c r="K110" s="52"/>
      <c r="L110" s="52"/>
      <c r="M110" s="52"/>
      <c r="N110" s="52"/>
      <c r="X110" s="52" t="s">
        <v>52</v>
      </c>
      <c r="AO110" s="52" t="s">
        <v>49</v>
      </c>
    </row>
    <row r="111" spans="2:49" s="51" customFormat="1" ht="14.25">
      <c r="F111" s="52"/>
      <c r="I111" s="52"/>
      <c r="J111" s="52"/>
      <c r="K111" s="52"/>
      <c r="L111" s="52"/>
      <c r="M111" s="52"/>
      <c r="N111" s="52"/>
      <c r="X111" s="52" t="s">
        <v>53</v>
      </c>
      <c r="AO111" s="52" t="s">
        <v>50</v>
      </c>
    </row>
    <row r="112" spans="2:49" s="51" customFormat="1" ht="14.25">
      <c r="F112" s="52"/>
      <c r="I112" s="52"/>
      <c r="J112" s="52"/>
      <c r="K112" s="52"/>
      <c r="L112" s="52"/>
      <c r="M112" s="52"/>
      <c r="N112" s="52"/>
      <c r="X112" s="52"/>
      <c r="AO112" s="52"/>
    </row>
    <row r="113" spans="4:41" s="51" customFormat="1" ht="14.25">
      <c r="F113" s="52"/>
      <c r="I113" s="52"/>
      <c r="J113" s="52"/>
      <c r="K113" s="52"/>
      <c r="L113" s="52"/>
      <c r="M113" s="52"/>
      <c r="N113" s="52"/>
      <c r="X113" s="52"/>
      <c r="AO113" s="52"/>
    </row>
    <row r="114" spans="4:41" s="51" customFormat="1" ht="14.25">
      <c r="F114" s="52"/>
      <c r="I114" s="52"/>
      <c r="J114" s="52"/>
      <c r="K114" s="52"/>
      <c r="L114" s="52"/>
      <c r="M114" s="52"/>
      <c r="N114" s="52"/>
      <c r="X114" s="52"/>
      <c r="AO114" s="52"/>
    </row>
    <row r="115" spans="4:41" s="63" customFormat="1">
      <c r="F115" s="132" t="s">
        <v>232</v>
      </c>
      <c r="I115" s="131"/>
      <c r="J115" s="131"/>
      <c r="K115" s="131"/>
      <c r="L115" s="131"/>
      <c r="M115" s="131"/>
      <c r="N115" s="131"/>
      <c r="X115" s="132" t="s">
        <v>97</v>
      </c>
      <c r="AO115" s="132" t="s">
        <v>209</v>
      </c>
    </row>
    <row r="116" spans="4:41" s="51" customFormat="1" ht="14.25">
      <c r="D116" s="133"/>
      <c r="F116" s="133" t="s">
        <v>228</v>
      </c>
      <c r="G116" s="133"/>
      <c r="H116" s="133"/>
      <c r="I116" s="133"/>
      <c r="J116" s="133"/>
      <c r="K116" s="134"/>
      <c r="L116" s="134"/>
      <c r="M116" s="134"/>
      <c r="N116" s="134"/>
      <c r="AO116" s="52"/>
    </row>
  </sheetData>
  <mergeCells count="74">
    <mergeCell ref="B6:J6"/>
    <mergeCell ref="L6:AT6"/>
    <mergeCell ref="A2:AW2"/>
    <mergeCell ref="B4:J4"/>
    <mergeCell ref="L4:AT4"/>
    <mergeCell ref="B5:J5"/>
    <mergeCell ref="L5:AT5"/>
    <mergeCell ref="B7:J7"/>
    <mergeCell ref="L7:AT7"/>
    <mergeCell ref="B8:J8"/>
    <mergeCell ref="L8:AT8"/>
    <mergeCell ref="B9:J9"/>
    <mergeCell ref="L9:AT9"/>
    <mergeCell ref="AJ16:AO16"/>
    <mergeCell ref="B11:AW11"/>
    <mergeCell ref="C14:G14"/>
    <mergeCell ref="I14:J14"/>
    <mergeCell ref="M14:N14"/>
    <mergeCell ref="Q14:R14"/>
    <mergeCell ref="AJ14:AO14"/>
    <mergeCell ref="C15:G15"/>
    <mergeCell ref="I15:J15"/>
    <mergeCell ref="M15:N15"/>
    <mergeCell ref="Q15:R15"/>
    <mergeCell ref="AJ15:AO15"/>
    <mergeCell ref="B18:Q18"/>
    <mergeCell ref="R18:AG18"/>
    <mergeCell ref="AH18:AW18"/>
    <mergeCell ref="B19:Q30"/>
    <mergeCell ref="R19:AG30"/>
    <mergeCell ref="AH19:AW30"/>
    <mergeCell ref="AP42:AT42"/>
    <mergeCell ref="V50:W50"/>
    <mergeCell ref="Z50:AA50"/>
    <mergeCell ref="AD50:AE50"/>
    <mergeCell ref="AJ50:AL50"/>
    <mergeCell ref="AR50:AU50"/>
    <mergeCell ref="V52:W52"/>
    <mergeCell ref="X52:AA52"/>
    <mergeCell ref="AD52:AE52"/>
    <mergeCell ref="AJ52:AL52"/>
    <mergeCell ref="AR52:AU52"/>
    <mergeCell ref="V51:W51"/>
    <mergeCell ref="X51:AA51"/>
    <mergeCell ref="AD51:AE51"/>
    <mergeCell ref="AJ51:AL51"/>
    <mergeCell ref="AR51:AU51"/>
    <mergeCell ref="B54:AO54"/>
    <mergeCell ref="AS54:AW54"/>
    <mergeCell ref="B55:C55"/>
    <mergeCell ref="D55:Q55"/>
    <mergeCell ref="R55:AG55"/>
    <mergeCell ref="AH55:AW55"/>
    <mergeCell ref="B105:C106"/>
    <mergeCell ref="D105:AG106"/>
    <mergeCell ref="AH105:AI106"/>
    <mergeCell ref="D57:E57"/>
    <mergeCell ref="G57:Q57"/>
    <mergeCell ref="AJ105:AS106"/>
    <mergeCell ref="AG85:AH85"/>
    <mergeCell ref="AJ85:AK85"/>
    <mergeCell ref="AL85:AN85"/>
    <mergeCell ref="AC86:AG86"/>
    <mergeCell ref="B88:AO88"/>
    <mergeCell ref="AS88:AW88"/>
    <mergeCell ref="B89:C89"/>
    <mergeCell ref="D89:Q89"/>
    <mergeCell ref="R89:AG89"/>
    <mergeCell ref="AH89:AW89"/>
    <mergeCell ref="AR85:AU85"/>
    <mergeCell ref="Z85:AA85"/>
    <mergeCell ref="AD85:AE85"/>
    <mergeCell ref="D91:E91"/>
    <mergeCell ref="G91:Q91"/>
  </mergeCells>
  <pageMargins left="1.08" right="0.47244094488188981" top="0.89" bottom="0.26" header="0.31496062992125984" footer="0.31496062992125984"/>
  <pageSetup paperSize="9" scale="85" orientation="landscape" horizontalDpi="4294967293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>
  <dimension ref="A1:AW157"/>
  <sheetViews>
    <sheetView topLeftCell="A22" workbookViewId="0">
      <selection activeCell="A32" sqref="A32:XFD40"/>
    </sheetView>
  </sheetViews>
  <sheetFormatPr defaultRowHeight="15"/>
  <cols>
    <col min="1" max="7" width="3" style="1" customWidth="1"/>
    <col min="8" max="8" width="1.5703125" style="1" customWidth="1"/>
    <col min="9" max="14" width="3" style="3" customWidth="1"/>
    <col min="15" max="81" width="3" style="1" customWidth="1"/>
    <col min="82" max="139" width="2.42578125" style="1" customWidth="1"/>
    <col min="140" max="16384" width="9.140625" style="1"/>
  </cols>
  <sheetData>
    <row r="1" spans="1:49">
      <c r="AR1" s="21" t="s">
        <v>24</v>
      </c>
    </row>
    <row r="2" spans="1:49" ht="21">
      <c r="A2" s="165" t="s">
        <v>0</v>
      </c>
      <c r="B2" s="165"/>
      <c r="C2" s="165"/>
      <c r="D2" s="165"/>
      <c r="E2" s="165"/>
      <c r="F2" s="165"/>
      <c r="G2" s="165"/>
      <c r="H2" s="165"/>
      <c r="I2" s="165"/>
      <c r="J2" s="165"/>
      <c r="K2" s="165"/>
      <c r="L2" s="165"/>
      <c r="M2" s="165"/>
      <c r="N2" s="165"/>
      <c r="O2" s="165"/>
      <c r="P2" s="165"/>
      <c r="Q2" s="165"/>
      <c r="R2" s="165"/>
      <c r="S2" s="165"/>
      <c r="T2" s="165"/>
      <c r="U2" s="165"/>
      <c r="V2" s="165"/>
      <c r="W2" s="165"/>
      <c r="X2" s="165"/>
      <c r="Y2" s="165"/>
      <c r="Z2" s="165"/>
      <c r="AA2" s="165"/>
      <c r="AB2" s="165"/>
      <c r="AC2" s="165"/>
      <c r="AD2" s="165"/>
      <c r="AE2" s="165"/>
      <c r="AF2" s="165"/>
      <c r="AG2" s="165"/>
      <c r="AH2" s="165"/>
      <c r="AI2" s="165"/>
      <c r="AJ2" s="165"/>
      <c r="AK2" s="165"/>
      <c r="AL2" s="165"/>
      <c r="AM2" s="165"/>
      <c r="AN2" s="165"/>
      <c r="AO2" s="165"/>
      <c r="AP2" s="165"/>
      <c r="AQ2" s="165"/>
      <c r="AR2" s="165"/>
      <c r="AS2" s="165"/>
      <c r="AT2" s="165"/>
      <c r="AU2" s="165"/>
      <c r="AV2" s="165"/>
      <c r="AW2" s="165"/>
    </row>
    <row r="4" spans="1:49">
      <c r="A4" s="2" t="s">
        <v>1</v>
      </c>
      <c r="B4" s="166" t="s">
        <v>2</v>
      </c>
      <c r="C4" s="166"/>
      <c r="D4" s="166"/>
      <c r="E4" s="166"/>
      <c r="F4" s="166"/>
      <c r="G4" s="166"/>
      <c r="H4" s="166"/>
      <c r="I4" s="166"/>
      <c r="J4" s="166"/>
      <c r="K4" s="3" t="s">
        <v>14</v>
      </c>
      <c r="L4" s="166">
        <v>272</v>
      </c>
      <c r="M4" s="166"/>
      <c r="N4" s="166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  <c r="AA4" s="166"/>
      <c r="AB4" s="166"/>
      <c r="AC4" s="166"/>
      <c r="AD4" s="166"/>
      <c r="AE4" s="166"/>
      <c r="AF4" s="166"/>
      <c r="AG4" s="166"/>
      <c r="AH4" s="166"/>
      <c r="AI4" s="166"/>
      <c r="AJ4" s="166"/>
      <c r="AK4" s="166"/>
      <c r="AL4" s="166"/>
      <c r="AM4" s="166"/>
      <c r="AN4" s="166"/>
      <c r="AO4" s="166"/>
      <c r="AP4" s="166"/>
      <c r="AQ4" s="166"/>
      <c r="AR4" s="166"/>
      <c r="AS4" s="166"/>
      <c r="AT4" s="166"/>
    </row>
    <row r="5" spans="1:49">
      <c r="B5" s="166" t="s">
        <v>3</v>
      </c>
      <c r="C5" s="166"/>
      <c r="D5" s="166"/>
      <c r="E5" s="166"/>
      <c r="F5" s="166"/>
      <c r="G5" s="166"/>
      <c r="H5" s="166"/>
      <c r="I5" s="166"/>
      <c r="J5" s="166"/>
      <c r="K5" s="3" t="s">
        <v>14</v>
      </c>
      <c r="L5" s="167" t="s">
        <v>218</v>
      </c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167"/>
      <c r="AA5" s="167"/>
      <c r="AB5" s="167"/>
      <c r="AC5" s="167"/>
      <c r="AD5" s="167"/>
      <c r="AE5" s="167"/>
      <c r="AF5" s="167"/>
      <c r="AG5" s="167"/>
      <c r="AH5" s="167"/>
      <c r="AI5" s="167"/>
      <c r="AJ5" s="167"/>
      <c r="AK5" s="167"/>
      <c r="AL5" s="167"/>
      <c r="AM5" s="167"/>
      <c r="AN5" s="167"/>
      <c r="AO5" s="167"/>
      <c r="AP5" s="167"/>
      <c r="AQ5" s="167"/>
      <c r="AR5" s="167"/>
      <c r="AS5" s="167"/>
      <c r="AT5" s="167"/>
    </row>
    <row r="6" spans="1:49">
      <c r="B6" s="166" t="s">
        <v>4</v>
      </c>
      <c r="C6" s="166"/>
      <c r="D6" s="166"/>
      <c r="E6" s="166"/>
      <c r="F6" s="166"/>
      <c r="G6" s="166"/>
      <c r="H6" s="166"/>
      <c r="I6" s="166"/>
      <c r="J6" s="166"/>
      <c r="K6" s="3" t="s">
        <v>14</v>
      </c>
      <c r="L6" s="166" t="str">
        <f>'[1]Tembesi Lolos'!$N$153</f>
        <v>Wiraswasta</v>
      </c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</row>
    <row r="7" spans="1:49">
      <c r="B7" s="166" t="s">
        <v>5</v>
      </c>
      <c r="C7" s="166"/>
      <c r="D7" s="166"/>
      <c r="E7" s="166"/>
      <c r="F7" s="166"/>
      <c r="G7" s="166"/>
      <c r="H7" s="166"/>
      <c r="I7" s="166"/>
      <c r="J7" s="166"/>
      <c r="K7" s="3" t="s">
        <v>14</v>
      </c>
      <c r="L7" s="166" t="s">
        <v>170</v>
      </c>
      <c r="M7" s="166"/>
      <c r="N7" s="166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</row>
    <row r="8" spans="1:49">
      <c r="B8" s="166" t="s">
        <v>6</v>
      </c>
      <c r="C8" s="166"/>
      <c r="D8" s="166"/>
      <c r="E8" s="166"/>
      <c r="F8" s="166"/>
      <c r="G8" s="166"/>
      <c r="H8" s="166"/>
      <c r="I8" s="166"/>
      <c r="J8" s="166"/>
      <c r="K8" s="3" t="s">
        <v>14</v>
      </c>
      <c r="L8" s="166" t="s">
        <v>105</v>
      </c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</row>
    <row r="9" spans="1:49">
      <c r="B9" s="166" t="s">
        <v>7</v>
      </c>
      <c r="C9" s="166"/>
      <c r="D9" s="166"/>
      <c r="E9" s="166"/>
      <c r="F9" s="166"/>
      <c r="G9" s="166"/>
      <c r="H9" s="166"/>
      <c r="I9" s="166"/>
      <c r="J9" s="166"/>
      <c r="K9" s="3" t="s">
        <v>14</v>
      </c>
      <c r="L9" s="166" t="s">
        <v>23</v>
      </c>
      <c r="M9" s="166"/>
      <c r="N9" s="166"/>
      <c r="O9" s="166"/>
      <c r="P9" s="166"/>
      <c r="Q9" s="166"/>
      <c r="R9" s="166"/>
      <c r="S9" s="166"/>
      <c r="T9" s="166"/>
      <c r="U9" s="166"/>
      <c r="V9" s="166"/>
      <c r="W9" s="166"/>
      <c r="X9" s="166"/>
      <c r="Y9" s="166"/>
      <c r="Z9" s="166"/>
      <c r="AA9" s="166"/>
      <c r="AB9" s="166"/>
      <c r="AC9" s="166"/>
      <c r="AD9" s="166"/>
      <c r="AE9" s="166"/>
      <c r="AF9" s="166"/>
      <c r="AG9" s="166"/>
      <c r="AH9" s="166"/>
      <c r="AI9" s="166"/>
      <c r="AJ9" s="166"/>
      <c r="AK9" s="166"/>
      <c r="AL9" s="166"/>
      <c r="AM9" s="166"/>
      <c r="AN9" s="166"/>
      <c r="AO9" s="166"/>
      <c r="AP9" s="166"/>
      <c r="AQ9" s="166"/>
      <c r="AR9" s="166"/>
      <c r="AS9" s="166"/>
      <c r="AT9" s="166"/>
    </row>
    <row r="11" spans="1:49">
      <c r="A11" s="2" t="s">
        <v>8</v>
      </c>
      <c r="B11" s="169" t="s">
        <v>9</v>
      </c>
      <c r="C11" s="169"/>
      <c r="D11" s="169"/>
      <c r="E11" s="169"/>
      <c r="F11" s="169"/>
      <c r="G11" s="169"/>
      <c r="H11" s="169"/>
      <c r="I11" s="169"/>
      <c r="J11" s="169"/>
      <c r="K11" s="169"/>
      <c r="L11" s="169"/>
      <c r="M11" s="169"/>
      <c r="N11" s="169"/>
      <c r="O11" s="169"/>
      <c r="P11" s="169"/>
      <c r="Q11" s="169"/>
      <c r="R11" s="169"/>
      <c r="S11" s="169"/>
      <c r="T11" s="169"/>
      <c r="U11" s="169"/>
      <c r="V11" s="169"/>
      <c r="W11" s="169"/>
      <c r="X11" s="169"/>
      <c r="Y11" s="169"/>
      <c r="Z11" s="169"/>
      <c r="AA11" s="169"/>
      <c r="AB11" s="169"/>
      <c r="AC11" s="169"/>
      <c r="AD11" s="169"/>
      <c r="AE11" s="169"/>
      <c r="AF11" s="169"/>
      <c r="AG11" s="169"/>
      <c r="AH11" s="169"/>
      <c r="AI11" s="169"/>
      <c r="AJ11" s="169"/>
      <c r="AK11" s="169"/>
      <c r="AL11" s="169"/>
      <c r="AM11" s="169"/>
      <c r="AN11" s="169"/>
      <c r="AO11" s="169"/>
      <c r="AP11" s="169"/>
      <c r="AQ11" s="169"/>
      <c r="AR11" s="169"/>
      <c r="AS11" s="169"/>
      <c r="AT11" s="169"/>
      <c r="AU11" s="169"/>
      <c r="AV11" s="169"/>
      <c r="AW11" s="169"/>
    </row>
    <row r="13" spans="1:49">
      <c r="B13" s="15" t="s">
        <v>10</v>
      </c>
      <c r="C13" s="5"/>
      <c r="D13" s="5"/>
      <c r="E13" s="5"/>
      <c r="F13" s="5"/>
      <c r="G13" s="5"/>
      <c r="H13" s="5"/>
      <c r="I13" s="6"/>
      <c r="J13" s="6"/>
      <c r="K13" s="6"/>
      <c r="L13" s="6"/>
      <c r="M13" s="6"/>
      <c r="N13" s="6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7"/>
    </row>
    <row r="14" spans="1:49" ht="17.25">
      <c r="B14" s="16" t="s">
        <v>11</v>
      </c>
      <c r="C14" s="160" t="s">
        <v>13</v>
      </c>
      <c r="D14" s="160"/>
      <c r="E14" s="160"/>
      <c r="F14" s="160"/>
      <c r="G14" s="160"/>
      <c r="H14" s="118" t="s">
        <v>14</v>
      </c>
      <c r="I14" s="168">
        <v>6</v>
      </c>
      <c r="J14" s="168"/>
      <c r="K14" s="120" t="s">
        <v>15</v>
      </c>
      <c r="L14" s="120" t="s">
        <v>16</v>
      </c>
      <c r="M14" s="168">
        <v>10</v>
      </c>
      <c r="N14" s="168"/>
      <c r="O14" s="11" t="s">
        <v>15</v>
      </c>
      <c r="P14" s="13" t="s">
        <v>17</v>
      </c>
      <c r="Q14" s="168">
        <f>SUM(M14*I14)</f>
        <v>60</v>
      </c>
      <c r="R14" s="168"/>
      <c r="S14" s="118" t="s">
        <v>18</v>
      </c>
      <c r="T14" s="118"/>
      <c r="U14" s="18" t="s">
        <v>11</v>
      </c>
      <c r="V14" s="10" t="s">
        <v>65</v>
      </c>
      <c r="W14" s="10"/>
      <c r="X14" s="10"/>
      <c r="Y14" s="10"/>
      <c r="Z14" s="10"/>
      <c r="AA14" s="10" t="s">
        <v>14</v>
      </c>
      <c r="AB14" s="10" t="s">
        <v>64</v>
      </c>
      <c r="AC14" s="10"/>
      <c r="AD14" s="10"/>
      <c r="AE14" s="10"/>
      <c r="AF14" s="10"/>
      <c r="AI14" s="19" t="s">
        <v>11</v>
      </c>
      <c r="AJ14" s="161" t="s">
        <v>67</v>
      </c>
      <c r="AK14" s="161"/>
      <c r="AL14" s="161"/>
      <c r="AM14" s="161"/>
      <c r="AN14" s="161"/>
      <c r="AO14" s="161"/>
      <c r="AP14" s="44" t="s">
        <v>14</v>
      </c>
      <c r="AQ14" s="44" t="s">
        <v>64</v>
      </c>
      <c r="AR14" s="44"/>
      <c r="AS14" s="44"/>
      <c r="AT14" s="44"/>
      <c r="AU14" s="44"/>
      <c r="AW14" s="12"/>
    </row>
    <row r="15" spans="1:49" ht="17.25">
      <c r="B15" s="16" t="s">
        <v>11</v>
      </c>
      <c r="C15" s="160" t="s">
        <v>12</v>
      </c>
      <c r="D15" s="160"/>
      <c r="E15" s="160"/>
      <c r="F15" s="160"/>
      <c r="G15" s="160"/>
      <c r="H15" s="118" t="s">
        <v>14</v>
      </c>
      <c r="I15" s="168">
        <v>6</v>
      </c>
      <c r="J15" s="168"/>
      <c r="K15" s="120" t="s">
        <v>15</v>
      </c>
      <c r="L15" s="120" t="s">
        <v>16</v>
      </c>
      <c r="M15" s="168">
        <v>8</v>
      </c>
      <c r="N15" s="168"/>
      <c r="O15" s="11" t="s">
        <v>15</v>
      </c>
      <c r="P15" s="13" t="s">
        <v>17</v>
      </c>
      <c r="Q15" s="168">
        <f>SUM(M15*I15)</f>
        <v>48</v>
      </c>
      <c r="R15" s="168"/>
      <c r="S15" s="118" t="s">
        <v>18</v>
      </c>
      <c r="T15" s="118"/>
      <c r="U15" s="18" t="s">
        <v>11</v>
      </c>
      <c r="V15" s="10" t="s">
        <v>63</v>
      </c>
      <c r="W15" s="10"/>
      <c r="X15" s="10"/>
      <c r="Y15" s="10"/>
      <c r="Z15" s="10"/>
      <c r="AA15" s="10" t="s">
        <v>14</v>
      </c>
      <c r="AB15" s="10" t="s">
        <v>64</v>
      </c>
      <c r="AC15" s="10"/>
      <c r="AD15" s="10"/>
      <c r="AE15" s="10"/>
      <c r="AF15" s="10"/>
      <c r="AH15" s="10"/>
      <c r="AI15" s="18" t="s">
        <v>11</v>
      </c>
      <c r="AJ15" s="160" t="s">
        <v>68</v>
      </c>
      <c r="AK15" s="160"/>
      <c r="AL15" s="160"/>
      <c r="AM15" s="160"/>
      <c r="AN15" s="160"/>
      <c r="AO15" s="160"/>
      <c r="AP15" s="10" t="s">
        <v>14</v>
      </c>
      <c r="AQ15" s="10" t="s">
        <v>111</v>
      </c>
      <c r="AR15" s="10"/>
      <c r="AS15" s="10"/>
      <c r="AT15" s="10"/>
      <c r="AU15" s="10"/>
      <c r="AW15" s="12"/>
    </row>
    <row r="16" spans="1:49">
      <c r="B16" s="17"/>
      <c r="C16" s="44"/>
      <c r="D16" s="44"/>
      <c r="E16" s="44"/>
      <c r="F16" s="44"/>
      <c r="G16" s="44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119"/>
      <c r="U16" s="18" t="s">
        <v>11</v>
      </c>
      <c r="V16" s="118" t="s">
        <v>66</v>
      </c>
      <c r="W16" s="118"/>
      <c r="X16" s="118"/>
      <c r="Y16" s="118"/>
      <c r="Z16" s="118"/>
      <c r="AA16" s="10" t="s">
        <v>14</v>
      </c>
      <c r="AB16" s="118" t="s">
        <v>64</v>
      </c>
      <c r="AC16" s="118"/>
      <c r="AD16" s="118"/>
      <c r="AE16" s="118"/>
      <c r="AF16" s="118"/>
      <c r="AH16" s="24"/>
      <c r="AI16" s="18" t="s">
        <v>11</v>
      </c>
      <c r="AJ16" s="160" t="s">
        <v>69</v>
      </c>
      <c r="AK16" s="160"/>
      <c r="AL16" s="160"/>
      <c r="AM16" s="160"/>
      <c r="AN16" s="160"/>
      <c r="AO16" s="160"/>
      <c r="AP16" s="10" t="s">
        <v>14</v>
      </c>
      <c r="AQ16" s="10" t="s">
        <v>111</v>
      </c>
      <c r="AR16" s="10"/>
      <c r="AS16" s="10"/>
      <c r="AT16" s="10"/>
      <c r="AU16" s="10"/>
      <c r="AV16" s="10"/>
      <c r="AW16" s="12"/>
    </row>
    <row r="17" spans="2:49">
      <c r="B17" s="8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2"/>
    </row>
    <row r="18" spans="2:49">
      <c r="B18" s="170" t="s">
        <v>19</v>
      </c>
      <c r="C18" s="170"/>
      <c r="D18" s="170"/>
      <c r="E18" s="170"/>
      <c r="F18" s="170"/>
      <c r="G18" s="170"/>
      <c r="H18" s="170"/>
      <c r="I18" s="170"/>
      <c r="J18" s="170"/>
      <c r="K18" s="170"/>
      <c r="L18" s="170"/>
      <c r="M18" s="170"/>
      <c r="N18" s="170"/>
      <c r="O18" s="170"/>
      <c r="P18" s="170"/>
      <c r="Q18" s="170"/>
      <c r="R18" s="170" t="s">
        <v>20</v>
      </c>
      <c r="S18" s="170"/>
      <c r="T18" s="170"/>
      <c r="U18" s="170"/>
      <c r="V18" s="170"/>
      <c r="W18" s="170"/>
      <c r="X18" s="170"/>
      <c r="Y18" s="170"/>
      <c r="Z18" s="170"/>
      <c r="AA18" s="170"/>
      <c r="AB18" s="170"/>
      <c r="AC18" s="170"/>
      <c r="AD18" s="170"/>
      <c r="AE18" s="170"/>
      <c r="AF18" s="170"/>
      <c r="AG18" s="170"/>
      <c r="AH18" s="170" t="s">
        <v>21</v>
      </c>
      <c r="AI18" s="170"/>
      <c r="AJ18" s="170"/>
      <c r="AK18" s="170"/>
      <c r="AL18" s="170"/>
      <c r="AM18" s="170"/>
      <c r="AN18" s="170"/>
      <c r="AO18" s="170"/>
      <c r="AP18" s="170"/>
      <c r="AQ18" s="170"/>
      <c r="AR18" s="170"/>
      <c r="AS18" s="170"/>
      <c r="AT18" s="170"/>
      <c r="AU18" s="170"/>
      <c r="AV18" s="170"/>
      <c r="AW18" s="170"/>
    </row>
    <row r="19" spans="2:49">
      <c r="B19" s="162"/>
      <c r="C19" s="162"/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  <c r="AA19" s="162"/>
      <c r="AB19" s="162"/>
      <c r="AC19" s="162"/>
      <c r="AD19" s="162"/>
      <c r="AE19" s="162"/>
      <c r="AF19" s="162"/>
      <c r="AG19" s="162"/>
      <c r="AH19" s="162"/>
      <c r="AI19" s="162"/>
      <c r="AJ19" s="162"/>
      <c r="AK19" s="162"/>
      <c r="AL19" s="162"/>
      <c r="AM19" s="162"/>
      <c r="AN19" s="162"/>
      <c r="AO19" s="162"/>
      <c r="AP19" s="162"/>
      <c r="AQ19" s="162"/>
      <c r="AR19" s="162"/>
      <c r="AS19" s="162"/>
      <c r="AT19" s="162"/>
      <c r="AU19" s="162"/>
      <c r="AV19" s="162"/>
      <c r="AW19" s="162"/>
    </row>
    <row r="20" spans="2:49">
      <c r="B20" s="163"/>
      <c r="C20" s="163"/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  <c r="AC20" s="163"/>
      <c r="AD20" s="163"/>
      <c r="AE20" s="163"/>
      <c r="AF20" s="163"/>
      <c r="AG20" s="163"/>
      <c r="AH20" s="163"/>
      <c r="AI20" s="163"/>
      <c r="AJ20" s="163"/>
      <c r="AK20" s="163"/>
      <c r="AL20" s="163"/>
      <c r="AM20" s="163"/>
      <c r="AN20" s="163"/>
      <c r="AO20" s="163"/>
      <c r="AP20" s="163"/>
      <c r="AQ20" s="163"/>
      <c r="AR20" s="163"/>
      <c r="AS20" s="163"/>
      <c r="AT20" s="163"/>
      <c r="AU20" s="163"/>
      <c r="AV20" s="163"/>
      <c r="AW20" s="163"/>
    </row>
    <row r="21" spans="2:49">
      <c r="B21" s="163"/>
      <c r="C21" s="163"/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  <c r="AC21" s="163"/>
      <c r="AD21" s="163"/>
      <c r="AE21" s="163"/>
      <c r="AF21" s="163"/>
      <c r="AG21" s="163"/>
      <c r="AH21" s="163"/>
      <c r="AI21" s="163"/>
      <c r="AJ21" s="163"/>
      <c r="AK21" s="163"/>
      <c r="AL21" s="163"/>
      <c r="AM21" s="163"/>
      <c r="AN21" s="163"/>
      <c r="AO21" s="163"/>
      <c r="AP21" s="163"/>
      <c r="AQ21" s="163"/>
      <c r="AR21" s="163"/>
      <c r="AS21" s="163"/>
      <c r="AT21" s="163"/>
      <c r="AU21" s="163"/>
      <c r="AV21" s="163"/>
      <c r="AW21" s="163"/>
    </row>
    <row r="22" spans="2:49">
      <c r="B22" s="163"/>
      <c r="C22" s="163"/>
      <c r="D22" s="163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  <c r="AC22" s="163"/>
      <c r="AD22" s="163"/>
      <c r="AE22" s="163"/>
      <c r="AF22" s="163"/>
      <c r="AG22" s="163"/>
      <c r="AH22" s="163"/>
      <c r="AI22" s="163"/>
      <c r="AJ22" s="163"/>
      <c r="AK22" s="163"/>
      <c r="AL22" s="163"/>
      <c r="AM22" s="163"/>
      <c r="AN22" s="163"/>
      <c r="AO22" s="163"/>
      <c r="AP22" s="163"/>
      <c r="AQ22" s="163"/>
      <c r="AR22" s="163"/>
      <c r="AS22" s="163"/>
      <c r="AT22" s="163"/>
      <c r="AU22" s="163"/>
      <c r="AV22" s="163"/>
      <c r="AW22" s="163"/>
    </row>
    <row r="23" spans="2:49">
      <c r="B23" s="163"/>
      <c r="C23" s="163"/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  <c r="AC23" s="163"/>
      <c r="AD23" s="163"/>
      <c r="AE23" s="163"/>
      <c r="AF23" s="163"/>
      <c r="AG23" s="163"/>
      <c r="AH23" s="163"/>
      <c r="AI23" s="163"/>
      <c r="AJ23" s="163"/>
      <c r="AK23" s="163"/>
      <c r="AL23" s="163"/>
      <c r="AM23" s="163"/>
      <c r="AN23" s="163"/>
      <c r="AO23" s="163"/>
      <c r="AP23" s="163"/>
      <c r="AQ23" s="163"/>
      <c r="AR23" s="163"/>
      <c r="AS23" s="163"/>
      <c r="AT23" s="163"/>
      <c r="AU23" s="163"/>
      <c r="AV23" s="163"/>
      <c r="AW23" s="163"/>
    </row>
    <row r="24" spans="2:49">
      <c r="B24" s="163"/>
      <c r="C24" s="163"/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  <c r="AC24" s="163"/>
      <c r="AD24" s="163"/>
      <c r="AE24" s="163"/>
      <c r="AF24" s="163"/>
      <c r="AG24" s="163"/>
      <c r="AH24" s="163"/>
      <c r="AI24" s="163"/>
      <c r="AJ24" s="163"/>
      <c r="AK24" s="163"/>
      <c r="AL24" s="163"/>
      <c r="AM24" s="163"/>
      <c r="AN24" s="163"/>
      <c r="AO24" s="163"/>
      <c r="AP24" s="163"/>
      <c r="AQ24" s="163"/>
      <c r="AR24" s="163"/>
      <c r="AS24" s="163"/>
      <c r="AT24" s="163"/>
      <c r="AU24" s="163"/>
      <c r="AV24" s="163"/>
      <c r="AW24" s="163"/>
    </row>
    <row r="25" spans="2:49">
      <c r="B25" s="163"/>
      <c r="C25" s="163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K25" s="163"/>
      <c r="AL25" s="163"/>
      <c r="AM25" s="163"/>
      <c r="AN25" s="163"/>
      <c r="AO25" s="163"/>
      <c r="AP25" s="163"/>
      <c r="AQ25" s="163"/>
      <c r="AR25" s="163"/>
      <c r="AS25" s="163"/>
      <c r="AT25" s="163"/>
      <c r="AU25" s="163"/>
      <c r="AV25" s="163"/>
      <c r="AW25" s="163"/>
    </row>
    <row r="26" spans="2:49">
      <c r="B26" s="163"/>
      <c r="C26" s="163"/>
      <c r="D26" s="163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  <c r="AB26" s="163"/>
      <c r="AC26" s="163"/>
      <c r="AD26" s="163"/>
      <c r="AE26" s="163"/>
      <c r="AF26" s="163"/>
      <c r="AG26" s="163"/>
      <c r="AH26" s="163"/>
      <c r="AI26" s="163"/>
      <c r="AJ26" s="163"/>
      <c r="AK26" s="163"/>
      <c r="AL26" s="163"/>
      <c r="AM26" s="163"/>
      <c r="AN26" s="163"/>
      <c r="AO26" s="163"/>
      <c r="AP26" s="163"/>
      <c r="AQ26" s="163"/>
      <c r="AR26" s="163"/>
      <c r="AS26" s="163"/>
      <c r="AT26" s="163"/>
      <c r="AU26" s="163"/>
      <c r="AV26" s="163"/>
      <c r="AW26" s="163"/>
    </row>
    <row r="27" spans="2:49">
      <c r="B27" s="163"/>
      <c r="C27" s="163"/>
      <c r="D27" s="163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/>
      <c r="AC27" s="163"/>
      <c r="AD27" s="163"/>
      <c r="AE27" s="163"/>
      <c r="AF27" s="163"/>
      <c r="AG27" s="163"/>
      <c r="AH27" s="163"/>
      <c r="AI27" s="163"/>
      <c r="AJ27" s="163"/>
      <c r="AK27" s="163"/>
      <c r="AL27" s="163"/>
      <c r="AM27" s="163"/>
      <c r="AN27" s="163"/>
      <c r="AO27" s="163"/>
      <c r="AP27" s="163"/>
      <c r="AQ27" s="163"/>
      <c r="AR27" s="163"/>
      <c r="AS27" s="163"/>
      <c r="AT27" s="163"/>
      <c r="AU27" s="163"/>
      <c r="AV27" s="163"/>
      <c r="AW27" s="163"/>
    </row>
    <row r="28" spans="2:49">
      <c r="B28" s="163"/>
      <c r="C28" s="163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  <c r="AB28" s="163"/>
      <c r="AC28" s="163"/>
      <c r="AD28" s="163"/>
      <c r="AE28" s="163"/>
      <c r="AF28" s="163"/>
      <c r="AG28" s="163"/>
      <c r="AH28" s="163"/>
      <c r="AI28" s="163"/>
      <c r="AJ28" s="163"/>
      <c r="AK28" s="163"/>
      <c r="AL28" s="163"/>
      <c r="AM28" s="163"/>
      <c r="AN28" s="163"/>
      <c r="AO28" s="163"/>
      <c r="AP28" s="163"/>
      <c r="AQ28" s="163"/>
      <c r="AR28" s="163"/>
      <c r="AS28" s="163"/>
      <c r="AT28" s="163"/>
      <c r="AU28" s="163"/>
      <c r="AV28" s="163"/>
      <c r="AW28" s="163"/>
    </row>
    <row r="29" spans="2:49">
      <c r="B29" s="163"/>
      <c r="C29" s="163"/>
      <c r="D29" s="163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63"/>
      <c r="AL29" s="163"/>
      <c r="AM29" s="163"/>
      <c r="AN29" s="163"/>
      <c r="AO29" s="163"/>
      <c r="AP29" s="163"/>
      <c r="AQ29" s="163"/>
      <c r="AR29" s="163"/>
      <c r="AS29" s="163"/>
      <c r="AT29" s="163"/>
      <c r="AU29" s="163"/>
      <c r="AV29" s="163"/>
      <c r="AW29" s="163"/>
    </row>
    <row r="30" spans="2:49">
      <c r="B30" s="164"/>
      <c r="C30" s="164"/>
      <c r="D30" s="164"/>
      <c r="E30" s="164"/>
      <c r="F30" s="164"/>
      <c r="G30" s="164"/>
      <c r="H30" s="164"/>
      <c r="I30" s="164"/>
      <c r="J30" s="164"/>
      <c r="K30" s="164"/>
      <c r="L30" s="164"/>
      <c r="M30" s="164"/>
      <c r="N30" s="164"/>
      <c r="O30" s="164"/>
      <c r="P30" s="164"/>
      <c r="Q30" s="164"/>
      <c r="R30" s="164"/>
      <c r="S30" s="164"/>
      <c r="T30" s="164"/>
      <c r="U30" s="164"/>
      <c r="V30" s="164"/>
      <c r="W30" s="164"/>
      <c r="X30" s="164"/>
      <c r="Y30" s="164"/>
      <c r="Z30" s="164"/>
      <c r="AA30" s="164"/>
      <c r="AB30" s="164"/>
      <c r="AC30" s="164"/>
      <c r="AD30" s="164"/>
      <c r="AE30" s="164"/>
      <c r="AF30" s="164"/>
      <c r="AG30" s="164"/>
      <c r="AH30" s="164"/>
      <c r="AI30" s="164"/>
      <c r="AJ30" s="164"/>
      <c r="AK30" s="164"/>
      <c r="AL30" s="164"/>
      <c r="AM30" s="164"/>
      <c r="AN30" s="164"/>
      <c r="AO30" s="164"/>
      <c r="AP30" s="164"/>
      <c r="AQ30" s="164"/>
      <c r="AR30" s="164"/>
      <c r="AS30" s="164"/>
      <c r="AT30" s="164"/>
      <c r="AU30" s="164"/>
      <c r="AV30" s="164"/>
      <c r="AW30" s="164"/>
    </row>
    <row r="32" spans="2:49" s="102" customFormat="1">
      <c r="I32" s="101"/>
      <c r="J32" s="101"/>
      <c r="K32" s="101"/>
      <c r="L32" s="101"/>
      <c r="M32" s="101"/>
      <c r="N32" s="101"/>
      <c r="AR32" s="101" t="s">
        <v>239</v>
      </c>
    </row>
    <row r="33" spans="1:46" s="102" customFormat="1">
      <c r="F33" s="101" t="s">
        <v>54</v>
      </c>
      <c r="I33" s="101"/>
      <c r="J33" s="101"/>
      <c r="K33" s="101"/>
      <c r="L33" s="101"/>
      <c r="M33" s="101"/>
      <c r="N33" s="101"/>
      <c r="T33" s="101" t="s">
        <v>237</v>
      </c>
      <c r="AF33" s="101" t="s">
        <v>51</v>
      </c>
      <c r="AR33" s="101" t="s">
        <v>48</v>
      </c>
    </row>
    <row r="34" spans="1:46" s="102" customFormat="1">
      <c r="F34" s="101" t="s">
        <v>55</v>
      </c>
      <c r="I34" s="101"/>
      <c r="J34" s="101"/>
      <c r="K34" s="101"/>
      <c r="L34" s="101"/>
      <c r="M34" s="101"/>
      <c r="N34" s="101"/>
      <c r="T34" s="101" t="s">
        <v>238</v>
      </c>
      <c r="AF34" s="101" t="s">
        <v>52</v>
      </c>
      <c r="AR34" s="101" t="s">
        <v>49</v>
      </c>
    </row>
    <row r="35" spans="1:46" s="102" customFormat="1">
      <c r="F35" s="101"/>
      <c r="I35" s="101"/>
      <c r="J35" s="101"/>
      <c r="K35" s="101"/>
      <c r="L35" s="101"/>
      <c r="M35" s="101"/>
      <c r="N35" s="101"/>
      <c r="AF35" s="101" t="s">
        <v>53</v>
      </c>
      <c r="AR35" s="101" t="s">
        <v>50</v>
      </c>
    </row>
    <row r="36" spans="1:46" s="102" customFormat="1">
      <c r="F36" s="101"/>
      <c r="I36" s="101"/>
      <c r="J36" s="101"/>
      <c r="K36" s="101"/>
      <c r="L36" s="101"/>
      <c r="M36" s="101"/>
      <c r="N36" s="101"/>
      <c r="AF36" s="101"/>
      <c r="AR36" s="101"/>
    </row>
    <row r="37" spans="1:46" s="102" customFormat="1">
      <c r="F37" s="101"/>
      <c r="I37" s="101"/>
      <c r="J37" s="101"/>
      <c r="K37" s="101"/>
      <c r="L37" s="101"/>
      <c r="M37" s="101"/>
      <c r="N37" s="101"/>
      <c r="AF37" s="101"/>
      <c r="AR37" s="101"/>
    </row>
    <row r="38" spans="1:46" s="102" customFormat="1">
      <c r="F38" s="101"/>
      <c r="I38" s="101"/>
      <c r="J38" s="101"/>
      <c r="K38" s="101"/>
      <c r="L38" s="101"/>
      <c r="M38" s="101"/>
      <c r="N38" s="101"/>
      <c r="AF38" s="101"/>
      <c r="AR38" s="101"/>
    </row>
    <row r="39" spans="1:46" s="140" customFormat="1" ht="16.5" thickBot="1">
      <c r="F39" s="141" t="s">
        <v>232</v>
      </c>
      <c r="I39" s="142"/>
      <c r="J39" s="142"/>
      <c r="K39" s="142"/>
      <c r="L39" s="142"/>
      <c r="M39" s="142"/>
      <c r="N39" s="142"/>
      <c r="Q39" s="145"/>
      <c r="R39" s="145"/>
      <c r="S39" s="145"/>
      <c r="T39" s="146"/>
      <c r="U39" s="145"/>
      <c r="V39" s="145"/>
      <c r="W39" s="145"/>
      <c r="X39" s="145"/>
      <c r="AF39" s="141" t="s">
        <v>97</v>
      </c>
      <c r="AR39" s="141" t="s">
        <v>209</v>
      </c>
    </row>
    <row r="40" spans="1:46" s="102" customFormat="1">
      <c r="D40" s="143"/>
      <c r="F40" s="143" t="s">
        <v>228</v>
      </c>
      <c r="G40" s="143"/>
      <c r="H40" s="143"/>
      <c r="I40" s="143"/>
      <c r="J40" s="143"/>
      <c r="K40" s="144"/>
      <c r="L40" s="144"/>
      <c r="M40" s="144"/>
      <c r="N40" s="144"/>
      <c r="T40" s="147"/>
      <c r="AO40" s="101"/>
    </row>
    <row r="42" spans="1:46">
      <c r="AN42" s="10"/>
      <c r="AO42" s="10"/>
      <c r="AP42" s="160"/>
      <c r="AQ42" s="160"/>
      <c r="AR42" s="160"/>
      <c r="AS42" s="160"/>
      <c r="AT42" s="160"/>
    </row>
    <row r="47" spans="1:46">
      <c r="A47" s="2" t="s">
        <v>25</v>
      </c>
      <c r="B47" s="1" t="s">
        <v>26</v>
      </c>
    </row>
    <row r="49" spans="2:49">
      <c r="B49" s="15" t="s">
        <v>27</v>
      </c>
      <c r="C49" s="5"/>
      <c r="D49" s="5"/>
      <c r="E49" s="5"/>
      <c r="F49" s="5"/>
      <c r="G49" s="5"/>
      <c r="H49" s="5"/>
      <c r="I49" s="6"/>
      <c r="J49" s="6"/>
      <c r="K49" s="6"/>
      <c r="L49" s="6"/>
      <c r="M49" s="6"/>
      <c r="N49" s="6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7"/>
    </row>
    <row r="50" spans="2:49">
      <c r="B50" s="22" t="s">
        <v>28</v>
      </c>
      <c r="C50" s="10"/>
      <c r="D50" s="10"/>
      <c r="E50" s="10"/>
      <c r="F50" s="10"/>
      <c r="G50" s="10"/>
      <c r="H50" s="10"/>
      <c r="I50" s="11"/>
      <c r="J50" s="11"/>
      <c r="K50" s="11"/>
      <c r="L50" s="11"/>
      <c r="M50" s="11"/>
      <c r="V50" s="11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9" t="s">
        <v>30</v>
      </c>
      <c r="AR50" s="10"/>
      <c r="AS50" s="10"/>
      <c r="AT50" s="10"/>
      <c r="AU50" s="10"/>
      <c r="AV50" s="10"/>
      <c r="AW50" s="12"/>
    </row>
    <row r="51" spans="2:49" ht="17.25">
      <c r="B51" s="23" t="s">
        <v>1</v>
      </c>
      <c r="C51" s="10" t="s">
        <v>70</v>
      </c>
      <c r="D51" s="10"/>
      <c r="E51" s="10"/>
      <c r="F51" s="10"/>
      <c r="G51" s="10"/>
      <c r="H51" s="118"/>
      <c r="I51" s="20"/>
      <c r="J51" s="11"/>
      <c r="K51" s="11"/>
      <c r="L51" s="11"/>
      <c r="M51" s="11"/>
      <c r="V51" s="168">
        <v>12</v>
      </c>
      <c r="W51" s="168"/>
      <c r="X51" s="11" t="s">
        <v>15</v>
      </c>
      <c r="Y51" s="11" t="s">
        <v>16</v>
      </c>
      <c r="Z51" s="168">
        <v>2.85</v>
      </c>
      <c r="AA51" s="168"/>
      <c r="AB51" s="11" t="s">
        <v>15</v>
      </c>
      <c r="AC51" s="13" t="s">
        <v>17</v>
      </c>
      <c r="AD51" s="168">
        <f>SUM(Z51*V51)</f>
        <v>34.200000000000003</v>
      </c>
      <c r="AE51" s="168"/>
      <c r="AF51" s="118" t="s">
        <v>18</v>
      </c>
      <c r="AG51" s="10"/>
      <c r="AH51" s="25" t="s">
        <v>29</v>
      </c>
      <c r="AI51" s="10"/>
      <c r="AJ51" s="180">
        <v>57000</v>
      </c>
      <c r="AK51" s="180"/>
      <c r="AL51" s="180"/>
      <c r="AM51" s="26"/>
      <c r="AN51" s="10"/>
      <c r="AO51" s="10"/>
      <c r="AP51" s="10"/>
      <c r="AQ51" s="27" t="s">
        <v>31</v>
      </c>
      <c r="AR51" s="180">
        <f>SUM(AJ51*AD51)</f>
        <v>1949400.0000000002</v>
      </c>
      <c r="AS51" s="180"/>
      <c r="AT51" s="180"/>
      <c r="AU51" s="180"/>
      <c r="AV51" s="10"/>
      <c r="AW51" s="12"/>
    </row>
    <row r="52" spans="2:49">
      <c r="B52" s="23" t="s">
        <v>8</v>
      </c>
      <c r="C52" s="10" t="s">
        <v>71</v>
      </c>
      <c r="D52" s="10"/>
      <c r="E52" s="10"/>
      <c r="F52" s="10"/>
      <c r="G52" s="10"/>
      <c r="H52" s="118"/>
      <c r="I52" s="20"/>
      <c r="J52" s="11"/>
      <c r="K52" s="11"/>
      <c r="L52" s="11"/>
      <c r="M52" s="11"/>
      <c r="V52" s="168">
        <v>2</v>
      </c>
      <c r="W52" s="168"/>
      <c r="X52" s="160" t="s">
        <v>37</v>
      </c>
      <c r="Y52" s="160"/>
      <c r="Z52" s="160"/>
      <c r="AA52" s="160"/>
      <c r="AC52" s="13"/>
      <c r="AD52" s="168"/>
      <c r="AE52" s="168"/>
      <c r="AF52" s="118"/>
      <c r="AG52" s="10"/>
      <c r="AH52" s="25" t="s">
        <v>29</v>
      </c>
      <c r="AI52" s="10"/>
      <c r="AJ52" s="180">
        <v>350000</v>
      </c>
      <c r="AK52" s="180"/>
      <c r="AL52" s="180"/>
      <c r="AM52" s="26"/>
      <c r="AN52" s="10"/>
      <c r="AO52" s="10"/>
      <c r="AP52" s="10"/>
      <c r="AQ52" s="27" t="s">
        <v>31</v>
      </c>
      <c r="AR52" s="180">
        <f>SUM(AJ52*V52)</f>
        <v>700000</v>
      </c>
      <c r="AS52" s="180"/>
      <c r="AT52" s="180"/>
      <c r="AU52" s="180"/>
      <c r="AV52" s="10"/>
      <c r="AW52" s="12"/>
    </row>
    <row r="53" spans="2:49">
      <c r="B53" s="23" t="s">
        <v>25</v>
      </c>
      <c r="C53" s="118" t="s">
        <v>72</v>
      </c>
      <c r="D53" s="119"/>
      <c r="E53" s="119"/>
      <c r="F53" s="119"/>
      <c r="G53" s="119"/>
      <c r="H53" s="119"/>
      <c r="I53" s="119"/>
      <c r="J53" s="119"/>
      <c r="K53" s="119"/>
      <c r="L53" s="119"/>
      <c r="M53" s="119"/>
      <c r="V53" s="168">
        <v>3</v>
      </c>
      <c r="W53" s="168"/>
      <c r="X53" s="160" t="s">
        <v>37</v>
      </c>
      <c r="Y53" s="160"/>
      <c r="Z53" s="160"/>
      <c r="AA53" s="160"/>
      <c r="AC53" s="13"/>
      <c r="AD53" s="168"/>
      <c r="AE53" s="168"/>
      <c r="AF53" s="118"/>
      <c r="AG53" s="24"/>
      <c r="AH53" s="25" t="s">
        <v>29</v>
      </c>
      <c r="AI53" s="24"/>
      <c r="AJ53" s="180">
        <v>350000</v>
      </c>
      <c r="AK53" s="180"/>
      <c r="AL53" s="180"/>
      <c r="AM53" s="26"/>
      <c r="AN53" s="24"/>
      <c r="AO53" s="24"/>
      <c r="AP53" s="24"/>
      <c r="AQ53" s="27" t="s">
        <v>31</v>
      </c>
      <c r="AR53" s="180">
        <f>SUM(AJ53*V53)</f>
        <v>1050000</v>
      </c>
      <c r="AS53" s="180"/>
      <c r="AT53" s="180"/>
      <c r="AU53" s="180"/>
      <c r="AV53" s="10"/>
      <c r="AW53" s="12"/>
    </row>
    <row r="54" spans="2:49">
      <c r="B54" s="8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2"/>
    </row>
    <row r="55" spans="2:49" ht="15.75">
      <c r="B55" s="181" t="s">
        <v>32</v>
      </c>
      <c r="C55" s="182"/>
      <c r="D55" s="182"/>
      <c r="E55" s="182"/>
      <c r="F55" s="182"/>
      <c r="G55" s="182"/>
      <c r="H55" s="182"/>
      <c r="I55" s="182"/>
      <c r="J55" s="182"/>
      <c r="K55" s="182"/>
      <c r="L55" s="182"/>
      <c r="M55" s="182"/>
      <c r="N55" s="182"/>
      <c r="O55" s="182"/>
      <c r="P55" s="182"/>
      <c r="Q55" s="182"/>
      <c r="R55" s="182"/>
      <c r="S55" s="182"/>
      <c r="T55" s="182"/>
      <c r="U55" s="182"/>
      <c r="V55" s="182"/>
      <c r="W55" s="182"/>
      <c r="X55" s="182"/>
      <c r="Y55" s="182"/>
      <c r="Z55" s="182"/>
      <c r="AA55" s="182"/>
      <c r="AB55" s="182"/>
      <c r="AC55" s="182"/>
      <c r="AD55" s="182"/>
      <c r="AE55" s="182"/>
      <c r="AF55" s="182"/>
      <c r="AG55" s="182"/>
      <c r="AH55" s="182"/>
      <c r="AI55" s="182"/>
      <c r="AJ55" s="182"/>
      <c r="AK55" s="182"/>
      <c r="AL55" s="182"/>
      <c r="AM55" s="182"/>
      <c r="AN55" s="182"/>
      <c r="AO55" s="182"/>
      <c r="AP55" s="45"/>
      <c r="AQ55" s="45" t="s">
        <v>31</v>
      </c>
      <c r="AR55" s="46"/>
      <c r="AS55" s="183">
        <f>SUM(AR51:AU53)</f>
        <v>3699400</v>
      </c>
      <c r="AT55" s="183"/>
      <c r="AU55" s="183"/>
      <c r="AV55" s="183"/>
      <c r="AW55" s="184"/>
    </row>
    <row r="56" spans="2:49">
      <c r="B56" s="185" t="s">
        <v>33</v>
      </c>
      <c r="C56" s="186"/>
      <c r="D56" s="187" t="s">
        <v>19</v>
      </c>
      <c r="E56" s="188"/>
      <c r="F56" s="188"/>
      <c r="G56" s="188"/>
      <c r="H56" s="188"/>
      <c r="I56" s="188"/>
      <c r="J56" s="188"/>
      <c r="K56" s="188"/>
      <c r="L56" s="188"/>
      <c r="M56" s="188"/>
      <c r="N56" s="188"/>
      <c r="O56" s="188"/>
      <c r="P56" s="188"/>
      <c r="Q56" s="189"/>
      <c r="R56" s="170" t="s">
        <v>20</v>
      </c>
      <c r="S56" s="170"/>
      <c r="T56" s="170"/>
      <c r="U56" s="170"/>
      <c r="V56" s="170"/>
      <c r="W56" s="170"/>
      <c r="X56" s="170"/>
      <c r="Y56" s="170"/>
      <c r="Z56" s="170"/>
      <c r="AA56" s="170"/>
      <c r="AB56" s="170"/>
      <c r="AC56" s="170"/>
      <c r="AD56" s="170"/>
      <c r="AE56" s="170"/>
      <c r="AF56" s="170"/>
      <c r="AG56" s="170"/>
      <c r="AH56" s="170" t="s">
        <v>21</v>
      </c>
      <c r="AI56" s="170"/>
      <c r="AJ56" s="170"/>
      <c r="AK56" s="170"/>
      <c r="AL56" s="170"/>
      <c r="AM56" s="170"/>
      <c r="AN56" s="170"/>
      <c r="AO56" s="170"/>
      <c r="AP56" s="170"/>
      <c r="AQ56" s="170"/>
      <c r="AR56" s="170"/>
      <c r="AS56" s="170"/>
      <c r="AT56" s="170"/>
      <c r="AU56" s="170"/>
      <c r="AV56" s="170"/>
      <c r="AW56" s="170"/>
    </row>
    <row r="57" spans="2:49">
      <c r="B57" s="15" t="s">
        <v>43</v>
      </c>
      <c r="C57" s="30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7"/>
      <c r="R57" s="4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7"/>
      <c r="AH57" s="4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7"/>
    </row>
    <row r="58" spans="2:49">
      <c r="B58" s="8"/>
      <c r="C58" s="9" t="s">
        <v>34</v>
      </c>
      <c r="D58" s="195" t="s">
        <v>58</v>
      </c>
      <c r="E58" s="195"/>
      <c r="F58" s="195"/>
      <c r="G58" s="195"/>
      <c r="H58" s="195"/>
      <c r="I58" s="195"/>
      <c r="J58" s="195"/>
      <c r="K58" s="195"/>
      <c r="L58" s="195"/>
      <c r="M58" s="195"/>
      <c r="N58" s="195"/>
      <c r="O58" s="195"/>
      <c r="P58" s="195"/>
      <c r="Q58" s="196"/>
      <c r="R58" s="8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2"/>
      <c r="AH58" s="8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2"/>
    </row>
    <row r="59" spans="2:49">
      <c r="B59" s="8"/>
      <c r="C59" s="10"/>
      <c r="D59" s="160" t="s">
        <v>35</v>
      </c>
      <c r="E59" s="160"/>
      <c r="F59" s="11" t="s">
        <v>14</v>
      </c>
      <c r="G59" s="160" t="s">
        <v>36</v>
      </c>
      <c r="H59" s="160"/>
      <c r="I59" s="160"/>
      <c r="J59" s="160"/>
      <c r="K59" s="160"/>
      <c r="L59" s="160"/>
      <c r="M59" s="160"/>
      <c r="N59" s="160"/>
      <c r="O59" s="160"/>
      <c r="P59" s="160"/>
      <c r="Q59" s="198"/>
      <c r="R59" s="8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2"/>
      <c r="AH59" s="8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2"/>
    </row>
    <row r="60" spans="2:49">
      <c r="B60" s="8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2"/>
      <c r="R60" s="8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2"/>
      <c r="AH60" s="8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2"/>
    </row>
    <row r="61" spans="2:49">
      <c r="B61" s="8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2"/>
      <c r="R61" s="8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2"/>
      <c r="AH61" s="8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2"/>
    </row>
    <row r="62" spans="2:49">
      <c r="B62" s="8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2"/>
      <c r="R62" s="8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2"/>
      <c r="AH62" s="8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2"/>
    </row>
    <row r="63" spans="2:49">
      <c r="B63" s="8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2"/>
      <c r="R63" s="8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2"/>
      <c r="AH63" s="8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2"/>
    </row>
    <row r="64" spans="2:49">
      <c r="B64" s="8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2"/>
      <c r="R64" s="8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2"/>
      <c r="AH64" s="8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2"/>
    </row>
    <row r="65" spans="2:49">
      <c r="B65" s="8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2"/>
      <c r="R65" s="8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2"/>
      <c r="AH65" s="8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2"/>
    </row>
    <row r="66" spans="2:49">
      <c r="B66" s="8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2"/>
      <c r="R66" s="8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2"/>
      <c r="AH66" s="8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2"/>
    </row>
    <row r="67" spans="2:49">
      <c r="B67" s="8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2"/>
      <c r="R67" s="8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2"/>
      <c r="AH67" s="8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2"/>
    </row>
    <row r="68" spans="2:49">
      <c r="B68" s="8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2"/>
      <c r="R68" s="8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2"/>
      <c r="AH68" s="8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2"/>
    </row>
    <row r="69" spans="2:49">
      <c r="B69" s="8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2"/>
      <c r="R69" s="8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2"/>
      <c r="AH69" s="8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2"/>
    </row>
    <row r="70" spans="2:49">
      <c r="B70" s="8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2"/>
      <c r="R70" s="8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2"/>
      <c r="AH70" s="8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2"/>
    </row>
    <row r="71" spans="2:49">
      <c r="B71" s="8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2"/>
      <c r="R71" s="8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2"/>
      <c r="AH71" s="8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2"/>
    </row>
    <row r="72" spans="2:49">
      <c r="B72" s="14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9"/>
      <c r="R72" s="14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9"/>
      <c r="AH72" s="14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9"/>
    </row>
    <row r="84" spans="2:49">
      <c r="B84" s="15" t="s">
        <v>27</v>
      </c>
      <c r="C84" s="5"/>
      <c r="D84" s="5"/>
      <c r="E84" s="5"/>
      <c r="F84" s="5"/>
      <c r="G84" s="5"/>
      <c r="H84" s="5"/>
      <c r="I84" s="6"/>
      <c r="J84" s="6"/>
      <c r="K84" s="6"/>
      <c r="L84" s="6"/>
      <c r="M84" s="6"/>
      <c r="N84" s="6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7"/>
    </row>
    <row r="85" spans="2:49">
      <c r="B85" s="22" t="s">
        <v>28</v>
      </c>
      <c r="C85" s="10"/>
      <c r="D85" s="10"/>
      <c r="E85" s="10"/>
      <c r="F85" s="10"/>
      <c r="G85" s="10"/>
      <c r="H85" s="10"/>
      <c r="I85" s="11"/>
      <c r="J85" s="11"/>
      <c r="K85" s="11"/>
      <c r="L85" s="11"/>
      <c r="M85" s="11"/>
      <c r="V85" s="11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9" t="s">
        <v>30</v>
      </c>
      <c r="AR85" s="10"/>
      <c r="AS85" s="10"/>
      <c r="AT85" s="10"/>
      <c r="AU85" s="10"/>
      <c r="AV85" s="10"/>
      <c r="AW85" s="12"/>
    </row>
    <row r="86" spans="2:49" ht="17.25">
      <c r="B86" s="23" t="s">
        <v>1</v>
      </c>
      <c r="C86" s="10" t="s">
        <v>70</v>
      </c>
      <c r="D86" s="10"/>
      <c r="E86" s="10"/>
      <c r="F86" s="10"/>
      <c r="G86" s="10"/>
      <c r="H86" s="118"/>
      <c r="I86" s="20"/>
      <c r="J86" s="11"/>
      <c r="K86" s="11"/>
      <c r="L86" s="11"/>
      <c r="M86" s="11"/>
      <c r="V86" s="168">
        <v>8</v>
      </c>
      <c r="W86" s="168"/>
      <c r="X86" s="11" t="s">
        <v>15</v>
      </c>
      <c r="Y86" s="11" t="s">
        <v>16</v>
      </c>
      <c r="Z86" s="168">
        <v>2.85</v>
      </c>
      <c r="AA86" s="168"/>
      <c r="AB86" s="11" t="s">
        <v>15</v>
      </c>
      <c r="AC86" s="13" t="s">
        <v>17</v>
      </c>
      <c r="AD86" s="168">
        <f>SUM(Z86*V86)</f>
        <v>22.8</v>
      </c>
      <c r="AE86" s="168"/>
      <c r="AF86" s="118" t="s">
        <v>18</v>
      </c>
      <c r="AG86" s="10"/>
      <c r="AH86" s="25" t="s">
        <v>29</v>
      </c>
      <c r="AI86" s="10"/>
      <c r="AJ86" s="180">
        <v>57000</v>
      </c>
      <c r="AK86" s="180"/>
      <c r="AL86" s="180"/>
      <c r="AM86" s="26"/>
      <c r="AN86" s="10"/>
      <c r="AO86" s="10"/>
      <c r="AP86" s="10"/>
      <c r="AQ86" s="27" t="s">
        <v>31</v>
      </c>
      <c r="AR86" s="180">
        <f>SUM(AJ86*AD86)</f>
        <v>1299600</v>
      </c>
      <c r="AS86" s="180"/>
      <c r="AT86" s="180"/>
      <c r="AU86" s="180"/>
      <c r="AV86" s="10"/>
      <c r="AW86" s="12"/>
    </row>
    <row r="87" spans="2:49">
      <c r="B87" s="23" t="s">
        <v>8</v>
      </c>
      <c r="C87" s="118" t="s">
        <v>72</v>
      </c>
      <c r="D87" s="119"/>
      <c r="E87" s="119"/>
      <c r="F87" s="119"/>
      <c r="G87" s="119"/>
      <c r="H87" s="119"/>
      <c r="I87" s="119"/>
      <c r="J87" s="119"/>
      <c r="K87" s="119"/>
      <c r="L87" s="119"/>
      <c r="M87" s="119"/>
      <c r="V87" s="168"/>
      <c r="W87" s="168"/>
      <c r="X87" s="160" t="s">
        <v>37</v>
      </c>
      <c r="Y87" s="160"/>
      <c r="Z87" s="160"/>
      <c r="AA87" s="160"/>
      <c r="AC87" s="13"/>
      <c r="AD87" s="168"/>
      <c r="AE87" s="168"/>
      <c r="AF87" s="118"/>
      <c r="AG87" s="24"/>
      <c r="AH87" s="25" t="s">
        <v>29</v>
      </c>
      <c r="AI87" s="24"/>
      <c r="AJ87" s="180">
        <v>350000</v>
      </c>
      <c r="AK87" s="180"/>
      <c r="AL87" s="180"/>
      <c r="AM87" s="24"/>
      <c r="AN87" s="24"/>
      <c r="AO87" s="24"/>
      <c r="AP87" s="24"/>
      <c r="AQ87" s="27" t="s">
        <v>31</v>
      </c>
      <c r="AR87" s="180">
        <f>SUM(AJ87*V87)</f>
        <v>0</v>
      </c>
      <c r="AS87" s="180"/>
      <c r="AT87" s="180"/>
      <c r="AU87" s="180"/>
      <c r="AV87" s="10"/>
      <c r="AW87" s="12"/>
    </row>
    <row r="88" spans="2:49">
      <c r="B88" s="8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2"/>
    </row>
    <row r="89" spans="2:49" ht="15.75">
      <c r="B89" s="181" t="s">
        <v>32</v>
      </c>
      <c r="C89" s="182"/>
      <c r="D89" s="182"/>
      <c r="E89" s="182"/>
      <c r="F89" s="182"/>
      <c r="G89" s="182"/>
      <c r="H89" s="182"/>
      <c r="I89" s="182"/>
      <c r="J89" s="182"/>
      <c r="K89" s="182"/>
      <c r="L89" s="182"/>
      <c r="M89" s="182"/>
      <c r="N89" s="182"/>
      <c r="O89" s="182"/>
      <c r="P89" s="182"/>
      <c r="Q89" s="182"/>
      <c r="R89" s="182"/>
      <c r="S89" s="182"/>
      <c r="T89" s="182"/>
      <c r="U89" s="182"/>
      <c r="V89" s="182"/>
      <c r="W89" s="182"/>
      <c r="X89" s="182"/>
      <c r="Y89" s="182"/>
      <c r="Z89" s="182"/>
      <c r="AA89" s="182"/>
      <c r="AB89" s="182"/>
      <c r="AC89" s="182"/>
      <c r="AD89" s="182"/>
      <c r="AE89" s="182"/>
      <c r="AF89" s="182"/>
      <c r="AG89" s="182"/>
      <c r="AH89" s="182"/>
      <c r="AI89" s="182"/>
      <c r="AJ89" s="182"/>
      <c r="AK89" s="182"/>
      <c r="AL89" s="182"/>
      <c r="AM89" s="182"/>
      <c r="AN89" s="182"/>
      <c r="AO89" s="182"/>
      <c r="AP89" s="45"/>
      <c r="AQ89" s="45" t="s">
        <v>31</v>
      </c>
      <c r="AR89" s="46"/>
      <c r="AS89" s="183">
        <f>SUM(AR86:AU87)</f>
        <v>1299600</v>
      </c>
      <c r="AT89" s="183"/>
      <c r="AU89" s="183"/>
      <c r="AV89" s="183"/>
      <c r="AW89" s="184"/>
    </row>
    <row r="90" spans="2:49">
      <c r="B90" s="185" t="s">
        <v>33</v>
      </c>
      <c r="C90" s="186"/>
      <c r="D90" s="187" t="s">
        <v>19</v>
      </c>
      <c r="E90" s="188"/>
      <c r="F90" s="188"/>
      <c r="G90" s="188"/>
      <c r="H90" s="188"/>
      <c r="I90" s="188"/>
      <c r="J90" s="188"/>
      <c r="K90" s="188"/>
      <c r="L90" s="188"/>
      <c r="M90" s="188"/>
      <c r="N90" s="188"/>
      <c r="O90" s="188"/>
      <c r="P90" s="188"/>
      <c r="Q90" s="189"/>
      <c r="R90" s="170" t="s">
        <v>20</v>
      </c>
      <c r="S90" s="170"/>
      <c r="T90" s="170"/>
      <c r="U90" s="170"/>
      <c r="V90" s="170"/>
      <c r="W90" s="170"/>
      <c r="X90" s="170"/>
      <c r="Y90" s="170"/>
      <c r="Z90" s="170"/>
      <c r="AA90" s="170"/>
      <c r="AB90" s="170"/>
      <c r="AC90" s="170"/>
      <c r="AD90" s="170"/>
      <c r="AE90" s="170"/>
      <c r="AF90" s="170"/>
      <c r="AG90" s="170"/>
      <c r="AH90" s="170" t="s">
        <v>21</v>
      </c>
      <c r="AI90" s="170"/>
      <c r="AJ90" s="170"/>
      <c r="AK90" s="170"/>
      <c r="AL90" s="170"/>
      <c r="AM90" s="170"/>
      <c r="AN90" s="170"/>
      <c r="AO90" s="170"/>
      <c r="AP90" s="170"/>
      <c r="AQ90" s="170"/>
      <c r="AR90" s="170"/>
      <c r="AS90" s="170"/>
      <c r="AT90" s="170"/>
      <c r="AU90" s="170"/>
      <c r="AV90" s="170"/>
      <c r="AW90" s="170"/>
    </row>
    <row r="91" spans="2:49">
      <c r="B91" s="15" t="s">
        <v>43</v>
      </c>
      <c r="C91" s="30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7"/>
      <c r="R91" s="4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7"/>
      <c r="AH91" s="4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7"/>
    </row>
    <row r="92" spans="2:49">
      <c r="B92" s="8"/>
      <c r="C92" s="9" t="s">
        <v>38</v>
      </c>
      <c r="D92" s="195" t="s">
        <v>59</v>
      </c>
      <c r="E92" s="195"/>
      <c r="F92" s="195"/>
      <c r="G92" s="195"/>
      <c r="H92" s="195"/>
      <c r="I92" s="195"/>
      <c r="J92" s="195"/>
      <c r="K92" s="195"/>
      <c r="L92" s="195"/>
      <c r="M92" s="195"/>
      <c r="N92" s="195"/>
      <c r="O92" s="195"/>
      <c r="P92" s="195"/>
      <c r="Q92" s="196"/>
      <c r="R92" s="8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2"/>
      <c r="AH92" s="8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2"/>
    </row>
    <row r="93" spans="2:49">
      <c r="B93" s="8"/>
      <c r="C93" s="10"/>
      <c r="D93" s="160" t="s">
        <v>35</v>
      </c>
      <c r="E93" s="160"/>
      <c r="F93" s="11" t="s">
        <v>14</v>
      </c>
      <c r="G93" s="160" t="s">
        <v>36</v>
      </c>
      <c r="H93" s="160"/>
      <c r="I93" s="160"/>
      <c r="J93" s="160"/>
      <c r="K93" s="160"/>
      <c r="L93" s="160"/>
      <c r="M93" s="160"/>
      <c r="N93" s="160"/>
      <c r="O93" s="160"/>
      <c r="P93" s="160"/>
      <c r="Q93" s="198"/>
      <c r="R93" s="8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2"/>
      <c r="AH93" s="8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2"/>
    </row>
    <row r="94" spans="2:49">
      <c r="B94" s="8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2"/>
      <c r="R94" s="8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2"/>
      <c r="AH94" s="8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2"/>
    </row>
    <row r="95" spans="2:49">
      <c r="B95" s="8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2"/>
      <c r="R95" s="8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2"/>
      <c r="AH95" s="8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2"/>
    </row>
    <row r="96" spans="2:49">
      <c r="B96" s="8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2"/>
      <c r="R96" s="8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2"/>
      <c r="AH96" s="8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2"/>
    </row>
    <row r="97" spans="2:49">
      <c r="B97" s="8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2"/>
      <c r="R97" s="8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2"/>
      <c r="AH97" s="8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2"/>
    </row>
    <row r="98" spans="2:49">
      <c r="B98" s="8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2"/>
      <c r="R98" s="8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2"/>
      <c r="AH98" s="8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2"/>
    </row>
    <row r="99" spans="2:49">
      <c r="B99" s="8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2"/>
      <c r="R99" s="8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2"/>
      <c r="AH99" s="8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2"/>
    </row>
    <row r="100" spans="2:49">
      <c r="B100" s="8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2"/>
      <c r="R100" s="8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2"/>
      <c r="AH100" s="8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2"/>
    </row>
    <row r="101" spans="2:49">
      <c r="B101" s="8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2"/>
      <c r="R101" s="8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2"/>
      <c r="AH101" s="8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2"/>
    </row>
    <row r="102" spans="2:49">
      <c r="B102" s="8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2"/>
      <c r="R102" s="8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2"/>
      <c r="AH102" s="8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2"/>
    </row>
    <row r="103" spans="2:49">
      <c r="B103" s="8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2"/>
      <c r="R103" s="8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2"/>
      <c r="AH103" s="8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2"/>
    </row>
    <row r="104" spans="2:49">
      <c r="B104" s="8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2"/>
      <c r="R104" s="8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2"/>
      <c r="AH104" s="8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2"/>
    </row>
    <row r="105" spans="2:49">
      <c r="B105" s="8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2"/>
      <c r="R105" s="8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2"/>
      <c r="AH105" s="8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2"/>
    </row>
    <row r="106" spans="2:49">
      <c r="B106" s="14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9"/>
      <c r="R106" s="14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9"/>
      <c r="AH106" s="14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9"/>
    </row>
    <row r="121" spans="2:49">
      <c r="B121" s="15" t="s">
        <v>27</v>
      </c>
      <c r="C121" s="5"/>
      <c r="D121" s="5"/>
      <c r="E121" s="5"/>
      <c r="F121" s="5"/>
      <c r="G121" s="5"/>
      <c r="H121" s="5"/>
      <c r="I121" s="6"/>
      <c r="J121" s="6"/>
      <c r="K121" s="6"/>
      <c r="L121" s="6"/>
      <c r="M121" s="6"/>
      <c r="N121" s="6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7"/>
    </row>
    <row r="122" spans="2:49">
      <c r="B122" s="22" t="s">
        <v>28</v>
      </c>
      <c r="C122" s="10"/>
      <c r="D122" s="10"/>
      <c r="E122" s="10"/>
      <c r="F122" s="10"/>
      <c r="G122" s="10"/>
      <c r="H122" s="10"/>
      <c r="I122" s="11"/>
      <c r="J122" s="11"/>
      <c r="K122" s="11"/>
      <c r="L122" s="11"/>
      <c r="M122" s="11"/>
      <c r="V122" s="11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9" t="s">
        <v>30</v>
      </c>
      <c r="AR122" s="10"/>
      <c r="AS122" s="10"/>
      <c r="AT122" s="10"/>
      <c r="AU122" s="10"/>
      <c r="AV122" s="10"/>
      <c r="AW122" s="12"/>
    </row>
    <row r="123" spans="2:49" ht="17.25">
      <c r="B123" s="23" t="s">
        <v>1</v>
      </c>
      <c r="C123" s="10" t="s">
        <v>70</v>
      </c>
      <c r="D123" s="10"/>
      <c r="E123" s="10"/>
      <c r="F123" s="10"/>
      <c r="G123" s="10"/>
      <c r="H123" s="118"/>
      <c r="I123" s="20"/>
      <c r="J123" s="11"/>
      <c r="K123" s="11"/>
      <c r="L123" s="11"/>
      <c r="M123" s="11"/>
      <c r="V123" s="168">
        <v>8</v>
      </c>
      <c r="W123" s="168"/>
      <c r="X123" s="11" t="s">
        <v>15</v>
      </c>
      <c r="Y123" s="11" t="s">
        <v>16</v>
      </c>
      <c r="Z123" s="168">
        <v>2.85</v>
      </c>
      <c r="AA123" s="168"/>
      <c r="AB123" s="11" t="s">
        <v>15</v>
      </c>
      <c r="AC123" s="13" t="s">
        <v>17</v>
      </c>
      <c r="AD123" s="168">
        <f>SUM(Z123*V123)</f>
        <v>22.8</v>
      </c>
      <c r="AE123" s="168"/>
      <c r="AF123" s="118" t="s">
        <v>18</v>
      </c>
      <c r="AG123" s="10"/>
      <c r="AH123" s="25" t="s">
        <v>29</v>
      </c>
      <c r="AI123" s="10"/>
      <c r="AJ123" s="180">
        <v>57000</v>
      </c>
      <c r="AK123" s="180"/>
      <c r="AL123" s="180"/>
      <c r="AM123" s="26"/>
      <c r="AN123" s="10"/>
      <c r="AO123" s="10"/>
      <c r="AP123" s="10"/>
      <c r="AQ123" s="27" t="s">
        <v>31</v>
      </c>
      <c r="AR123" s="180">
        <f>SUM(AJ123*AD123)</f>
        <v>1299600</v>
      </c>
      <c r="AS123" s="180"/>
      <c r="AT123" s="180"/>
      <c r="AU123" s="180"/>
      <c r="AV123" s="10"/>
      <c r="AW123" s="12"/>
    </row>
    <row r="124" spans="2:49">
      <c r="B124" s="23" t="s">
        <v>8</v>
      </c>
      <c r="C124" s="118" t="s">
        <v>72</v>
      </c>
      <c r="D124" s="119"/>
      <c r="E124" s="119"/>
      <c r="F124" s="119"/>
      <c r="G124" s="119"/>
      <c r="H124" s="119"/>
      <c r="I124" s="119"/>
      <c r="J124" s="119"/>
      <c r="K124" s="119"/>
      <c r="L124" s="119"/>
      <c r="M124" s="119"/>
      <c r="V124" s="168"/>
      <c r="W124" s="168"/>
      <c r="X124" s="160" t="s">
        <v>37</v>
      </c>
      <c r="Y124" s="160"/>
      <c r="Z124" s="160"/>
      <c r="AA124" s="160"/>
      <c r="AC124" s="13"/>
      <c r="AD124" s="168"/>
      <c r="AE124" s="168"/>
      <c r="AF124" s="118"/>
      <c r="AG124" s="24"/>
      <c r="AH124" s="25" t="s">
        <v>29</v>
      </c>
      <c r="AI124" s="24"/>
      <c r="AJ124" s="180">
        <v>350000</v>
      </c>
      <c r="AK124" s="180"/>
      <c r="AL124" s="180"/>
      <c r="AM124" s="24"/>
      <c r="AN124" s="24"/>
      <c r="AO124" s="24"/>
      <c r="AP124" s="24"/>
      <c r="AQ124" s="27" t="s">
        <v>31</v>
      </c>
      <c r="AR124" s="180">
        <f>SUM(AJ124*V124)</f>
        <v>0</v>
      </c>
      <c r="AS124" s="180"/>
      <c r="AT124" s="180"/>
      <c r="AU124" s="180"/>
      <c r="AV124" s="10"/>
      <c r="AW124" s="12"/>
    </row>
    <row r="125" spans="2:49">
      <c r="B125" s="8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2"/>
    </row>
    <row r="126" spans="2:49" ht="15.75">
      <c r="B126" s="181" t="s">
        <v>32</v>
      </c>
      <c r="C126" s="182"/>
      <c r="D126" s="182"/>
      <c r="E126" s="182"/>
      <c r="F126" s="182"/>
      <c r="G126" s="182"/>
      <c r="H126" s="182"/>
      <c r="I126" s="182"/>
      <c r="J126" s="182"/>
      <c r="K126" s="182"/>
      <c r="L126" s="182"/>
      <c r="M126" s="182"/>
      <c r="N126" s="182"/>
      <c r="O126" s="182"/>
      <c r="P126" s="182"/>
      <c r="Q126" s="182"/>
      <c r="R126" s="182"/>
      <c r="S126" s="182"/>
      <c r="T126" s="182"/>
      <c r="U126" s="182"/>
      <c r="V126" s="182"/>
      <c r="W126" s="182"/>
      <c r="X126" s="182"/>
      <c r="Y126" s="182"/>
      <c r="Z126" s="182"/>
      <c r="AA126" s="182"/>
      <c r="AB126" s="182"/>
      <c r="AC126" s="182"/>
      <c r="AD126" s="182"/>
      <c r="AE126" s="182"/>
      <c r="AF126" s="182"/>
      <c r="AG126" s="182"/>
      <c r="AH126" s="182"/>
      <c r="AI126" s="182"/>
      <c r="AJ126" s="182"/>
      <c r="AK126" s="182"/>
      <c r="AL126" s="182"/>
      <c r="AM126" s="182"/>
      <c r="AN126" s="182"/>
      <c r="AO126" s="182"/>
      <c r="AP126" s="45"/>
      <c r="AQ126" s="45" t="s">
        <v>31</v>
      </c>
      <c r="AR126" s="46"/>
      <c r="AS126" s="183">
        <f>SUM(AR123:AU124)</f>
        <v>1299600</v>
      </c>
      <c r="AT126" s="183"/>
      <c r="AU126" s="183"/>
      <c r="AV126" s="183"/>
      <c r="AW126" s="184"/>
    </row>
    <row r="127" spans="2:49">
      <c r="B127" s="185" t="s">
        <v>33</v>
      </c>
      <c r="C127" s="186"/>
      <c r="D127" s="187" t="s">
        <v>19</v>
      </c>
      <c r="E127" s="188"/>
      <c r="F127" s="188"/>
      <c r="G127" s="188"/>
      <c r="H127" s="188"/>
      <c r="I127" s="188"/>
      <c r="J127" s="188"/>
      <c r="K127" s="188"/>
      <c r="L127" s="188"/>
      <c r="M127" s="188"/>
      <c r="N127" s="188"/>
      <c r="O127" s="188"/>
      <c r="P127" s="188"/>
      <c r="Q127" s="189"/>
      <c r="R127" s="170" t="s">
        <v>20</v>
      </c>
      <c r="S127" s="170"/>
      <c r="T127" s="170"/>
      <c r="U127" s="170"/>
      <c r="V127" s="170"/>
      <c r="W127" s="170"/>
      <c r="X127" s="170"/>
      <c r="Y127" s="170"/>
      <c r="Z127" s="170"/>
      <c r="AA127" s="170"/>
      <c r="AB127" s="170"/>
      <c r="AC127" s="170"/>
      <c r="AD127" s="170"/>
      <c r="AE127" s="170"/>
      <c r="AF127" s="170"/>
      <c r="AG127" s="170"/>
      <c r="AH127" s="170" t="s">
        <v>21</v>
      </c>
      <c r="AI127" s="170"/>
      <c r="AJ127" s="170"/>
      <c r="AK127" s="170"/>
      <c r="AL127" s="170"/>
      <c r="AM127" s="170"/>
      <c r="AN127" s="170"/>
      <c r="AO127" s="170"/>
      <c r="AP127" s="170"/>
      <c r="AQ127" s="170"/>
      <c r="AR127" s="170"/>
      <c r="AS127" s="170"/>
      <c r="AT127" s="170"/>
      <c r="AU127" s="170"/>
      <c r="AV127" s="170"/>
      <c r="AW127" s="170"/>
    </row>
    <row r="128" spans="2:49">
      <c r="B128" s="15" t="s">
        <v>43</v>
      </c>
      <c r="C128" s="30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7"/>
      <c r="R128" s="4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7"/>
      <c r="AH128" s="4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7"/>
    </row>
    <row r="129" spans="2:49">
      <c r="B129" s="8"/>
      <c r="C129" s="9" t="s">
        <v>39</v>
      </c>
      <c r="D129" s="195" t="s">
        <v>60</v>
      </c>
      <c r="E129" s="195"/>
      <c r="F129" s="195"/>
      <c r="G129" s="195"/>
      <c r="H129" s="195"/>
      <c r="I129" s="195"/>
      <c r="J129" s="195"/>
      <c r="K129" s="195"/>
      <c r="L129" s="195"/>
      <c r="M129" s="195"/>
      <c r="N129" s="195"/>
      <c r="O129" s="195"/>
      <c r="P129" s="195"/>
      <c r="Q129" s="196"/>
      <c r="R129" s="8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2"/>
      <c r="AH129" s="8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2"/>
    </row>
    <row r="130" spans="2:49">
      <c r="B130" s="8"/>
      <c r="C130" s="10"/>
      <c r="D130" s="160" t="s">
        <v>35</v>
      </c>
      <c r="E130" s="160"/>
      <c r="F130" s="11" t="s">
        <v>14</v>
      </c>
      <c r="G130" s="160" t="s">
        <v>36</v>
      </c>
      <c r="H130" s="160"/>
      <c r="I130" s="160"/>
      <c r="J130" s="160"/>
      <c r="K130" s="160"/>
      <c r="L130" s="160"/>
      <c r="M130" s="160"/>
      <c r="N130" s="160"/>
      <c r="O130" s="160"/>
      <c r="P130" s="160"/>
      <c r="Q130" s="198"/>
      <c r="R130" s="8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2"/>
      <c r="AH130" s="8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2"/>
    </row>
    <row r="131" spans="2:49">
      <c r="B131" s="8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2"/>
      <c r="R131" s="8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2"/>
      <c r="AH131" s="8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2"/>
    </row>
    <row r="132" spans="2:49">
      <c r="B132" s="8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2"/>
      <c r="R132" s="8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2"/>
      <c r="AH132" s="8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2"/>
    </row>
    <row r="133" spans="2:49">
      <c r="B133" s="8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2"/>
      <c r="R133" s="8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2"/>
      <c r="AH133" s="8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2"/>
    </row>
    <row r="134" spans="2:49">
      <c r="B134" s="8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2"/>
      <c r="R134" s="8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2"/>
      <c r="AH134" s="8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2"/>
    </row>
    <row r="135" spans="2:49">
      <c r="B135" s="8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2"/>
      <c r="R135" s="8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2"/>
      <c r="AH135" s="8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2"/>
    </row>
    <row r="136" spans="2:49">
      <c r="B136" s="8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2"/>
      <c r="R136" s="8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2"/>
      <c r="AH136" s="8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2"/>
    </row>
    <row r="137" spans="2:49">
      <c r="B137" s="8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2"/>
      <c r="R137" s="8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2"/>
      <c r="AH137" s="8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2"/>
    </row>
    <row r="138" spans="2:49">
      <c r="B138" s="8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2"/>
      <c r="R138" s="8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2"/>
      <c r="AH138" s="8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2"/>
    </row>
    <row r="139" spans="2:49">
      <c r="B139" s="8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2"/>
      <c r="R139" s="8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2"/>
      <c r="AH139" s="8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2"/>
    </row>
    <row r="140" spans="2:49">
      <c r="B140" s="8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2"/>
      <c r="R140" s="8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2"/>
      <c r="AH140" s="8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2"/>
    </row>
    <row r="141" spans="2:49">
      <c r="B141" s="8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2"/>
      <c r="R141" s="8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2"/>
      <c r="AH141" s="8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2"/>
    </row>
    <row r="142" spans="2:49">
      <c r="B142" s="8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2"/>
      <c r="R142" s="8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2"/>
      <c r="AH142" s="8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2"/>
    </row>
    <row r="143" spans="2:49">
      <c r="B143" s="14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9"/>
      <c r="R143" s="14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9"/>
      <c r="AH143" s="14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9"/>
    </row>
    <row r="146" spans="2:49" ht="21">
      <c r="B146" s="173" t="s">
        <v>56</v>
      </c>
      <c r="C146" s="174"/>
      <c r="D146" s="174" t="s">
        <v>57</v>
      </c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  <c r="Y146" s="174"/>
      <c r="Z146" s="174"/>
      <c r="AA146" s="174"/>
      <c r="AB146" s="174"/>
      <c r="AC146" s="174"/>
      <c r="AD146" s="174"/>
      <c r="AE146" s="174"/>
      <c r="AF146" s="174"/>
      <c r="AG146" s="174"/>
      <c r="AH146" s="174" t="s">
        <v>31</v>
      </c>
      <c r="AI146" s="174"/>
      <c r="AJ146" s="177">
        <f>SUM(AS55,AS89,AS126)</f>
        <v>6298600</v>
      </c>
      <c r="AK146" s="177"/>
      <c r="AL146" s="177"/>
      <c r="AM146" s="177"/>
      <c r="AN146" s="177"/>
      <c r="AO146" s="177"/>
      <c r="AP146" s="177"/>
      <c r="AQ146" s="177"/>
      <c r="AR146" s="177"/>
      <c r="AS146" s="177"/>
      <c r="AT146" s="39"/>
      <c r="AU146" s="39"/>
      <c r="AV146" s="39"/>
      <c r="AW146" s="40"/>
    </row>
    <row r="147" spans="2:49" ht="21">
      <c r="B147" s="175"/>
      <c r="C147" s="176"/>
      <c r="D147" s="176"/>
      <c r="E147" s="176"/>
      <c r="F147" s="176"/>
      <c r="G147" s="176"/>
      <c r="H147" s="176"/>
      <c r="I147" s="176"/>
      <c r="J147" s="176"/>
      <c r="K147" s="176"/>
      <c r="L147" s="176"/>
      <c r="M147" s="176"/>
      <c r="N147" s="176"/>
      <c r="O147" s="176"/>
      <c r="P147" s="176"/>
      <c r="Q147" s="176"/>
      <c r="R147" s="176"/>
      <c r="S147" s="176"/>
      <c r="T147" s="176"/>
      <c r="U147" s="176"/>
      <c r="V147" s="176"/>
      <c r="W147" s="176"/>
      <c r="X147" s="176"/>
      <c r="Y147" s="176"/>
      <c r="Z147" s="176"/>
      <c r="AA147" s="176"/>
      <c r="AB147" s="176"/>
      <c r="AC147" s="176"/>
      <c r="AD147" s="176"/>
      <c r="AE147" s="176"/>
      <c r="AF147" s="176"/>
      <c r="AG147" s="176"/>
      <c r="AH147" s="176"/>
      <c r="AI147" s="176"/>
      <c r="AJ147" s="178"/>
      <c r="AK147" s="178"/>
      <c r="AL147" s="178"/>
      <c r="AM147" s="178"/>
      <c r="AN147" s="178"/>
      <c r="AO147" s="178"/>
      <c r="AP147" s="178"/>
      <c r="AQ147" s="178"/>
      <c r="AR147" s="178"/>
      <c r="AS147" s="178"/>
      <c r="AT147" s="41"/>
      <c r="AU147" s="41"/>
      <c r="AV147" s="41"/>
      <c r="AW147" s="42"/>
    </row>
    <row r="148" spans="2:49">
      <c r="AO148" s="3"/>
    </row>
    <row r="149" spans="2:49" s="51" customFormat="1" ht="14.25">
      <c r="I149" s="52"/>
      <c r="J149" s="52"/>
      <c r="K149" s="52"/>
      <c r="L149" s="52"/>
      <c r="M149" s="52"/>
      <c r="N149" s="52"/>
      <c r="AO149" s="52" t="s">
        <v>210</v>
      </c>
    </row>
    <row r="150" spans="2:49" s="51" customFormat="1" ht="14.25">
      <c r="F150" s="52" t="s">
        <v>54</v>
      </c>
      <c r="I150" s="52"/>
      <c r="J150" s="52"/>
      <c r="K150" s="52"/>
      <c r="L150" s="52"/>
      <c r="M150" s="52"/>
      <c r="N150" s="52"/>
      <c r="X150" s="52" t="s">
        <v>51</v>
      </c>
      <c r="AO150" s="52" t="s">
        <v>48</v>
      </c>
    </row>
    <row r="151" spans="2:49" s="51" customFormat="1" ht="14.25">
      <c r="F151" s="52" t="s">
        <v>55</v>
      </c>
      <c r="I151" s="52"/>
      <c r="J151" s="52"/>
      <c r="K151" s="52"/>
      <c r="L151" s="52"/>
      <c r="M151" s="52"/>
      <c r="N151" s="52"/>
      <c r="X151" s="52" t="s">
        <v>52</v>
      </c>
      <c r="AO151" s="52" t="s">
        <v>49</v>
      </c>
    </row>
    <row r="152" spans="2:49" s="51" customFormat="1" ht="14.25">
      <c r="F152" s="52"/>
      <c r="I152" s="52"/>
      <c r="J152" s="52"/>
      <c r="K152" s="52"/>
      <c r="L152" s="52"/>
      <c r="M152" s="52"/>
      <c r="N152" s="52"/>
      <c r="X152" s="52" t="s">
        <v>53</v>
      </c>
      <c r="AO152" s="52" t="s">
        <v>50</v>
      </c>
    </row>
    <row r="153" spans="2:49" s="51" customFormat="1" ht="14.25">
      <c r="F153" s="52"/>
      <c r="I153" s="52"/>
      <c r="J153" s="52"/>
      <c r="K153" s="52"/>
      <c r="L153" s="52"/>
      <c r="M153" s="52"/>
      <c r="N153" s="52"/>
      <c r="X153" s="52"/>
      <c r="AO153" s="52"/>
    </row>
    <row r="154" spans="2:49" s="51" customFormat="1" ht="14.25">
      <c r="F154" s="52"/>
      <c r="I154" s="52"/>
      <c r="J154" s="52"/>
      <c r="K154" s="52"/>
      <c r="L154" s="52"/>
      <c r="M154" s="52"/>
      <c r="N154" s="52"/>
      <c r="X154" s="52"/>
      <c r="AO154" s="52"/>
    </row>
    <row r="155" spans="2:49" s="51" customFormat="1" ht="14.25">
      <c r="F155" s="52"/>
      <c r="I155" s="52"/>
      <c r="J155" s="52"/>
      <c r="K155" s="52"/>
      <c r="L155" s="52"/>
      <c r="M155" s="52"/>
      <c r="N155" s="52"/>
      <c r="X155" s="52"/>
      <c r="AO155" s="52"/>
    </row>
    <row r="156" spans="2:49" s="63" customFormat="1">
      <c r="F156" s="132" t="s">
        <v>232</v>
      </c>
      <c r="I156" s="131"/>
      <c r="J156" s="131"/>
      <c r="K156" s="131"/>
      <c r="L156" s="131"/>
      <c r="M156" s="131"/>
      <c r="N156" s="131"/>
      <c r="X156" s="132" t="s">
        <v>97</v>
      </c>
      <c r="AO156" s="132" t="s">
        <v>209</v>
      </c>
    </row>
    <row r="157" spans="2:49" s="51" customFormat="1" ht="14.25">
      <c r="D157" s="133"/>
      <c r="F157" s="133" t="s">
        <v>228</v>
      </c>
      <c r="G157" s="133"/>
      <c r="H157" s="133"/>
      <c r="I157" s="133"/>
      <c r="J157" s="133"/>
      <c r="K157" s="134"/>
      <c r="L157" s="134"/>
      <c r="M157" s="134"/>
      <c r="N157" s="134"/>
      <c r="AO157" s="52"/>
    </row>
  </sheetData>
  <mergeCells count="98">
    <mergeCell ref="B6:J6"/>
    <mergeCell ref="L6:AT6"/>
    <mergeCell ref="A2:AW2"/>
    <mergeCell ref="B4:J4"/>
    <mergeCell ref="L4:AT4"/>
    <mergeCell ref="B5:J5"/>
    <mergeCell ref="L5:AT5"/>
    <mergeCell ref="B7:J7"/>
    <mergeCell ref="L7:AT7"/>
    <mergeCell ref="B8:J8"/>
    <mergeCell ref="L8:AT8"/>
    <mergeCell ref="B9:J9"/>
    <mergeCell ref="L9:AT9"/>
    <mergeCell ref="AJ16:AO16"/>
    <mergeCell ref="B11:AW11"/>
    <mergeCell ref="C14:G14"/>
    <mergeCell ref="I14:J14"/>
    <mergeCell ref="M14:N14"/>
    <mergeCell ref="Q14:R14"/>
    <mergeCell ref="AJ14:AO14"/>
    <mergeCell ref="C15:G15"/>
    <mergeCell ref="I15:J15"/>
    <mergeCell ref="M15:N15"/>
    <mergeCell ref="Q15:R15"/>
    <mergeCell ref="AJ15:AO15"/>
    <mergeCell ref="B18:Q18"/>
    <mergeCell ref="R18:AG18"/>
    <mergeCell ref="AH18:AW18"/>
    <mergeCell ref="B19:Q30"/>
    <mergeCell ref="R19:AG30"/>
    <mergeCell ref="AH19:AW30"/>
    <mergeCell ref="AP42:AT42"/>
    <mergeCell ref="V51:W51"/>
    <mergeCell ref="Z51:AA51"/>
    <mergeCell ref="AD51:AE51"/>
    <mergeCell ref="AJ51:AL51"/>
    <mergeCell ref="AR51:AU51"/>
    <mergeCell ref="V53:W53"/>
    <mergeCell ref="X53:AA53"/>
    <mergeCell ref="AD53:AE53"/>
    <mergeCell ref="AJ53:AL53"/>
    <mergeCell ref="AR53:AU53"/>
    <mergeCell ref="V52:W52"/>
    <mergeCell ref="X52:AA52"/>
    <mergeCell ref="AD52:AE52"/>
    <mergeCell ref="AJ52:AL52"/>
    <mergeCell ref="AR52:AU52"/>
    <mergeCell ref="B55:AO55"/>
    <mergeCell ref="AS55:AW55"/>
    <mergeCell ref="B56:C56"/>
    <mergeCell ref="D56:Q56"/>
    <mergeCell ref="R56:AG56"/>
    <mergeCell ref="AH56:AW56"/>
    <mergeCell ref="D58:Q58"/>
    <mergeCell ref="D59:E59"/>
    <mergeCell ref="G59:Q59"/>
    <mergeCell ref="V86:W86"/>
    <mergeCell ref="Z86:AA86"/>
    <mergeCell ref="AJ86:AL86"/>
    <mergeCell ref="AR86:AU86"/>
    <mergeCell ref="V87:W87"/>
    <mergeCell ref="X87:AA87"/>
    <mergeCell ref="AD87:AE87"/>
    <mergeCell ref="AJ87:AL87"/>
    <mergeCell ref="AR87:AU87"/>
    <mergeCell ref="AD86:AE86"/>
    <mergeCell ref="B89:AO89"/>
    <mergeCell ref="AS89:AW89"/>
    <mergeCell ref="B90:C90"/>
    <mergeCell ref="D90:Q90"/>
    <mergeCell ref="R90:AG90"/>
    <mergeCell ref="AH90:AW90"/>
    <mergeCell ref="D92:Q92"/>
    <mergeCell ref="D93:E93"/>
    <mergeCell ref="G93:Q93"/>
    <mergeCell ref="V123:W123"/>
    <mergeCell ref="Z123:AA123"/>
    <mergeCell ref="AJ123:AL123"/>
    <mergeCell ref="AR123:AU123"/>
    <mergeCell ref="V124:W124"/>
    <mergeCell ref="X124:AA124"/>
    <mergeCell ref="AD124:AE124"/>
    <mergeCell ref="AJ124:AL124"/>
    <mergeCell ref="AR124:AU124"/>
    <mergeCell ref="AD123:AE123"/>
    <mergeCell ref="B126:AO126"/>
    <mergeCell ref="AS126:AW126"/>
    <mergeCell ref="B127:C127"/>
    <mergeCell ref="D127:Q127"/>
    <mergeCell ref="R127:AG127"/>
    <mergeCell ref="AH127:AW127"/>
    <mergeCell ref="AJ146:AS147"/>
    <mergeCell ref="D129:Q129"/>
    <mergeCell ref="D130:E130"/>
    <mergeCell ref="G130:Q130"/>
    <mergeCell ref="B146:C147"/>
    <mergeCell ref="D146:AG147"/>
    <mergeCell ref="AH146:AI147"/>
  </mergeCells>
  <pageMargins left="0.91" right="0.6692913385826772" top="0.74803149606299213" bottom="0.46" header="0.31496062992125984" footer="0.31496062992125984"/>
  <pageSetup paperSize="9" scale="85" orientation="landscape" horizontalDpi="4294967293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>
  <dimension ref="A1:AW155"/>
  <sheetViews>
    <sheetView topLeftCell="A21" workbookViewId="0">
      <selection activeCell="A32" sqref="A32:XFD40"/>
    </sheetView>
  </sheetViews>
  <sheetFormatPr defaultRowHeight="15"/>
  <cols>
    <col min="1" max="7" width="3" style="1" customWidth="1"/>
    <col min="8" max="8" width="1.5703125" style="1" customWidth="1"/>
    <col min="9" max="14" width="3" style="3" customWidth="1"/>
    <col min="15" max="81" width="3" style="1" customWidth="1"/>
    <col min="82" max="139" width="2.42578125" style="1" customWidth="1"/>
    <col min="140" max="16384" width="9.140625" style="1"/>
  </cols>
  <sheetData>
    <row r="1" spans="1:49">
      <c r="AR1" s="21" t="s">
        <v>24</v>
      </c>
    </row>
    <row r="2" spans="1:49" ht="21">
      <c r="A2" s="165" t="s">
        <v>0</v>
      </c>
      <c r="B2" s="165"/>
      <c r="C2" s="165"/>
      <c r="D2" s="165"/>
      <c r="E2" s="165"/>
      <c r="F2" s="165"/>
      <c r="G2" s="165"/>
      <c r="H2" s="165"/>
      <c r="I2" s="165"/>
      <c r="J2" s="165"/>
      <c r="K2" s="165"/>
      <c r="L2" s="165"/>
      <c r="M2" s="165"/>
      <c r="N2" s="165"/>
      <c r="O2" s="165"/>
      <c r="P2" s="165"/>
      <c r="Q2" s="165"/>
      <c r="R2" s="165"/>
      <c r="S2" s="165"/>
      <c r="T2" s="165"/>
      <c r="U2" s="165"/>
      <c r="V2" s="165"/>
      <c r="W2" s="165"/>
      <c r="X2" s="165"/>
      <c r="Y2" s="165"/>
      <c r="Z2" s="165"/>
      <c r="AA2" s="165"/>
      <c r="AB2" s="165"/>
      <c r="AC2" s="165"/>
      <c r="AD2" s="165"/>
      <c r="AE2" s="165"/>
      <c r="AF2" s="165"/>
      <c r="AG2" s="165"/>
      <c r="AH2" s="165"/>
      <c r="AI2" s="165"/>
      <c r="AJ2" s="165"/>
      <c r="AK2" s="165"/>
      <c r="AL2" s="165"/>
      <c r="AM2" s="165"/>
      <c r="AN2" s="165"/>
      <c r="AO2" s="165"/>
      <c r="AP2" s="165"/>
      <c r="AQ2" s="165"/>
      <c r="AR2" s="165"/>
      <c r="AS2" s="165"/>
      <c r="AT2" s="165"/>
      <c r="AU2" s="165"/>
      <c r="AV2" s="165"/>
      <c r="AW2" s="165"/>
    </row>
    <row r="4" spans="1:49">
      <c r="A4" s="2" t="s">
        <v>1</v>
      </c>
      <c r="B4" s="166" t="s">
        <v>2</v>
      </c>
      <c r="C4" s="166"/>
      <c r="D4" s="166"/>
      <c r="E4" s="166"/>
      <c r="F4" s="166"/>
      <c r="G4" s="166"/>
      <c r="H4" s="166"/>
      <c r="I4" s="166"/>
      <c r="J4" s="166"/>
      <c r="K4" s="3" t="s">
        <v>14</v>
      </c>
      <c r="L4" s="166">
        <v>273</v>
      </c>
      <c r="M4" s="166"/>
      <c r="N4" s="166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  <c r="AA4" s="166"/>
      <c r="AB4" s="166"/>
      <c r="AC4" s="166"/>
      <c r="AD4" s="166"/>
      <c r="AE4" s="166"/>
      <c r="AF4" s="166"/>
      <c r="AG4" s="166"/>
      <c r="AH4" s="166"/>
      <c r="AI4" s="166"/>
      <c r="AJ4" s="166"/>
      <c r="AK4" s="166"/>
      <c r="AL4" s="166"/>
      <c r="AM4" s="166"/>
      <c r="AN4" s="166"/>
      <c r="AO4" s="166"/>
      <c r="AP4" s="166"/>
      <c r="AQ4" s="166"/>
      <c r="AR4" s="166"/>
      <c r="AS4" s="166"/>
      <c r="AT4" s="166"/>
    </row>
    <row r="5" spans="1:49">
      <c r="B5" s="166" t="s">
        <v>3</v>
      </c>
      <c r="C5" s="166"/>
      <c r="D5" s="166"/>
      <c r="E5" s="166"/>
      <c r="F5" s="166"/>
      <c r="G5" s="166"/>
      <c r="H5" s="166"/>
      <c r="I5" s="166"/>
      <c r="J5" s="166"/>
      <c r="K5" s="3" t="s">
        <v>14</v>
      </c>
      <c r="L5" s="167" t="s">
        <v>169</v>
      </c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167"/>
      <c r="AA5" s="167"/>
      <c r="AB5" s="167"/>
      <c r="AC5" s="167"/>
      <c r="AD5" s="167"/>
      <c r="AE5" s="167"/>
      <c r="AF5" s="167"/>
      <c r="AG5" s="167"/>
      <c r="AH5" s="167"/>
      <c r="AI5" s="167"/>
      <c r="AJ5" s="167"/>
      <c r="AK5" s="167"/>
      <c r="AL5" s="167"/>
      <c r="AM5" s="167"/>
      <c r="AN5" s="167"/>
      <c r="AO5" s="167"/>
      <c r="AP5" s="167"/>
      <c r="AQ5" s="167"/>
      <c r="AR5" s="167"/>
      <c r="AS5" s="167"/>
      <c r="AT5" s="167"/>
    </row>
    <row r="6" spans="1:49">
      <c r="B6" s="166" t="s">
        <v>4</v>
      </c>
      <c r="C6" s="166"/>
      <c r="D6" s="166"/>
      <c r="E6" s="166"/>
      <c r="F6" s="166"/>
      <c r="G6" s="166"/>
      <c r="H6" s="166"/>
      <c r="I6" s="166"/>
      <c r="J6" s="166"/>
      <c r="K6" s="3" t="s">
        <v>14</v>
      </c>
      <c r="L6" s="166" t="str">
        <f>'[1]Tembesi Lolos'!$N$153</f>
        <v>Wiraswasta</v>
      </c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</row>
    <row r="7" spans="1:49">
      <c r="B7" s="166" t="s">
        <v>5</v>
      </c>
      <c r="C7" s="166"/>
      <c r="D7" s="166"/>
      <c r="E7" s="166"/>
      <c r="F7" s="166"/>
      <c r="G7" s="166"/>
      <c r="H7" s="166"/>
      <c r="I7" s="166"/>
      <c r="J7" s="166"/>
      <c r="K7" s="3" t="s">
        <v>14</v>
      </c>
      <c r="L7" s="166" t="s">
        <v>171</v>
      </c>
      <c r="M7" s="166"/>
      <c r="N7" s="166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</row>
    <row r="8" spans="1:49">
      <c r="B8" s="166" t="s">
        <v>6</v>
      </c>
      <c r="C8" s="166"/>
      <c r="D8" s="166"/>
      <c r="E8" s="166"/>
      <c r="F8" s="166"/>
      <c r="G8" s="166"/>
      <c r="H8" s="166"/>
      <c r="I8" s="166"/>
      <c r="J8" s="166"/>
      <c r="K8" s="3" t="s">
        <v>14</v>
      </c>
      <c r="L8" s="166" t="s">
        <v>105</v>
      </c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</row>
    <row r="9" spans="1:49">
      <c r="B9" s="166" t="s">
        <v>7</v>
      </c>
      <c r="C9" s="166"/>
      <c r="D9" s="166"/>
      <c r="E9" s="166"/>
      <c r="F9" s="166"/>
      <c r="G9" s="166"/>
      <c r="H9" s="166"/>
      <c r="I9" s="166"/>
      <c r="J9" s="166"/>
      <c r="K9" s="3" t="s">
        <v>14</v>
      </c>
      <c r="L9" s="166" t="s">
        <v>23</v>
      </c>
      <c r="M9" s="166"/>
      <c r="N9" s="166"/>
      <c r="O9" s="166"/>
      <c r="P9" s="166"/>
      <c r="Q9" s="166"/>
      <c r="R9" s="166"/>
      <c r="S9" s="166"/>
      <c r="T9" s="166"/>
      <c r="U9" s="166"/>
      <c r="V9" s="166"/>
      <c r="W9" s="166"/>
      <c r="X9" s="166"/>
      <c r="Y9" s="166"/>
      <c r="Z9" s="166"/>
      <c r="AA9" s="166"/>
      <c r="AB9" s="166"/>
      <c r="AC9" s="166"/>
      <c r="AD9" s="166"/>
      <c r="AE9" s="166"/>
      <c r="AF9" s="166"/>
      <c r="AG9" s="166"/>
      <c r="AH9" s="166"/>
      <c r="AI9" s="166"/>
      <c r="AJ9" s="166"/>
      <c r="AK9" s="166"/>
      <c r="AL9" s="166"/>
      <c r="AM9" s="166"/>
      <c r="AN9" s="166"/>
      <c r="AO9" s="166"/>
      <c r="AP9" s="166"/>
      <c r="AQ9" s="166"/>
      <c r="AR9" s="166"/>
      <c r="AS9" s="166"/>
      <c r="AT9" s="166"/>
    </row>
    <row r="11" spans="1:49">
      <c r="A11" s="2" t="s">
        <v>8</v>
      </c>
      <c r="B11" s="169" t="s">
        <v>9</v>
      </c>
      <c r="C11" s="169"/>
      <c r="D11" s="169"/>
      <c r="E11" s="169"/>
      <c r="F11" s="169"/>
      <c r="G11" s="169"/>
      <c r="H11" s="169"/>
      <c r="I11" s="169"/>
      <c r="J11" s="169"/>
      <c r="K11" s="169"/>
      <c r="L11" s="169"/>
      <c r="M11" s="169"/>
      <c r="N11" s="169"/>
      <c r="O11" s="169"/>
      <c r="P11" s="169"/>
      <c r="Q11" s="169"/>
      <c r="R11" s="169"/>
      <c r="S11" s="169"/>
      <c r="T11" s="169"/>
      <c r="U11" s="169"/>
      <c r="V11" s="169"/>
      <c r="W11" s="169"/>
      <c r="X11" s="169"/>
      <c r="Y11" s="169"/>
      <c r="Z11" s="169"/>
      <c r="AA11" s="169"/>
      <c r="AB11" s="169"/>
      <c r="AC11" s="169"/>
      <c r="AD11" s="169"/>
      <c r="AE11" s="169"/>
      <c r="AF11" s="169"/>
      <c r="AG11" s="169"/>
      <c r="AH11" s="169"/>
      <c r="AI11" s="169"/>
      <c r="AJ11" s="169"/>
      <c r="AK11" s="169"/>
      <c r="AL11" s="169"/>
      <c r="AM11" s="169"/>
      <c r="AN11" s="169"/>
      <c r="AO11" s="169"/>
      <c r="AP11" s="169"/>
      <c r="AQ11" s="169"/>
      <c r="AR11" s="169"/>
      <c r="AS11" s="169"/>
      <c r="AT11" s="169"/>
      <c r="AU11" s="169"/>
      <c r="AV11" s="169"/>
      <c r="AW11" s="169"/>
    </row>
    <row r="13" spans="1:49">
      <c r="B13" s="15" t="s">
        <v>10</v>
      </c>
      <c r="C13" s="5"/>
      <c r="D13" s="5"/>
      <c r="E13" s="5"/>
      <c r="F13" s="5"/>
      <c r="G13" s="5"/>
      <c r="H13" s="5"/>
      <c r="I13" s="6"/>
      <c r="J13" s="6"/>
      <c r="K13" s="6"/>
      <c r="L13" s="6"/>
      <c r="M13" s="6"/>
      <c r="N13" s="6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7"/>
    </row>
    <row r="14" spans="1:49" ht="17.25">
      <c r="B14" s="16" t="s">
        <v>11</v>
      </c>
      <c r="C14" s="160" t="s">
        <v>13</v>
      </c>
      <c r="D14" s="160"/>
      <c r="E14" s="160"/>
      <c r="F14" s="160"/>
      <c r="G14" s="160"/>
      <c r="H14" s="118" t="s">
        <v>14</v>
      </c>
      <c r="I14" s="168">
        <v>6</v>
      </c>
      <c r="J14" s="168"/>
      <c r="K14" s="120" t="s">
        <v>15</v>
      </c>
      <c r="L14" s="120" t="s">
        <v>16</v>
      </c>
      <c r="M14" s="168">
        <v>10</v>
      </c>
      <c r="N14" s="168"/>
      <c r="O14" s="11" t="s">
        <v>15</v>
      </c>
      <c r="P14" s="13" t="s">
        <v>17</v>
      </c>
      <c r="Q14" s="168">
        <f>SUM(M14*I14)</f>
        <v>60</v>
      </c>
      <c r="R14" s="168"/>
      <c r="S14" s="118" t="s">
        <v>18</v>
      </c>
      <c r="T14" s="118"/>
      <c r="U14" s="18" t="s">
        <v>11</v>
      </c>
      <c r="V14" s="10" t="s">
        <v>65</v>
      </c>
      <c r="W14" s="10"/>
      <c r="X14" s="10"/>
      <c r="Y14" s="10"/>
      <c r="Z14" s="10"/>
      <c r="AA14" s="10" t="s">
        <v>14</v>
      </c>
      <c r="AB14" s="10" t="s">
        <v>64</v>
      </c>
      <c r="AC14" s="10"/>
      <c r="AD14" s="10"/>
      <c r="AE14" s="10"/>
      <c r="AF14" s="10"/>
      <c r="AI14" s="19" t="s">
        <v>11</v>
      </c>
      <c r="AJ14" s="161" t="s">
        <v>67</v>
      </c>
      <c r="AK14" s="161"/>
      <c r="AL14" s="161"/>
      <c r="AM14" s="161"/>
      <c r="AN14" s="161"/>
      <c r="AO14" s="161"/>
      <c r="AP14" s="44" t="s">
        <v>14</v>
      </c>
      <c r="AQ14" s="44" t="s">
        <v>64</v>
      </c>
      <c r="AR14" s="44"/>
      <c r="AS14" s="44"/>
      <c r="AT14" s="44"/>
      <c r="AU14" s="44"/>
      <c r="AW14" s="12"/>
    </row>
    <row r="15" spans="1:49" ht="17.25">
      <c r="B15" s="16" t="s">
        <v>11</v>
      </c>
      <c r="C15" s="160" t="s">
        <v>12</v>
      </c>
      <c r="D15" s="160"/>
      <c r="E15" s="160"/>
      <c r="F15" s="160"/>
      <c r="G15" s="160"/>
      <c r="H15" s="118" t="s">
        <v>14</v>
      </c>
      <c r="I15" s="168">
        <v>6</v>
      </c>
      <c r="J15" s="168"/>
      <c r="K15" s="120" t="s">
        <v>15</v>
      </c>
      <c r="L15" s="120" t="s">
        <v>16</v>
      </c>
      <c r="M15" s="168">
        <v>8</v>
      </c>
      <c r="N15" s="168"/>
      <c r="O15" s="11" t="s">
        <v>15</v>
      </c>
      <c r="P15" s="13" t="s">
        <v>17</v>
      </c>
      <c r="Q15" s="168">
        <f>SUM(M15*I15)</f>
        <v>48</v>
      </c>
      <c r="R15" s="168"/>
      <c r="S15" s="118" t="s">
        <v>18</v>
      </c>
      <c r="T15" s="118"/>
      <c r="U15" s="18" t="s">
        <v>11</v>
      </c>
      <c r="V15" s="10" t="s">
        <v>63</v>
      </c>
      <c r="W15" s="10"/>
      <c r="X15" s="10"/>
      <c r="Y15" s="10"/>
      <c r="Z15" s="10"/>
      <c r="AA15" s="10" t="s">
        <v>14</v>
      </c>
      <c r="AB15" s="10" t="s">
        <v>64</v>
      </c>
      <c r="AC15" s="10"/>
      <c r="AD15" s="10"/>
      <c r="AE15" s="10"/>
      <c r="AF15" s="10"/>
      <c r="AH15" s="10"/>
      <c r="AI15" s="18" t="s">
        <v>11</v>
      </c>
      <c r="AJ15" s="160" t="s">
        <v>68</v>
      </c>
      <c r="AK15" s="160"/>
      <c r="AL15" s="160"/>
      <c r="AM15" s="160"/>
      <c r="AN15" s="160"/>
      <c r="AO15" s="160"/>
      <c r="AP15" s="10" t="s">
        <v>14</v>
      </c>
      <c r="AQ15" s="10" t="s">
        <v>111</v>
      </c>
      <c r="AR15" s="10"/>
      <c r="AS15" s="10"/>
      <c r="AT15" s="10"/>
      <c r="AU15" s="10"/>
      <c r="AW15" s="12"/>
    </row>
    <row r="16" spans="1:49">
      <c r="B16" s="17"/>
      <c r="C16" s="44"/>
      <c r="D16" s="44"/>
      <c r="E16" s="44"/>
      <c r="F16" s="44"/>
      <c r="G16" s="44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119"/>
      <c r="U16" s="18" t="s">
        <v>11</v>
      </c>
      <c r="V16" s="118" t="s">
        <v>66</v>
      </c>
      <c r="W16" s="118"/>
      <c r="X16" s="118"/>
      <c r="Y16" s="118"/>
      <c r="Z16" s="118"/>
      <c r="AA16" s="10" t="s">
        <v>14</v>
      </c>
      <c r="AB16" s="118" t="s">
        <v>64</v>
      </c>
      <c r="AC16" s="118"/>
      <c r="AD16" s="118"/>
      <c r="AE16" s="118"/>
      <c r="AF16" s="118"/>
      <c r="AH16" s="24"/>
      <c r="AI16" s="18" t="s">
        <v>11</v>
      </c>
      <c r="AJ16" s="160" t="s">
        <v>69</v>
      </c>
      <c r="AK16" s="160"/>
      <c r="AL16" s="160"/>
      <c r="AM16" s="160"/>
      <c r="AN16" s="160"/>
      <c r="AO16" s="160"/>
      <c r="AP16" s="10" t="s">
        <v>14</v>
      </c>
      <c r="AQ16" s="10" t="s">
        <v>111</v>
      </c>
      <c r="AR16" s="10"/>
      <c r="AS16" s="10"/>
      <c r="AT16" s="10"/>
      <c r="AU16" s="10"/>
      <c r="AV16" s="10"/>
      <c r="AW16" s="12"/>
    </row>
    <row r="17" spans="2:49">
      <c r="B17" s="8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2"/>
    </row>
    <row r="18" spans="2:49">
      <c r="B18" s="170" t="s">
        <v>19</v>
      </c>
      <c r="C18" s="170"/>
      <c r="D18" s="170"/>
      <c r="E18" s="170"/>
      <c r="F18" s="170"/>
      <c r="G18" s="170"/>
      <c r="H18" s="170"/>
      <c r="I18" s="170"/>
      <c r="J18" s="170"/>
      <c r="K18" s="170"/>
      <c r="L18" s="170"/>
      <c r="M18" s="170"/>
      <c r="N18" s="170"/>
      <c r="O18" s="170"/>
      <c r="P18" s="170"/>
      <c r="Q18" s="170"/>
      <c r="R18" s="170" t="s">
        <v>20</v>
      </c>
      <c r="S18" s="170"/>
      <c r="T18" s="170"/>
      <c r="U18" s="170"/>
      <c r="V18" s="170"/>
      <c r="W18" s="170"/>
      <c r="X18" s="170"/>
      <c r="Y18" s="170"/>
      <c r="Z18" s="170"/>
      <c r="AA18" s="170"/>
      <c r="AB18" s="170"/>
      <c r="AC18" s="170"/>
      <c r="AD18" s="170"/>
      <c r="AE18" s="170"/>
      <c r="AF18" s="170"/>
      <c r="AG18" s="170"/>
      <c r="AH18" s="170" t="s">
        <v>21</v>
      </c>
      <c r="AI18" s="170"/>
      <c r="AJ18" s="170"/>
      <c r="AK18" s="170"/>
      <c r="AL18" s="170"/>
      <c r="AM18" s="170"/>
      <c r="AN18" s="170"/>
      <c r="AO18" s="170"/>
      <c r="AP18" s="170"/>
      <c r="AQ18" s="170"/>
      <c r="AR18" s="170"/>
      <c r="AS18" s="170"/>
      <c r="AT18" s="170"/>
      <c r="AU18" s="170"/>
      <c r="AV18" s="170"/>
      <c r="AW18" s="170"/>
    </row>
    <row r="19" spans="2:49">
      <c r="B19" s="162"/>
      <c r="C19" s="162"/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  <c r="AA19" s="162"/>
      <c r="AB19" s="162"/>
      <c r="AC19" s="162"/>
      <c r="AD19" s="162"/>
      <c r="AE19" s="162"/>
      <c r="AF19" s="162"/>
      <c r="AG19" s="162"/>
      <c r="AH19" s="162"/>
      <c r="AI19" s="162"/>
      <c r="AJ19" s="162"/>
      <c r="AK19" s="162"/>
      <c r="AL19" s="162"/>
      <c r="AM19" s="162"/>
      <c r="AN19" s="162"/>
      <c r="AO19" s="162"/>
      <c r="AP19" s="162"/>
      <c r="AQ19" s="162"/>
      <c r="AR19" s="162"/>
      <c r="AS19" s="162"/>
      <c r="AT19" s="162"/>
      <c r="AU19" s="162"/>
      <c r="AV19" s="162"/>
      <c r="AW19" s="162"/>
    </row>
    <row r="20" spans="2:49">
      <c r="B20" s="163"/>
      <c r="C20" s="163"/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  <c r="AC20" s="163"/>
      <c r="AD20" s="163"/>
      <c r="AE20" s="163"/>
      <c r="AF20" s="163"/>
      <c r="AG20" s="163"/>
      <c r="AH20" s="163"/>
      <c r="AI20" s="163"/>
      <c r="AJ20" s="163"/>
      <c r="AK20" s="163"/>
      <c r="AL20" s="163"/>
      <c r="AM20" s="163"/>
      <c r="AN20" s="163"/>
      <c r="AO20" s="163"/>
      <c r="AP20" s="163"/>
      <c r="AQ20" s="163"/>
      <c r="AR20" s="163"/>
      <c r="AS20" s="163"/>
      <c r="AT20" s="163"/>
      <c r="AU20" s="163"/>
      <c r="AV20" s="163"/>
      <c r="AW20" s="163"/>
    </row>
    <row r="21" spans="2:49">
      <c r="B21" s="163"/>
      <c r="C21" s="163"/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  <c r="AC21" s="163"/>
      <c r="AD21" s="163"/>
      <c r="AE21" s="163"/>
      <c r="AF21" s="163"/>
      <c r="AG21" s="163"/>
      <c r="AH21" s="163"/>
      <c r="AI21" s="163"/>
      <c r="AJ21" s="163"/>
      <c r="AK21" s="163"/>
      <c r="AL21" s="163"/>
      <c r="AM21" s="163"/>
      <c r="AN21" s="163"/>
      <c r="AO21" s="163"/>
      <c r="AP21" s="163"/>
      <c r="AQ21" s="163"/>
      <c r="AR21" s="163"/>
      <c r="AS21" s="163"/>
      <c r="AT21" s="163"/>
      <c r="AU21" s="163"/>
      <c r="AV21" s="163"/>
      <c r="AW21" s="163"/>
    </row>
    <row r="22" spans="2:49">
      <c r="B22" s="163"/>
      <c r="C22" s="163"/>
      <c r="D22" s="163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  <c r="AC22" s="163"/>
      <c r="AD22" s="163"/>
      <c r="AE22" s="163"/>
      <c r="AF22" s="163"/>
      <c r="AG22" s="163"/>
      <c r="AH22" s="163"/>
      <c r="AI22" s="163"/>
      <c r="AJ22" s="163"/>
      <c r="AK22" s="163"/>
      <c r="AL22" s="163"/>
      <c r="AM22" s="163"/>
      <c r="AN22" s="163"/>
      <c r="AO22" s="163"/>
      <c r="AP22" s="163"/>
      <c r="AQ22" s="163"/>
      <c r="AR22" s="163"/>
      <c r="AS22" s="163"/>
      <c r="AT22" s="163"/>
      <c r="AU22" s="163"/>
      <c r="AV22" s="163"/>
      <c r="AW22" s="163"/>
    </row>
    <row r="23" spans="2:49">
      <c r="B23" s="163"/>
      <c r="C23" s="163"/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  <c r="AC23" s="163"/>
      <c r="AD23" s="163"/>
      <c r="AE23" s="163"/>
      <c r="AF23" s="163"/>
      <c r="AG23" s="163"/>
      <c r="AH23" s="163"/>
      <c r="AI23" s="163"/>
      <c r="AJ23" s="163"/>
      <c r="AK23" s="163"/>
      <c r="AL23" s="163"/>
      <c r="AM23" s="163"/>
      <c r="AN23" s="163"/>
      <c r="AO23" s="163"/>
      <c r="AP23" s="163"/>
      <c r="AQ23" s="163"/>
      <c r="AR23" s="163"/>
      <c r="AS23" s="163"/>
      <c r="AT23" s="163"/>
      <c r="AU23" s="163"/>
      <c r="AV23" s="163"/>
      <c r="AW23" s="163"/>
    </row>
    <row r="24" spans="2:49">
      <c r="B24" s="163"/>
      <c r="C24" s="163"/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  <c r="AC24" s="163"/>
      <c r="AD24" s="163"/>
      <c r="AE24" s="163"/>
      <c r="AF24" s="163"/>
      <c r="AG24" s="163"/>
      <c r="AH24" s="163"/>
      <c r="AI24" s="163"/>
      <c r="AJ24" s="163"/>
      <c r="AK24" s="163"/>
      <c r="AL24" s="163"/>
      <c r="AM24" s="163"/>
      <c r="AN24" s="163"/>
      <c r="AO24" s="163"/>
      <c r="AP24" s="163"/>
      <c r="AQ24" s="163"/>
      <c r="AR24" s="163"/>
      <c r="AS24" s="163"/>
      <c r="AT24" s="163"/>
      <c r="AU24" s="163"/>
      <c r="AV24" s="163"/>
      <c r="AW24" s="163"/>
    </row>
    <row r="25" spans="2:49">
      <c r="B25" s="163"/>
      <c r="C25" s="163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K25" s="163"/>
      <c r="AL25" s="163"/>
      <c r="AM25" s="163"/>
      <c r="AN25" s="163"/>
      <c r="AO25" s="163"/>
      <c r="AP25" s="163"/>
      <c r="AQ25" s="163"/>
      <c r="AR25" s="163"/>
      <c r="AS25" s="163"/>
      <c r="AT25" s="163"/>
      <c r="AU25" s="163"/>
      <c r="AV25" s="163"/>
      <c r="AW25" s="163"/>
    </row>
    <row r="26" spans="2:49">
      <c r="B26" s="163"/>
      <c r="C26" s="163"/>
      <c r="D26" s="163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  <c r="AB26" s="163"/>
      <c r="AC26" s="163"/>
      <c r="AD26" s="163"/>
      <c r="AE26" s="163"/>
      <c r="AF26" s="163"/>
      <c r="AG26" s="163"/>
      <c r="AH26" s="163"/>
      <c r="AI26" s="163"/>
      <c r="AJ26" s="163"/>
      <c r="AK26" s="163"/>
      <c r="AL26" s="163"/>
      <c r="AM26" s="163"/>
      <c r="AN26" s="163"/>
      <c r="AO26" s="163"/>
      <c r="AP26" s="163"/>
      <c r="AQ26" s="163"/>
      <c r="AR26" s="163"/>
      <c r="AS26" s="163"/>
      <c r="AT26" s="163"/>
      <c r="AU26" s="163"/>
      <c r="AV26" s="163"/>
      <c r="AW26" s="163"/>
    </row>
    <row r="27" spans="2:49">
      <c r="B27" s="163"/>
      <c r="C27" s="163"/>
      <c r="D27" s="163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/>
      <c r="AC27" s="163"/>
      <c r="AD27" s="163"/>
      <c r="AE27" s="163"/>
      <c r="AF27" s="163"/>
      <c r="AG27" s="163"/>
      <c r="AH27" s="163"/>
      <c r="AI27" s="163"/>
      <c r="AJ27" s="163"/>
      <c r="AK27" s="163"/>
      <c r="AL27" s="163"/>
      <c r="AM27" s="163"/>
      <c r="AN27" s="163"/>
      <c r="AO27" s="163"/>
      <c r="AP27" s="163"/>
      <c r="AQ27" s="163"/>
      <c r="AR27" s="163"/>
      <c r="AS27" s="163"/>
      <c r="AT27" s="163"/>
      <c r="AU27" s="163"/>
      <c r="AV27" s="163"/>
      <c r="AW27" s="163"/>
    </row>
    <row r="28" spans="2:49">
      <c r="B28" s="163"/>
      <c r="C28" s="163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  <c r="AB28" s="163"/>
      <c r="AC28" s="163"/>
      <c r="AD28" s="163"/>
      <c r="AE28" s="163"/>
      <c r="AF28" s="163"/>
      <c r="AG28" s="163"/>
      <c r="AH28" s="163"/>
      <c r="AI28" s="163"/>
      <c r="AJ28" s="163"/>
      <c r="AK28" s="163"/>
      <c r="AL28" s="163"/>
      <c r="AM28" s="163"/>
      <c r="AN28" s="163"/>
      <c r="AO28" s="163"/>
      <c r="AP28" s="163"/>
      <c r="AQ28" s="163"/>
      <c r="AR28" s="163"/>
      <c r="AS28" s="163"/>
      <c r="AT28" s="163"/>
      <c r="AU28" s="163"/>
      <c r="AV28" s="163"/>
      <c r="AW28" s="163"/>
    </row>
    <row r="29" spans="2:49">
      <c r="B29" s="163"/>
      <c r="C29" s="163"/>
      <c r="D29" s="163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63"/>
      <c r="AL29" s="163"/>
      <c r="AM29" s="163"/>
      <c r="AN29" s="163"/>
      <c r="AO29" s="163"/>
      <c r="AP29" s="163"/>
      <c r="AQ29" s="163"/>
      <c r="AR29" s="163"/>
      <c r="AS29" s="163"/>
      <c r="AT29" s="163"/>
      <c r="AU29" s="163"/>
      <c r="AV29" s="163"/>
      <c r="AW29" s="163"/>
    </row>
    <row r="30" spans="2:49">
      <c r="B30" s="164"/>
      <c r="C30" s="164"/>
      <c r="D30" s="164"/>
      <c r="E30" s="164"/>
      <c r="F30" s="164"/>
      <c r="G30" s="164"/>
      <c r="H30" s="164"/>
      <c r="I30" s="164"/>
      <c r="J30" s="164"/>
      <c r="K30" s="164"/>
      <c r="L30" s="164"/>
      <c r="M30" s="164"/>
      <c r="N30" s="164"/>
      <c r="O30" s="164"/>
      <c r="P30" s="164"/>
      <c r="Q30" s="164"/>
      <c r="R30" s="164"/>
      <c r="S30" s="164"/>
      <c r="T30" s="164"/>
      <c r="U30" s="164"/>
      <c r="V30" s="164"/>
      <c r="W30" s="164"/>
      <c r="X30" s="164"/>
      <c r="Y30" s="164"/>
      <c r="Z30" s="164"/>
      <c r="AA30" s="164"/>
      <c r="AB30" s="164"/>
      <c r="AC30" s="164"/>
      <c r="AD30" s="164"/>
      <c r="AE30" s="164"/>
      <c r="AF30" s="164"/>
      <c r="AG30" s="164"/>
      <c r="AH30" s="164"/>
      <c r="AI30" s="164"/>
      <c r="AJ30" s="164"/>
      <c r="AK30" s="164"/>
      <c r="AL30" s="164"/>
      <c r="AM30" s="164"/>
      <c r="AN30" s="164"/>
      <c r="AO30" s="164"/>
      <c r="AP30" s="164"/>
      <c r="AQ30" s="164"/>
      <c r="AR30" s="164"/>
      <c r="AS30" s="164"/>
      <c r="AT30" s="164"/>
      <c r="AU30" s="164"/>
      <c r="AV30" s="164"/>
      <c r="AW30" s="164"/>
    </row>
    <row r="32" spans="2:49" s="102" customFormat="1">
      <c r="I32" s="101"/>
      <c r="J32" s="101"/>
      <c r="K32" s="101"/>
      <c r="L32" s="101"/>
      <c r="M32" s="101"/>
      <c r="N32" s="101"/>
      <c r="AR32" s="101" t="s">
        <v>239</v>
      </c>
    </row>
    <row r="33" spans="1:49" s="102" customFormat="1">
      <c r="F33" s="101" t="s">
        <v>54</v>
      </c>
      <c r="I33" s="101"/>
      <c r="J33" s="101"/>
      <c r="K33" s="101"/>
      <c r="L33" s="101"/>
      <c r="M33" s="101"/>
      <c r="N33" s="101"/>
      <c r="T33" s="101" t="s">
        <v>237</v>
      </c>
      <c r="AF33" s="101" t="s">
        <v>51</v>
      </c>
      <c r="AR33" s="101" t="s">
        <v>48</v>
      </c>
    </row>
    <row r="34" spans="1:49" s="102" customFormat="1">
      <c r="F34" s="101" t="s">
        <v>55</v>
      </c>
      <c r="I34" s="101"/>
      <c r="J34" s="101"/>
      <c r="K34" s="101"/>
      <c r="L34" s="101"/>
      <c r="M34" s="101"/>
      <c r="N34" s="101"/>
      <c r="T34" s="101" t="s">
        <v>238</v>
      </c>
      <c r="AF34" s="101" t="s">
        <v>52</v>
      </c>
      <c r="AR34" s="101" t="s">
        <v>49</v>
      </c>
    </row>
    <row r="35" spans="1:49" s="102" customFormat="1">
      <c r="F35" s="101"/>
      <c r="I35" s="101"/>
      <c r="J35" s="101"/>
      <c r="K35" s="101"/>
      <c r="L35" s="101"/>
      <c r="M35" s="101"/>
      <c r="N35" s="101"/>
      <c r="AF35" s="101" t="s">
        <v>53</v>
      </c>
      <c r="AR35" s="101" t="s">
        <v>50</v>
      </c>
    </row>
    <row r="36" spans="1:49" s="102" customFormat="1">
      <c r="F36" s="101"/>
      <c r="I36" s="101"/>
      <c r="J36" s="101"/>
      <c r="K36" s="101"/>
      <c r="L36" s="101"/>
      <c r="M36" s="101"/>
      <c r="N36" s="101"/>
      <c r="AF36" s="101"/>
      <c r="AR36" s="101"/>
    </row>
    <row r="37" spans="1:49" s="102" customFormat="1">
      <c r="F37" s="101"/>
      <c r="I37" s="101"/>
      <c r="J37" s="101"/>
      <c r="K37" s="101"/>
      <c r="L37" s="101"/>
      <c r="M37" s="101"/>
      <c r="N37" s="101"/>
      <c r="AF37" s="101"/>
      <c r="AR37" s="101"/>
    </row>
    <row r="38" spans="1:49" s="102" customFormat="1">
      <c r="F38" s="101"/>
      <c r="I38" s="101"/>
      <c r="J38" s="101"/>
      <c r="K38" s="101"/>
      <c r="L38" s="101"/>
      <c r="M38" s="101"/>
      <c r="N38" s="101"/>
      <c r="AF38" s="101"/>
      <c r="AR38" s="101"/>
    </row>
    <row r="39" spans="1:49" s="140" customFormat="1" ht="16.5" thickBot="1">
      <c r="F39" s="141" t="s">
        <v>232</v>
      </c>
      <c r="I39" s="142"/>
      <c r="J39" s="142"/>
      <c r="K39" s="142"/>
      <c r="L39" s="142"/>
      <c r="M39" s="142"/>
      <c r="N39" s="142"/>
      <c r="Q39" s="145"/>
      <c r="R39" s="145"/>
      <c r="S39" s="145"/>
      <c r="T39" s="146"/>
      <c r="U39" s="145"/>
      <c r="V39" s="145"/>
      <c r="W39" s="145"/>
      <c r="X39" s="145"/>
      <c r="AF39" s="141" t="s">
        <v>97</v>
      </c>
      <c r="AR39" s="141" t="s">
        <v>209</v>
      </c>
    </row>
    <row r="40" spans="1:49" s="102" customFormat="1">
      <c r="D40" s="143"/>
      <c r="F40" s="143" t="s">
        <v>228</v>
      </c>
      <c r="G40" s="143"/>
      <c r="H40" s="143"/>
      <c r="I40" s="143"/>
      <c r="J40" s="143"/>
      <c r="K40" s="144"/>
      <c r="L40" s="144"/>
      <c r="M40" s="144"/>
      <c r="N40" s="144"/>
      <c r="T40" s="147"/>
      <c r="AO40" s="101"/>
    </row>
    <row r="42" spans="1:49">
      <c r="AN42" s="10"/>
      <c r="AO42" s="10"/>
      <c r="AP42" s="160"/>
      <c r="AQ42" s="160"/>
      <c r="AR42" s="160"/>
      <c r="AS42" s="160"/>
      <c r="AT42" s="160"/>
    </row>
    <row r="46" spans="1:49">
      <c r="A46" s="2" t="s">
        <v>25</v>
      </c>
      <c r="B46" s="1" t="s">
        <v>26</v>
      </c>
    </row>
    <row r="48" spans="1:49">
      <c r="B48" s="15" t="s">
        <v>27</v>
      </c>
      <c r="C48" s="5"/>
      <c r="D48" s="5"/>
      <c r="E48" s="5"/>
      <c r="F48" s="5"/>
      <c r="G48" s="5"/>
      <c r="H48" s="5"/>
      <c r="I48" s="6"/>
      <c r="J48" s="6"/>
      <c r="K48" s="6"/>
      <c r="L48" s="6"/>
      <c r="M48" s="6"/>
      <c r="N48" s="6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7"/>
    </row>
    <row r="49" spans="2:49">
      <c r="B49" s="22" t="s">
        <v>28</v>
      </c>
      <c r="C49" s="10"/>
      <c r="D49" s="10"/>
      <c r="E49" s="10"/>
      <c r="F49" s="10"/>
      <c r="G49" s="10"/>
      <c r="H49" s="10"/>
      <c r="I49" s="11"/>
      <c r="J49" s="11"/>
      <c r="K49" s="11"/>
      <c r="L49" s="11"/>
      <c r="M49" s="11"/>
      <c r="V49" s="11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9" t="s">
        <v>30</v>
      </c>
      <c r="AR49" s="10"/>
      <c r="AS49" s="10"/>
      <c r="AT49" s="10"/>
      <c r="AU49" s="10"/>
      <c r="AV49" s="10"/>
      <c r="AW49" s="12"/>
    </row>
    <row r="50" spans="2:49" ht="17.25">
      <c r="B50" s="23" t="s">
        <v>1</v>
      </c>
      <c r="C50" s="10" t="s">
        <v>70</v>
      </c>
      <c r="D50" s="10"/>
      <c r="E50" s="10"/>
      <c r="F50" s="10"/>
      <c r="G50" s="10"/>
      <c r="H50" s="118"/>
      <c r="I50" s="20"/>
      <c r="J50" s="11"/>
      <c r="K50" s="11"/>
      <c r="L50" s="11"/>
      <c r="M50" s="11"/>
      <c r="V50" s="168">
        <v>12</v>
      </c>
      <c r="W50" s="168"/>
      <c r="X50" s="11" t="s">
        <v>15</v>
      </c>
      <c r="Y50" s="11" t="s">
        <v>16</v>
      </c>
      <c r="Z50" s="168">
        <v>2.85</v>
      </c>
      <c r="AA50" s="168"/>
      <c r="AB50" s="11" t="s">
        <v>15</v>
      </c>
      <c r="AC50" s="13" t="s">
        <v>17</v>
      </c>
      <c r="AD50" s="168">
        <f>SUM(Z50*V50)</f>
        <v>34.200000000000003</v>
      </c>
      <c r="AE50" s="168"/>
      <c r="AF50" s="118" t="s">
        <v>18</v>
      </c>
      <c r="AG50" s="10"/>
      <c r="AH50" s="25" t="s">
        <v>29</v>
      </c>
      <c r="AI50" s="10"/>
      <c r="AJ50" s="180">
        <v>57000</v>
      </c>
      <c r="AK50" s="180"/>
      <c r="AL50" s="180"/>
      <c r="AM50" s="26"/>
      <c r="AN50" s="10"/>
      <c r="AO50" s="10"/>
      <c r="AP50" s="10"/>
      <c r="AQ50" s="27" t="s">
        <v>31</v>
      </c>
      <c r="AR50" s="180">
        <f>SUM(AJ50*AD50)</f>
        <v>1949400.0000000002</v>
      </c>
      <c r="AS50" s="180"/>
      <c r="AT50" s="180"/>
      <c r="AU50" s="180"/>
      <c r="AV50" s="10"/>
      <c r="AW50" s="12"/>
    </row>
    <row r="51" spans="2:49">
      <c r="B51" s="23" t="s">
        <v>8</v>
      </c>
      <c r="C51" s="10" t="s">
        <v>71</v>
      </c>
      <c r="D51" s="10"/>
      <c r="E51" s="10"/>
      <c r="F51" s="10"/>
      <c r="G51" s="10"/>
      <c r="H51" s="118"/>
      <c r="I51" s="20"/>
      <c r="J51" s="11"/>
      <c r="K51" s="11"/>
      <c r="L51" s="11"/>
      <c r="M51" s="11"/>
      <c r="V51" s="168">
        <v>2</v>
      </c>
      <c r="W51" s="168"/>
      <c r="X51" s="160" t="s">
        <v>37</v>
      </c>
      <c r="Y51" s="160"/>
      <c r="Z51" s="160"/>
      <c r="AA51" s="160"/>
      <c r="AC51" s="13"/>
      <c r="AD51" s="168"/>
      <c r="AE51" s="168"/>
      <c r="AF51" s="118"/>
      <c r="AG51" s="10"/>
      <c r="AH51" s="25" t="s">
        <v>29</v>
      </c>
      <c r="AI51" s="10"/>
      <c r="AJ51" s="180">
        <v>350000</v>
      </c>
      <c r="AK51" s="180"/>
      <c r="AL51" s="180"/>
      <c r="AM51" s="26"/>
      <c r="AN51" s="10"/>
      <c r="AO51" s="10"/>
      <c r="AP51" s="10"/>
      <c r="AQ51" s="27" t="s">
        <v>31</v>
      </c>
      <c r="AR51" s="180">
        <f>SUM(AJ51*V51)</f>
        <v>700000</v>
      </c>
      <c r="AS51" s="180"/>
      <c r="AT51" s="180"/>
      <c r="AU51" s="180"/>
      <c r="AV51" s="10"/>
      <c r="AW51" s="12"/>
    </row>
    <row r="52" spans="2:49">
      <c r="B52" s="23" t="s">
        <v>25</v>
      </c>
      <c r="C52" s="118" t="s">
        <v>72</v>
      </c>
      <c r="D52" s="119"/>
      <c r="E52" s="119"/>
      <c r="F52" s="119"/>
      <c r="G52" s="119"/>
      <c r="H52" s="119"/>
      <c r="I52" s="119"/>
      <c r="J52" s="119"/>
      <c r="K52" s="119"/>
      <c r="L52" s="119"/>
      <c r="M52" s="119"/>
      <c r="V52" s="168">
        <v>3</v>
      </c>
      <c r="W52" s="168"/>
      <c r="X52" s="160" t="s">
        <v>37</v>
      </c>
      <c r="Y52" s="160"/>
      <c r="Z52" s="160"/>
      <c r="AA52" s="160"/>
      <c r="AC52" s="13"/>
      <c r="AD52" s="168"/>
      <c r="AE52" s="168"/>
      <c r="AF52" s="118"/>
      <c r="AG52" s="24"/>
      <c r="AH52" s="25" t="s">
        <v>29</v>
      </c>
      <c r="AI52" s="24"/>
      <c r="AJ52" s="180">
        <v>350000</v>
      </c>
      <c r="AK52" s="180"/>
      <c r="AL52" s="180"/>
      <c r="AM52" s="26"/>
      <c r="AN52" s="24"/>
      <c r="AO52" s="24"/>
      <c r="AP52" s="24"/>
      <c r="AQ52" s="27" t="s">
        <v>31</v>
      </c>
      <c r="AR52" s="180">
        <f>SUM(AJ52*V52)</f>
        <v>1050000</v>
      </c>
      <c r="AS52" s="180"/>
      <c r="AT52" s="180"/>
      <c r="AU52" s="180"/>
      <c r="AV52" s="10"/>
      <c r="AW52" s="12"/>
    </row>
    <row r="53" spans="2:49">
      <c r="B53" s="8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2"/>
    </row>
    <row r="54" spans="2:49" ht="15.75">
      <c r="B54" s="181" t="s">
        <v>32</v>
      </c>
      <c r="C54" s="182"/>
      <c r="D54" s="182"/>
      <c r="E54" s="182"/>
      <c r="F54" s="182"/>
      <c r="G54" s="182"/>
      <c r="H54" s="182"/>
      <c r="I54" s="182"/>
      <c r="J54" s="182"/>
      <c r="K54" s="182"/>
      <c r="L54" s="182"/>
      <c r="M54" s="182"/>
      <c r="N54" s="182"/>
      <c r="O54" s="182"/>
      <c r="P54" s="182"/>
      <c r="Q54" s="182"/>
      <c r="R54" s="182"/>
      <c r="S54" s="182"/>
      <c r="T54" s="182"/>
      <c r="U54" s="182"/>
      <c r="V54" s="182"/>
      <c r="W54" s="182"/>
      <c r="X54" s="182"/>
      <c r="Y54" s="182"/>
      <c r="Z54" s="182"/>
      <c r="AA54" s="182"/>
      <c r="AB54" s="182"/>
      <c r="AC54" s="182"/>
      <c r="AD54" s="182"/>
      <c r="AE54" s="182"/>
      <c r="AF54" s="182"/>
      <c r="AG54" s="182"/>
      <c r="AH54" s="182"/>
      <c r="AI54" s="182"/>
      <c r="AJ54" s="182"/>
      <c r="AK54" s="182"/>
      <c r="AL54" s="182"/>
      <c r="AM54" s="182"/>
      <c r="AN54" s="182"/>
      <c r="AO54" s="182"/>
      <c r="AP54" s="45"/>
      <c r="AQ54" s="45" t="s">
        <v>31</v>
      </c>
      <c r="AR54" s="46"/>
      <c r="AS54" s="183">
        <f>SUM(AR50:AU52)</f>
        <v>3699400</v>
      </c>
      <c r="AT54" s="183"/>
      <c r="AU54" s="183"/>
      <c r="AV54" s="183"/>
      <c r="AW54" s="184"/>
    </row>
    <row r="55" spans="2:49">
      <c r="B55" s="185" t="s">
        <v>33</v>
      </c>
      <c r="C55" s="186"/>
      <c r="D55" s="187" t="s">
        <v>19</v>
      </c>
      <c r="E55" s="188"/>
      <c r="F55" s="188"/>
      <c r="G55" s="188"/>
      <c r="H55" s="188"/>
      <c r="I55" s="188"/>
      <c r="J55" s="188"/>
      <c r="K55" s="188"/>
      <c r="L55" s="188"/>
      <c r="M55" s="188"/>
      <c r="N55" s="188"/>
      <c r="O55" s="188"/>
      <c r="P55" s="188"/>
      <c r="Q55" s="189"/>
      <c r="R55" s="170" t="s">
        <v>20</v>
      </c>
      <c r="S55" s="170"/>
      <c r="T55" s="170"/>
      <c r="U55" s="170"/>
      <c r="V55" s="170"/>
      <c r="W55" s="170"/>
      <c r="X55" s="170"/>
      <c r="Y55" s="170"/>
      <c r="Z55" s="170"/>
      <c r="AA55" s="170"/>
      <c r="AB55" s="170"/>
      <c r="AC55" s="170"/>
      <c r="AD55" s="170"/>
      <c r="AE55" s="170"/>
      <c r="AF55" s="170"/>
      <c r="AG55" s="170"/>
      <c r="AH55" s="170" t="s">
        <v>21</v>
      </c>
      <c r="AI55" s="170"/>
      <c r="AJ55" s="170"/>
      <c r="AK55" s="170"/>
      <c r="AL55" s="170"/>
      <c r="AM55" s="170"/>
      <c r="AN55" s="170"/>
      <c r="AO55" s="170"/>
      <c r="AP55" s="170"/>
      <c r="AQ55" s="170"/>
      <c r="AR55" s="170"/>
      <c r="AS55" s="170"/>
      <c r="AT55" s="170"/>
      <c r="AU55" s="170"/>
      <c r="AV55" s="170"/>
      <c r="AW55" s="170"/>
    </row>
    <row r="56" spans="2:49">
      <c r="B56" s="15" t="s">
        <v>43</v>
      </c>
      <c r="C56" s="30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7"/>
      <c r="R56" s="4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7"/>
      <c r="AH56" s="4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7"/>
    </row>
    <row r="57" spans="2:49">
      <c r="B57" s="8"/>
      <c r="C57" s="9" t="s">
        <v>34</v>
      </c>
      <c r="D57" s="195" t="s">
        <v>58</v>
      </c>
      <c r="E57" s="195"/>
      <c r="F57" s="195"/>
      <c r="G57" s="195"/>
      <c r="H57" s="195"/>
      <c r="I57" s="195"/>
      <c r="J57" s="195"/>
      <c r="K57" s="195"/>
      <c r="L57" s="195"/>
      <c r="M57" s="195"/>
      <c r="N57" s="195"/>
      <c r="O57" s="195"/>
      <c r="P57" s="195"/>
      <c r="Q57" s="196"/>
      <c r="R57" s="8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2"/>
      <c r="AH57" s="8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2"/>
    </row>
    <row r="58" spans="2:49">
      <c r="B58" s="8"/>
      <c r="C58" s="10"/>
      <c r="D58" s="160" t="s">
        <v>35</v>
      </c>
      <c r="E58" s="160"/>
      <c r="F58" s="11" t="s">
        <v>14</v>
      </c>
      <c r="G58" s="160" t="s">
        <v>36</v>
      </c>
      <c r="H58" s="160"/>
      <c r="I58" s="160"/>
      <c r="J58" s="160"/>
      <c r="K58" s="160"/>
      <c r="L58" s="160"/>
      <c r="M58" s="160"/>
      <c r="N58" s="160"/>
      <c r="O58" s="160"/>
      <c r="P58" s="160"/>
      <c r="Q58" s="198"/>
      <c r="R58" s="8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2"/>
      <c r="AH58" s="8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2"/>
    </row>
    <row r="59" spans="2:49">
      <c r="B59" s="8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2"/>
      <c r="R59" s="8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2"/>
      <c r="AH59" s="8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2"/>
    </row>
    <row r="60" spans="2:49">
      <c r="B60" s="8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2"/>
      <c r="R60" s="8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2"/>
      <c r="AH60" s="8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2"/>
    </row>
    <row r="61" spans="2:49">
      <c r="B61" s="8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2"/>
      <c r="R61" s="8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2"/>
      <c r="AH61" s="8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2"/>
    </row>
    <row r="62" spans="2:49">
      <c r="B62" s="8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2"/>
      <c r="R62" s="8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2"/>
      <c r="AH62" s="8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2"/>
    </row>
    <row r="63" spans="2:49">
      <c r="B63" s="8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2"/>
      <c r="R63" s="8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2"/>
      <c r="AH63" s="8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2"/>
    </row>
    <row r="64" spans="2:49">
      <c r="B64" s="8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2"/>
      <c r="R64" s="8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2"/>
      <c r="AH64" s="8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2"/>
    </row>
    <row r="65" spans="2:49">
      <c r="B65" s="8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2"/>
      <c r="R65" s="8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2"/>
      <c r="AH65" s="8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2"/>
    </row>
    <row r="66" spans="2:49">
      <c r="B66" s="8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2"/>
      <c r="R66" s="8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2"/>
      <c r="AH66" s="8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2"/>
    </row>
    <row r="67" spans="2:49">
      <c r="B67" s="8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2"/>
      <c r="R67" s="8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2"/>
      <c r="AH67" s="8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2"/>
    </row>
    <row r="68" spans="2:49">
      <c r="B68" s="8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2"/>
      <c r="R68" s="8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2"/>
      <c r="AH68" s="8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2"/>
    </row>
    <row r="69" spans="2:49">
      <c r="B69" s="8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2"/>
      <c r="R69" s="8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2"/>
      <c r="AH69" s="8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2"/>
    </row>
    <row r="70" spans="2:49">
      <c r="B70" s="8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2"/>
      <c r="R70" s="8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2"/>
      <c r="AH70" s="8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2"/>
    </row>
    <row r="71" spans="2:49">
      <c r="B71" s="14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9"/>
      <c r="R71" s="14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9"/>
      <c r="AH71" s="14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9"/>
    </row>
    <row r="83" spans="2:49">
      <c r="B83" s="15" t="s">
        <v>27</v>
      </c>
      <c r="C83" s="5"/>
      <c r="D83" s="5"/>
      <c r="E83" s="5"/>
      <c r="F83" s="5"/>
      <c r="G83" s="5"/>
      <c r="H83" s="5"/>
      <c r="I83" s="6"/>
      <c r="J83" s="6"/>
      <c r="K83" s="6"/>
      <c r="L83" s="6"/>
      <c r="M83" s="6"/>
      <c r="N83" s="6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7"/>
    </row>
    <row r="84" spans="2:49">
      <c r="B84" s="22" t="s">
        <v>28</v>
      </c>
      <c r="C84" s="10"/>
      <c r="D84" s="10"/>
      <c r="E84" s="10"/>
      <c r="F84" s="10"/>
      <c r="G84" s="10"/>
      <c r="H84" s="10"/>
      <c r="I84" s="11"/>
      <c r="J84" s="11"/>
      <c r="K84" s="11"/>
      <c r="L84" s="11"/>
      <c r="M84" s="11"/>
      <c r="V84" s="11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9" t="s">
        <v>30</v>
      </c>
      <c r="AR84" s="10"/>
      <c r="AS84" s="10"/>
      <c r="AT84" s="10"/>
      <c r="AU84" s="10"/>
      <c r="AV84" s="10"/>
      <c r="AW84" s="12"/>
    </row>
    <row r="85" spans="2:49" ht="17.25">
      <c r="B85" s="23" t="s">
        <v>1</v>
      </c>
      <c r="C85" s="10" t="s">
        <v>70</v>
      </c>
      <c r="D85" s="10"/>
      <c r="E85" s="10"/>
      <c r="F85" s="10"/>
      <c r="G85" s="10"/>
      <c r="H85" s="118"/>
      <c r="I85" s="20"/>
      <c r="J85" s="11"/>
      <c r="K85" s="11"/>
      <c r="L85" s="11"/>
      <c r="M85" s="11"/>
      <c r="V85" s="168">
        <v>8</v>
      </c>
      <c r="W85" s="168"/>
      <c r="X85" s="11" t="s">
        <v>15</v>
      </c>
      <c r="Y85" s="11" t="s">
        <v>16</v>
      </c>
      <c r="Z85" s="168">
        <v>2.85</v>
      </c>
      <c r="AA85" s="168"/>
      <c r="AB85" s="11" t="s">
        <v>15</v>
      </c>
      <c r="AC85" s="13" t="s">
        <v>17</v>
      </c>
      <c r="AD85" s="168">
        <f>SUM(Z85*V85)</f>
        <v>22.8</v>
      </c>
      <c r="AE85" s="168"/>
      <c r="AF85" s="118" t="s">
        <v>18</v>
      </c>
      <c r="AG85" s="10"/>
      <c r="AH85" s="25" t="s">
        <v>29</v>
      </c>
      <c r="AI85" s="10"/>
      <c r="AJ85" s="180">
        <v>57000</v>
      </c>
      <c r="AK85" s="180"/>
      <c r="AL85" s="180"/>
      <c r="AM85" s="26"/>
      <c r="AN85" s="10"/>
      <c r="AO85" s="10"/>
      <c r="AP85" s="10"/>
      <c r="AQ85" s="27" t="s">
        <v>31</v>
      </c>
      <c r="AR85" s="180">
        <f>SUM(AJ85*AD85)</f>
        <v>1299600</v>
      </c>
      <c r="AS85" s="180"/>
      <c r="AT85" s="180"/>
      <c r="AU85" s="180"/>
      <c r="AV85" s="10"/>
      <c r="AW85" s="12"/>
    </row>
    <row r="86" spans="2:49">
      <c r="B86" s="23" t="s">
        <v>8</v>
      </c>
      <c r="C86" s="118" t="s">
        <v>72</v>
      </c>
      <c r="D86" s="119"/>
      <c r="E86" s="119"/>
      <c r="F86" s="119"/>
      <c r="G86" s="119"/>
      <c r="H86" s="119"/>
      <c r="I86" s="119"/>
      <c r="J86" s="119"/>
      <c r="K86" s="119"/>
      <c r="L86" s="119"/>
      <c r="M86" s="119"/>
      <c r="V86" s="168"/>
      <c r="W86" s="168"/>
      <c r="X86" s="160" t="s">
        <v>37</v>
      </c>
      <c r="Y86" s="160"/>
      <c r="Z86" s="160"/>
      <c r="AA86" s="160"/>
      <c r="AC86" s="13"/>
      <c r="AD86" s="168"/>
      <c r="AE86" s="168"/>
      <c r="AF86" s="118"/>
      <c r="AG86" s="24"/>
      <c r="AH86" s="25" t="s">
        <v>29</v>
      </c>
      <c r="AI86" s="24"/>
      <c r="AJ86" s="180">
        <v>350000</v>
      </c>
      <c r="AK86" s="180"/>
      <c r="AL86" s="180"/>
      <c r="AM86" s="24"/>
      <c r="AN86" s="24"/>
      <c r="AO86" s="24"/>
      <c r="AP86" s="24"/>
      <c r="AQ86" s="27" t="s">
        <v>31</v>
      </c>
      <c r="AR86" s="180">
        <f>SUM(AJ86*V86)</f>
        <v>0</v>
      </c>
      <c r="AS86" s="180"/>
      <c r="AT86" s="180"/>
      <c r="AU86" s="180"/>
      <c r="AV86" s="10"/>
      <c r="AW86" s="12"/>
    </row>
    <row r="87" spans="2:49">
      <c r="B87" s="8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2"/>
    </row>
    <row r="88" spans="2:49" ht="15.75">
      <c r="B88" s="181" t="s">
        <v>32</v>
      </c>
      <c r="C88" s="182"/>
      <c r="D88" s="182"/>
      <c r="E88" s="182"/>
      <c r="F88" s="182"/>
      <c r="G88" s="182"/>
      <c r="H88" s="182"/>
      <c r="I88" s="182"/>
      <c r="J88" s="182"/>
      <c r="K88" s="182"/>
      <c r="L88" s="182"/>
      <c r="M88" s="182"/>
      <c r="N88" s="182"/>
      <c r="O88" s="182"/>
      <c r="P88" s="182"/>
      <c r="Q88" s="182"/>
      <c r="R88" s="182"/>
      <c r="S88" s="182"/>
      <c r="T88" s="182"/>
      <c r="U88" s="182"/>
      <c r="V88" s="182"/>
      <c r="W88" s="182"/>
      <c r="X88" s="182"/>
      <c r="Y88" s="182"/>
      <c r="Z88" s="182"/>
      <c r="AA88" s="182"/>
      <c r="AB88" s="182"/>
      <c r="AC88" s="182"/>
      <c r="AD88" s="182"/>
      <c r="AE88" s="182"/>
      <c r="AF88" s="182"/>
      <c r="AG88" s="182"/>
      <c r="AH88" s="182"/>
      <c r="AI88" s="182"/>
      <c r="AJ88" s="182"/>
      <c r="AK88" s="182"/>
      <c r="AL88" s="182"/>
      <c r="AM88" s="182"/>
      <c r="AN88" s="182"/>
      <c r="AO88" s="182"/>
      <c r="AP88" s="45"/>
      <c r="AQ88" s="45" t="s">
        <v>31</v>
      </c>
      <c r="AR88" s="46"/>
      <c r="AS88" s="183">
        <f>SUM(AR85:AU86)</f>
        <v>1299600</v>
      </c>
      <c r="AT88" s="183"/>
      <c r="AU88" s="183"/>
      <c r="AV88" s="183"/>
      <c r="AW88" s="184"/>
    </row>
    <row r="89" spans="2:49">
      <c r="B89" s="185" t="s">
        <v>33</v>
      </c>
      <c r="C89" s="186"/>
      <c r="D89" s="187" t="s">
        <v>19</v>
      </c>
      <c r="E89" s="188"/>
      <c r="F89" s="188"/>
      <c r="G89" s="188"/>
      <c r="H89" s="188"/>
      <c r="I89" s="188"/>
      <c r="J89" s="188"/>
      <c r="K89" s="188"/>
      <c r="L89" s="188"/>
      <c r="M89" s="188"/>
      <c r="N89" s="188"/>
      <c r="O89" s="188"/>
      <c r="P89" s="188"/>
      <c r="Q89" s="189"/>
      <c r="R89" s="170" t="s">
        <v>20</v>
      </c>
      <c r="S89" s="170"/>
      <c r="T89" s="170"/>
      <c r="U89" s="170"/>
      <c r="V89" s="170"/>
      <c r="W89" s="170"/>
      <c r="X89" s="170"/>
      <c r="Y89" s="170"/>
      <c r="Z89" s="170"/>
      <c r="AA89" s="170"/>
      <c r="AB89" s="170"/>
      <c r="AC89" s="170"/>
      <c r="AD89" s="170"/>
      <c r="AE89" s="170"/>
      <c r="AF89" s="170"/>
      <c r="AG89" s="170"/>
      <c r="AH89" s="170" t="s">
        <v>21</v>
      </c>
      <c r="AI89" s="170"/>
      <c r="AJ89" s="170"/>
      <c r="AK89" s="170"/>
      <c r="AL89" s="170"/>
      <c r="AM89" s="170"/>
      <c r="AN89" s="170"/>
      <c r="AO89" s="170"/>
      <c r="AP89" s="170"/>
      <c r="AQ89" s="170"/>
      <c r="AR89" s="170"/>
      <c r="AS89" s="170"/>
      <c r="AT89" s="170"/>
      <c r="AU89" s="170"/>
      <c r="AV89" s="170"/>
      <c r="AW89" s="170"/>
    </row>
    <row r="90" spans="2:49">
      <c r="B90" s="15" t="s">
        <v>43</v>
      </c>
      <c r="C90" s="30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7"/>
      <c r="R90" s="4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7"/>
      <c r="AH90" s="4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7"/>
    </row>
    <row r="91" spans="2:49">
      <c r="B91" s="8"/>
      <c r="C91" s="9" t="s">
        <v>38</v>
      </c>
      <c r="D91" s="195" t="s">
        <v>59</v>
      </c>
      <c r="E91" s="195"/>
      <c r="F91" s="195"/>
      <c r="G91" s="195"/>
      <c r="H91" s="195"/>
      <c r="I91" s="195"/>
      <c r="J91" s="195"/>
      <c r="K91" s="195"/>
      <c r="L91" s="195"/>
      <c r="M91" s="195"/>
      <c r="N91" s="195"/>
      <c r="O91" s="195"/>
      <c r="P91" s="195"/>
      <c r="Q91" s="196"/>
      <c r="R91" s="8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2"/>
      <c r="AH91" s="8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2"/>
    </row>
    <row r="92" spans="2:49">
      <c r="B92" s="8"/>
      <c r="C92" s="10"/>
      <c r="D92" s="160" t="s">
        <v>35</v>
      </c>
      <c r="E92" s="160"/>
      <c r="F92" s="11" t="s">
        <v>14</v>
      </c>
      <c r="G92" s="160" t="s">
        <v>36</v>
      </c>
      <c r="H92" s="160"/>
      <c r="I92" s="160"/>
      <c r="J92" s="160"/>
      <c r="K92" s="160"/>
      <c r="L92" s="160"/>
      <c r="M92" s="160"/>
      <c r="N92" s="160"/>
      <c r="O92" s="160"/>
      <c r="P92" s="160"/>
      <c r="Q92" s="198"/>
      <c r="R92" s="8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2"/>
      <c r="AH92" s="8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2"/>
    </row>
    <row r="93" spans="2:49">
      <c r="B93" s="8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2"/>
      <c r="R93" s="8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2"/>
      <c r="AH93" s="8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2"/>
    </row>
    <row r="94" spans="2:49">
      <c r="B94" s="8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2"/>
      <c r="R94" s="8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2"/>
      <c r="AH94" s="8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2"/>
    </row>
    <row r="95" spans="2:49">
      <c r="B95" s="8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2"/>
      <c r="R95" s="8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2"/>
      <c r="AH95" s="8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2"/>
    </row>
    <row r="96" spans="2:49">
      <c r="B96" s="8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2"/>
      <c r="R96" s="8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2"/>
      <c r="AH96" s="8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2"/>
    </row>
    <row r="97" spans="2:49">
      <c r="B97" s="8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2"/>
      <c r="R97" s="8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2"/>
      <c r="AH97" s="8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2"/>
    </row>
    <row r="98" spans="2:49">
      <c r="B98" s="8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2"/>
      <c r="R98" s="8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2"/>
      <c r="AH98" s="8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2"/>
    </row>
    <row r="99" spans="2:49">
      <c r="B99" s="8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2"/>
      <c r="R99" s="8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2"/>
      <c r="AH99" s="8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2"/>
    </row>
    <row r="100" spans="2:49">
      <c r="B100" s="8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2"/>
      <c r="R100" s="8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2"/>
      <c r="AH100" s="8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2"/>
    </row>
    <row r="101" spans="2:49">
      <c r="B101" s="8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2"/>
      <c r="R101" s="8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2"/>
      <c r="AH101" s="8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2"/>
    </row>
    <row r="102" spans="2:49">
      <c r="B102" s="8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2"/>
      <c r="R102" s="8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2"/>
      <c r="AH102" s="8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2"/>
    </row>
    <row r="103" spans="2:49">
      <c r="B103" s="8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2"/>
      <c r="R103" s="8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2"/>
      <c r="AH103" s="8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2"/>
    </row>
    <row r="104" spans="2:49">
      <c r="B104" s="8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2"/>
      <c r="R104" s="8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2"/>
      <c r="AH104" s="8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2"/>
    </row>
    <row r="105" spans="2:49">
      <c r="B105" s="14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9"/>
      <c r="R105" s="14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9"/>
      <c r="AH105" s="14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9"/>
    </row>
    <row r="120" spans="2:49">
      <c r="B120" s="15" t="s">
        <v>27</v>
      </c>
      <c r="C120" s="5"/>
      <c r="D120" s="5"/>
      <c r="E120" s="5"/>
      <c r="F120" s="5"/>
      <c r="G120" s="5"/>
      <c r="H120" s="5"/>
      <c r="I120" s="6"/>
      <c r="J120" s="6"/>
      <c r="K120" s="6"/>
      <c r="L120" s="6"/>
      <c r="M120" s="6"/>
      <c r="N120" s="6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7"/>
    </row>
    <row r="121" spans="2:49">
      <c r="B121" s="22" t="s">
        <v>28</v>
      </c>
      <c r="C121" s="10"/>
      <c r="D121" s="10"/>
      <c r="E121" s="10"/>
      <c r="F121" s="10"/>
      <c r="G121" s="10"/>
      <c r="H121" s="10"/>
      <c r="I121" s="11"/>
      <c r="J121" s="11"/>
      <c r="K121" s="11"/>
      <c r="L121" s="11"/>
      <c r="M121" s="11"/>
      <c r="V121" s="11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9" t="s">
        <v>30</v>
      </c>
      <c r="AR121" s="10"/>
      <c r="AS121" s="10"/>
      <c r="AT121" s="10"/>
      <c r="AU121" s="10"/>
      <c r="AV121" s="10"/>
      <c r="AW121" s="12"/>
    </row>
    <row r="122" spans="2:49" ht="17.25">
      <c r="B122" s="23" t="s">
        <v>1</v>
      </c>
      <c r="C122" s="10" t="s">
        <v>70</v>
      </c>
      <c r="D122" s="10"/>
      <c r="E122" s="10"/>
      <c r="F122" s="10"/>
      <c r="G122" s="10"/>
      <c r="H122" s="118"/>
      <c r="I122" s="20"/>
      <c r="J122" s="11"/>
      <c r="K122" s="11"/>
      <c r="L122" s="11"/>
      <c r="M122" s="11"/>
      <c r="V122" s="168">
        <v>8</v>
      </c>
      <c r="W122" s="168"/>
      <c r="X122" s="11" t="s">
        <v>15</v>
      </c>
      <c r="Y122" s="11" t="s">
        <v>16</v>
      </c>
      <c r="Z122" s="168">
        <v>2.85</v>
      </c>
      <c r="AA122" s="168"/>
      <c r="AB122" s="11" t="s">
        <v>15</v>
      </c>
      <c r="AC122" s="13" t="s">
        <v>17</v>
      </c>
      <c r="AD122" s="168">
        <f>SUM(Z122*V122)</f>
        <v>22.8</v>
      </c>
      <c r="AE122" s="168"/>
      <c r="AF122" s="118" t="s">
        <v>18</v>
      </c>
      <c r="AG122" s="10"/>
      <c r="AH122" s="25" t="s">
        <v>29</v>
      </c>
      <c r="AI122" s="10"/>
      <c r="AJ122" s="180">
        <v>57000</v>
      </c>
      <c r="AK122" s="180"/>
      <c r="AL122" s="180"/>
      <c r="AM122" s="26"/>
      <c r="AN122" s="10"/>
      <c r="AO122" s="10"/>
      <c r="AP122" s="10"/>
      <c r="AQ122" s="27" t="s">
        <v>31</v>
      </c>
      <c r="AR122" s="180">
        <f>SUM(AJ122*AD122)</f>
        <v>1299600</v>
      </c>
      <c r="AS122" s="180"/>
      <c r="AT122" s="180"/>
      <c r="AU122" s="180"/>
      <c r="AV122" s="10"/>
      <c r="AW122" s="12"/>
    </row>
    <row r="123" spans="2:49">
      <c r="B123" s="23" t="s">
        <v>8</v>
      </c>
      <c r="C123" s="118" t="s">
        <v>72</v>
      </c>
      <c r="D123" s="119"/>
      <c r="E123" s="119"/>
      <c r="F123" s="119"/>
      <c r="G123" s="119"/>
      <c r="H123" s="119"/>
      <c r="I123" s="119"/>
      <c r="J123" s="119"/>
      <c r="K123" s="119"/>
      <c r="L123" s="119"/>
      <c r="M123" s="119"/>
      <c r="V123" s="168"/>
      <c r="W123" s="168"/>
      <c r="X123" s="160" t="s">
        <v>37</v>
      </c>
      <c r="Y123" s="160"/>
      <c r="Z123" s="160"/>
      <c r="AA123" s="160"/>
      <c r="AC123" s="13"/>
      <c r="AD123" s="168"/>
      <c r="AE123" s="168"/>
      <c r="AF123" s="118"/>
      <c r="AG123" s="24"/>
      <c r="AH123" s="25" t="s">
        <v>29</v>
      </c>
      <c r="AI123" s="24"/>
      <c r="AJ123" s="180">
        <v>350000</v>
      </c>
      <c r="AK123" s="180"/>
      <c r="AL123" s="180"/>
      <c r="AM123" s="24"/>
      <c r="AN123" s="24"/>
      <c r="AO123" s="24"/>
      <c r="AP123" s="24"/>
      <c r="AQ123" s="27" t="s">
        <v>31</v>
      </c>
      <c r="AR123" s="180">
        <f>SUM(AJ123*V123)</f>
        <v>0</v>
      </c>
      <c r="AS123" s="180"/>
      <c r="AT123" s="180"/>
      <c r="AU123" s="180"/>
      <c r="AV123" s="10"/>
      <c r="AW123" s="12"/>
    </row>
    <row r="124" spans="2:49">
      <c r="B124" s="8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2"/>
    </row>
    <row r="125" spans="2:49" ht="15.75">
      <c r="B125" s="181" t="s">
        <v>32</v>
      </c>
      <c r="C125" s="182"/>
      <c r="D125" s="182"/>
      <c r="E125" s="182"/>
      <c r="F125" s="182"/>
      <c r="G125" s="182"/>
      <c r="H125" s="182"/>
      <c r="I125" s="182"/>
      <c r="J125" s="182"/>
      <c r="K125" s="182"/>
      <c r="L125" s="182"/>
      <c r="M125" s="182"/>
      <c r="N125" s="182"/>
      <c r="O125" s="182"/>
      <c r="P125" s="182"/>
      <c r="Q125" s="182"/>
      <c r="R125" s="182"/>
      <c r="S125" s="182"/>
      <c r="T125" s="182"/>
      <c r="U125" s="182"/>
      <c r="V125" s="182"/>
      <c r="W125" s="182"/>
      <c r="X125" s="182"/>
      <c r="Y125" s="182"/>
      <c r="Z125" s="182"/>
      <c r="AA125" s="182"/>
      <c r="AB125" s="182"/>
      <c r="AC125" s="182"/>
      <c r="AD125" s="182"/>
      <c r="AE125" s="182"/>
      <c r="AF125" s="182"/>
      <c r="AG125" s="182"/>
      <c r="AH125" s="182"/>
      <c r="AI125" s="182"/>
      <c r="AJ125" s="182"/>
      <c r="AK125" s="182"/>
      <c r="AL125" s="182"/>
      <c r="AM125" s="182"/>
      <c r="AN125" s="182"/>
      <c r="AO125" s="182"/>
      <c r="AP125" s="45"/>
      <c r="AQ125" s="45" t="s">
        <v>31</v>
      </c>
      <c r="AR125" s="46"/>
      <c r="AS125" s="183">
        <f>SUM(AR122:AU123)</f>
        <v>1299600</v>
      </c>
      <c r="AT125" s="183"/>
      <c r="AU125" s="183"/>
      <c r="AV125" s="183"/>
      <c r="AW125" s="184"/>
    </row>
    <row r="126" spans="2:49">
      <c r="B126" s="185" t="s">
        <v>33</v>
      </c>
      <c r="C126" s="186"/>
      <c r="D126" s="187" t="s">
        <v>19</v>
      </c>
      <c r="E126" s="188"/>
      <c r="F126" s="188"/>
      <c r="G126" s="188"/>
      <c r="H126" s="188"/>
      <c r="I126" s="188"/>
      <c r="J126" s="188"/>
      <c r="K126" s="188"/>
      <c r="L126" s="188"/>
      <c r="M126" s="188"/>
      <c r="N126" s="188"/>
      <c r="O126" s="188"/>
      <c r="P126" s="188"/>
      <c r="Q126" s="189"/>
      <c r="R126" s="170" t="s">
        <v>20</v>
      </c>
      <c r="S126" s="170"/>
      <c r="T126" s="170"/>
      <c r="U126" s="170"/>
      <c r="V126" s="170"/>
      <c r="W126" s="170"/>
      <c r="X126" s="170"/>
      <c r="Y126" s="170"/>
      <c r="Z126" s="170"/>
      <c r="AA126" s="170"/>
      <c r="AB126" s="170"/>
      <c r="AC126" s="170"/>
      <c r="AD126" s="170"/>
      <c r="AE126" s="170"/>
      <c r="AF126" s="170"/>
      <c r="AG126" s="170"/>
      <c r="AH126" s="170" t="s">
        <v>21</v>
      </c>
      <c r="AI126" s="170"/>
      <c r="AJ126" s="170"/>
      <c r="AK126" s="170"/>
      <c r="AL126" s="170"/>
      <c r="AM126" s="170"/>
      <c r="AN126" s="170"/>
      <c r="AO126" s="170"/>
      <c r="AP126" s="170"/>
      <c r="AQ126" s="170"/>
      <c r="AR126" s="170"/>
      <c r="AS126" s="170"/>
      <c r="AT126" s="170"/>
      <c r="AU126" s="170"/>
      <c r="AV126" s="170"/>
      <c r="AW126" s="170"/>
    </row>
    <row r="127" spans="2:49">
      <c r="B127" s="15" t="s">
        <v>43</v>
      </c>
      <c r="C127" s="30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7"/>
      <c r="R127" s="4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7"/>
      <c r="AH127" s="4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7"/>
    </row>
    <row r="128" spans="2:49">
      <c r="B128" s="8"/>
      <c r="C128" s="9" t="s">
        <v>39</v>
      </c>
      <c r="D128" s="195" t="s">
        <v>60</v>
      </c>
      <c r="E128" s="195"/>
      <c r="F128" s="195"/>
      <c r="G128" s="195"/>
      <c r="H128" s="195"/>
      <c r="I128" s="195"/>
      <c r="J128" s="195"/>
      <c r="K128" s="195"/>
      <c r="L128" s="195"/>
      <c r="M128" s="195"/>
      <c r="N128" s="195"/>
      <c r="O128" s="195"/>
      <c r="P128" s="195"/>
      <c r="Q128" s="196"/>
      <c r="R128" s="8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2"/>
      <c r="AH128" s="8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2"/>
    </row>
    <row r="129" spans="2:49">
      <c r="B129" s="8"/>
      <c r="C129" s="10"/>
      <c r="D129" s="160" t="s">
        <v>35</v>
      </c>
      <c r="E129" s="160"/>
      <c r="F129" s="11" t="s">
        <v>14</v>
      </c>
      <c r="G129" s="160" t="s">
        <v>36</v>
      </c>
      <c r="H129" s="160"/>
      <c r="I129" s="160"/>
      <c r="J129" s="160"/>
      <c r="K129" s="160"/>
      <c r="L129" s="160"/>
      <c r="M129" s="160"/>
      <c r="N129" s="160"/>
      <c r="O129" s="160"/>
      <c r="P129" s="160"/>
      <c r="Q129" s="198"/>
      <c r="R129" s="8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2"/>
      <c r="AH129" s="8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2"/>
    </row>
    <row r="130" spans="2:49">
      <c r="B130" s="8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2"/>
      <c r="R130" s="8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2"/>
      <c r="AH130" s="8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2"/>
    </row>
    <row r="131" spans="2:49">
      <c r="B131" s="8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2"/>
      <c r="R131" s="8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2"/>
      <c r="AH131" s="8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2"/>
    </row>
    <row r="132" spans="2:49">
      <c r="B132" s="8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2"/>
      <c r="R132" s="8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2"/>
      <c r="AH132" s="8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2"/>
    </row>
    <row r="133" spans="2:49">
      <c r="B133" s="8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2"/>
      <c r="R133" s="8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2"/>
      <c r="AH133" s="8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2"/>
    </row>
    <row r="134" spans="2:49">
      <c r="B134" s="8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2"/>
      <c r="R134" s="8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2"/>
      <c r="AH134" s="8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2"/>
    </row>
    <row r="135" spans="2:49">
      <c r="B135" s="8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2"/>
      <c r="R135" s="8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2"/>
      <c r="AH135" s="8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2"/>
    </row>
    <row r="136" spans="2:49">
      <c r="B136" s="8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2"/>
      <c r="R136" s="8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2"/>
      <c r="AH136" s="8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2"/>
    </row>
    <row r="137" spans="2:49">
      <c r="B137" s="8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2"/>
      <c r="R137" s="8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2"/>
      <c r="AH137" s="8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2"/>
    </row>
    <row r="138" spans="2:49">
      <c r="B138" s="8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2"/>
      <c r="R138" s="8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2"/>
      <c r="AH138" s="8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2"/>
    </row>
    <row r="139" spans="2:49">
      <c r="B139" s="8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2"/>
      <c r="R139" s="8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2"/>
      <c r="AH139" s="8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2"/>
    </row>
    <row r="140" spans="2:49">
      <c r="B140" s="8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2"/>
      <c r="R140" s="8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2"/>
      <c r="AH140" s="8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2"/>
    </row>
    <row r="141" spans="2:49">
      <c r="B141" s="8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2"/>
      <c r="R141" s="8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2"/>
      <c r="AH141" s="8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2"/>
    </row>
    <row r="142" spans="2:49">
      <c r="B142" s="14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9"/>
      <c r="R142" s="14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9"/>
      <c r="AH142" s="14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9"/>
    </row>
    <row r="144" spans="2:49" ht="21">
      <c r="B144" s="173" t="s">
        <v>56</v>
      </c>
      <c r="C144" s="174"/>
      <c r="D144" s="174" t="s">
        <v>57</v>
      </c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  <c r="Z144" s="174"/>
      <c r="AA144" s="174"/>
      <c r="AB144" s="174"/>
      <c r="AC144" s="174"/>
      <c r="AD144" s="174"/>
      <c r="AE144" s="174"/>
      <c r="AF144" s="174"/>
      <c r="AG144" s="174"/>
      <c r="AH144" s="174" t="s">
        <v>31</v>
      </c>
      <c r="AI144" s="174"/>
      <c r="AJ144" s="177">
        <f>SUM(AS54,AS88,AS125)</f>
        <v>6298600</v>
      </c>
      <c r="AK144" s="177"/>
      <c r="AL144" s="177"/>
      <c r="AM144" s="177"/>
      <c r="AN144" s="177"/>
      <c r="AO144" s="177"/>
      <c r="AP144" s="177"/>
      <c r="AQ144" s="177"/>
      <c r="AR144" s="177"/>
      <c r="AS144" s="177"/>
      <c r="AT144" s="39"/>
      <c r="AU144" s="39"/>
      <c r="AV144" s="39"/>
      <c r="AW144" s="40"/>
    </row>
    <row r="145" spans="2:49" ht="21">
      <c r="B145" s="175"/>
      <c r="C145" s="176"/>
      <c r="D145" s="176"/>
      <c r="E145" s="176"/>
      <c r="F145" s="176"/>
      <c r="G145" s="176"/>
      <c r="H145" s="176"/>
      <c r="I145" s="176"/>
      <c r="J145" s="176"/>
      <c r="K145" s="176"/>
      <c r="L145" s="176"/>
      <c r="M145" s="176"/>
      <c r="N145" s="176"/>
      <c r="O145" s="176"/>
      <c r="P145" s="176"/>
      <c r="Q145" s="176"/>
      <c r="R145" s="176"/>
      <c r="S145" s="176"/>
      <c r="T145" s="176"/>
      <c r="U145" s="176"/>
      <c r="V145" s="176"/>
      <c r="W145" s="176"/>
      <c r="X145" s="176"/>
      <c r="Y145" s="176"/>
      <c r="Z145" s="176"/>
      <c r="AA145" s="176"/>
      <c r="AB145" s="176"/>
      <c r="AC145" s="176"/>
      <c r="AD145" s="176"/>
      <c r="AE145" s="176"/>
      <c r="AF145" s="176"/>
      <c r="AG145" s="176"/>
      <c r="AH145" s="176"/>
      <c r="AI145" s="176"/>
      <c r="AJ145" s="178"/>
      <c r="AK145" s="178"/>
      <c r="AL145" s="178"/>
      <c r="AM145" s="178"/>
      <c r="AN145" s="178"/>
      <c r="AO145" s="178"/>
      <c r="AP145" s="178"/>
      <c r="AQ145" s="178"/>
      <c r="AR145" s="178"/>
      <c r="AS145" s="178"/>
      <c r="AT145" s="41"/>
      <c r="AU145" s="41"/>
      <c r="AV145" s="41"/>
      <c r="AW145" s="42"/>
    </row>
    <row r="146" spans="2:49">
      <c r="AO146" s="3"/>
    </row>
    <row r="147" spans="2:49" s="51" customFormat="1" ht="14.25">
      <c r="I147" s="52"/>
      <c r="J147" s="52"/>
      <c r="K147" s="52"/>
      <c r="L147" s="52"/>
      <c r="M147" s="52"/>
      <c r="N147" s="52"/>
      <c r="AO147" s="52" t="s">
        <v>210</v>
      </c>
    </row>
    <row r="148" spans="2:49" s="51" customFormat="1" ht="14.25">
      <c r="F148" s="52" t="s">
        <v>54</v>
      </c>
      <c r="I148" s="52"/>
      <c r="J148" s="52"/>
      <c r="K148" s="52"/>
      <c r="L148" s="52"/>
      <c r="M148" s="52"/>
      <c r="N148" s="52"/>
      <c r="X148" s="52" t="s">
        <v>51</v>
      </c>
      <c r="AO148" s="52" t="s">
        <v>48</v>
      </c>
    </row>
    <row r="149" spans="2:49" s="51" customFormat="1" ht="14.25">
      <c r="F149" s="52" t="s">
        <v>55</v>
      </c>
      <c r="I149" s="52"/>
      <c r="J149" s="52"/>
      <c r="K149" s="52"/>
      <c r="L149" s="52"/>
      <c r="M149" s="52"/>
      <c r="N149" s="52"/>
      <c r="X149" s="52" t="s">
        <v>52</v>
      </c>
      <c r="AO149" s="52" t="s">
        <v>49</v>
      </c>
    </row>
    <row r="150" spans="2:49" s="51" customFormat="1" ht="14.25">
      <c r="F150" s="52"/>
      <c r="I150" s="52"/>
      <c r="J150" s="52"/>
      <c r="K150" s="52"/>
      <c r="L150" s="52"/>
      <c r="M150" s="52"/>
      <c r="N150" s="52"/>
      <c r="X150" s="52" t="s">
        <v>53</v>
      </c>
      <c r="AO150" s="52" t="s">
        <v>50</v>
      </c>
    </row>
    <row r="151" spans="2:49" s="51" customFormat="1" ht="14.25">
      <c r="F151" s="52"/>
      <c r="I151" s="52"/>
      <c r="J151" s="52"/>
      <c r="K151" s="52"/>
      <c r="L151" s="52"/>
      <c r="M151" s="52"/>
      <c r="N151" s="52"/>
      <c r="X151" s="52"/>
      <c r="AO151" s="52"/>
    </row>
    <row r="152" spans="2:49" s="51" customFormat="1" ht="14.25">
      <c r="F152" s="52"/>
      <c r="I152" s="52"/>
      <c r="J152" s="52"/>
      <c r="K152" s="52"/>
      <c r="L152" s="52"/>
      <c r="M152" s="52"/>
      <c r="N152" s="52"/>
      <c r="X152" s="52"/>
      <c r="AO152" s="52"/>
    </row>
    <row r="153" spans="2:49" s="51" customFormat="1" ht="14.25">
      <c r="F153" s="52"/>
      <c r="I153" s="52"/>
      <c r="J153" s="52"/>
      <c r="K153" s="52"/>
      <c r="L153" s="52"/>
      <c r="M153" s="52"/>
      <c r="N153" s="52"/>
      <c r="X153" s="52"/>
      <c r="AO153" s="52"/>
    </row>
    <row r="154" spans="2:49" s="63" customFormat="1">
      <c r="F154" s="132" t="s">
        <v>232</v>
      </c>
      <c r="I154" s="131"/>
      <c r="J154" s="131"/>
      <c r="K154" s="131"/>
      <c r="L154" s="131"/>
      <c r="M154" s="131"/>
      <c r="N154" s="131"/>
      <c r="X154" s="132" t="s">
        <v>97</v>
      </c>
      <c r="AO154" s="132" t="s">
        <v>209</v>
      </c>
    </row>
    <row r="155" spans="2:49" s="51" customFormat="1" ht="14.25">
      <c r="C155" s="218" t="s">
        <v>216</v>
      </c>
      <c r="D155" s="219"/>
      <c r="E155" s="219"/>
      <c r="F155" s="219"/>
      <c r="G155" s="219"/>
      <c r="H155" s="219"/>
      <c r="I155" s="219"/>
      <c r="J155" s="219"/>
      <c r="K155" s="134"/>
      <c r="L155" s="134"/>
      <c r="M155" s="134"/>
      <c r="N155" s="134"/>
      <c r="AO155" s="52"/>
    </row>
  </sheetData>
  <mergeCells count="99">
    <mergeCell ref="B6:J6"/>
    <mergeCell ref="L6:AT6"/>
    <mergeCell ref="A2:AW2"/>
    <mergeCell ref="B4:J4"/>
    <mergeCell ref="L4:AT4"/>
    <mergeCell ref="B5:J5"/>
    <mergeCell ref="L5:AT5"/>
    <mergeCell ref="B7:J7"/>
    <mergeCell ref="L7:AT7"/>
    <mergeCell ref="B8:J8"/>
    <mergeCell ref="L8:AT8"/>
    <mergeCell ref="B9:J9"/>
    <mergeCell ref="L9:AT9"/>
    <mergeCell ref="AJ16:AO16"/>
    <mergeCell ref="B11:AW11"/>
    <mergeCell ref="C14:G14"/>
    <mergeCell ref="I14:J14"/>
    <mergeCell ref="M14:N14"/>
    <mergeCell ref="Q14:R14"/>
    <mergeCell ref="AJ14:AO14"/>
    <mergeCell ref="C15:G15"/>
    <mergeCell ref="I15:J15"/>
    <mergeCell ref="M15:N15"/>
    <mergeCell ref="Q15:R15"/>
    <mergeCell ref="AJ15:AO15"/>
    <mergeCell ref="B18:Q18"/>
    <mergeCell ref="R18:AG18"/>
    <mergeCell ref="AH18:AW18"/>
    <mergeCell ref="B19:Q30"/>
    <mergeCell ref="R19:AG30"/>
    <mergeCell ref="AH19:AW30"/>
    <mergeCell ref="AP42:AT42"/>
    <mergeCell ref="V50:W50"/>
    <mergeCell ref="Z50:AA50"/>
    <mergeCell ref="AD50:AE50"/>
    <mergeCell ref="AJ50:AL50"/>
    <mergeCell ref="AR50:AU50"/>
    <mergeCell ref="V52:W52"/>
    <mergeCell ref="X52:AA52"/>
    <mergeCell ref="AD52:AE52"/>
    <mergeCell ref="AJ52:AL52"/>
    <mergeCell ref="AR52:AU52"/>
    <mergeCell ref="V51:W51"/>
    <mergeCell ref="X51:AA51"/>
    <mergeCell ref="AD51:AE51"/>
    <mergeCell ref="AJ51:AL51"/>
    <mergeCell ref="AR51:AU51"/>
    <mergeCell ref="B54:AO54"/>
    <mergeCell ref="AS54:AW54"/>
    <mergeCell ref="B55:C55"/>
    <mergeCell ref="D55:Q55"/>
    <mergeCell ref="R55:AG55"/>
    <mergeCell ref="AH55:AW55"/>
    <mergeCell ref="D57:Q57"/>
    <mergeCell ref="D58:E58"/>
    <mergeCell ref="G58:Q58"/>
    <mergeCell ref="V85:W85"/>
    <mergeCell ref="Z85:AA85"/>
    <mergeCell ref="AJ85:AL85"/>
    <mergeCell ref="AR85:AU85"/>
    <mergeCell ref="V86:W86"/>
    <mergeCell ref="X86:AA86"/>
    <mergeCell ref="AD86:AE86"/>
    <mergeCell ref="AJ86:AL86"/>
    <mergeCell ref="AR86:AU86"/>
    <mergeCell ref="AD85:AE85"/>
    <mergeCell ref="B88:AO88"/>
    <mergeCell ref="AS88:AW88"/>
    <mergeCell ref="B89:C89"/>
    <mergeCell ref="D89:Q89"/>
    <mergeCell ref="R89:AG89"/>
    <mergeCell ref="AH89:AW89"/>
    <mergeCell ref="D91:Q91"/>
    <mergeCell ref="D92:E92"/>
    <mergeCell ref="G92:Q92"/>
    <mergeCell ref="V122:W122"/>
    <mergeCell ref="Z122:AA122"/>
    <mergeCell ref="AJ122:AL122"/>
    <mergeCell ref="AR122:AU122"/>
    <mergeCell ref="V123:W123"/>
    <mergeCell ref="X123:AA123"/>
    <mergeCell ref="AD123:AE123"/>
    <mergeCell ref="AJ123:AL123"/>
    <mergeCell ref="AR123:AU123"/>
    <mergeCell ref="AD122:AE122"/>
    <mergeCell ref="B125:AO125"/>
    <mergeCell ref="AS125:AW125"/>
    <mergeCell ref="B126:C126"/>
    <mergeCell ref="D126:Q126"/>
    <mergeCell ref="R126:AG126"/>
    <mergeCell ref="AH126:AW126"/>
    <mergeCell ref="C155:J155"/>
    <mergeCell ref="AJ144:AS145"/>
    <mergeCell ref="D128:Q128"/>
    <mergeCell ref="D129:E129"/>
    <mergeCell ref="G129:Q129"/>
    <mergeCell ref="B144:C145"/>
    <mergeCell ref="D144:AG145"/>
    <mergeCell ref="AH144:AI145"/>
  </mergeCells>
  <pageMargins left="0.98" right="0.55118110236220474" top="0.74803149606299213" bottom="0.4" header="0.31496062992125984" footer="0.31496062992125984"/>
  <pageSetup paperSize="9" scale="85" orientation="landscape" horizontalDpi="4294967293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>
  <dimension ref="A1:AW155"/>
  <sheetViews>
    <sheetView topLeftCell="A22" workbookViewId="0">
      <selection activeCell="A32" sqref="A32:XFD40"/>
    </sheetView>
  </sheetViews>
  <sheetFormatPr defaultRowHeight="15"/>
  <cols>
    <col min="1" max="7" width="3" style="1" customWidth="1"/>
    <col min="8" max="8" width="1.5703125" style="1" customWidth="1"/>
    <col min="9" max="14" width="3" style="3" customWidth="1"/>
    <col min="15" max="81" width="3" style="1" customWidth="1"/>
    <col min="82" max="139" width="2.42578125" style="1" customWidth="1"/>
    <col min="140" max="16384" width="9.140625" style="1"/>
  </cols>
  <sheetData>
    <row r="1" spans="1:49">
      <c r="AR1" s="21" t="s">
        <v>24</v>
      </c>
    </row>
    <row r="2" spans="1:49" ht="21">
      <c r="A2" s="165" t="s">
        <v>0</v>
      </c>
      <c r="B2" s="165"/>
      <c r="C2" s="165"/>
      <c r="D2" s="165"/>
      <c r="E2" s="165"/>
      <c r="F2" s="165"/>
      <c r="G2" s="165"/>
      <c r="H2" s="165"/>
      <c r="I2" s="165"/>
      <c r="J2" s="165"/>
      <c r="K2" s="165"/>
      <c r="L2" s="165"/>
      <c r="M2" s="165"/>
      <c r="N2" s="165"/>
      <c r="O2" s="165"/>
      <c r="P2" s="165"/>
      <c r="Q2" s="165"/>
      <c r="R2" s="165"/>
      <c r="S2" s="165"/>
      <c r="T2" s="165"/>
      <c r="U2" s="165"/>
      <c r="V2" s="165"/>
      <c r="W2" s="165"/>
      <c r="X2" s="165"/>
      <c r="Y2" s="165"/>
      <c r="Z2" s="165"/>
      <c r="AA2" s="165"/>
      <c r="AB2" s="165"/>
      <c r="AC2" s="165"/>
      <c r="AD2" s="165"/>
      <c r="AE2" s="165"/>
      <c r="AF2" s="165"/>
      <c r="AG2" s="165"/>
      <c r="AH2" s="165"/>
      <c r="AI2" s="165"/>
      <c r="AJ2" s="165"/>
      <c r="AK2" s="165"/>
      <c r="AL2" s="165"/>
      <c r="AM2" s="165"/>
      <c r="AN2" s="165"/>
      <c r="AO2" s="165"/>
      <c r="AP2" s="165"/>
      <c r="AQ2" s="165"/>
      <c r="AR2" s="165"/>
      <c r="AS2" s="165"/>
      <c r="AT2" s="165"/>
      <c r="AU2" s="165"/>
      <c r="AV2" s="165"/>
      <c r="AW2" s="165"/>
    </row>
    <row r="4" spans="1:49">
      <c r="A4" s="2" t="s">
        <v>1</v>
      </c>
      <c r="B4" s="166" t="s">
        <v>2</v>
      </c>
      <c r="C4" s="166"/>
      <c r="D4" s="166"/>
      <c r="E4" s="166"/>
      <c r="F4" s="166"/>
      <c r="G4" s="166"/>
      <c r="H4" s="166"/>
      <c r="I4" s="166"/>
      <c r="J4" s="166"/>
      <c r="K4" s="3" t="s">
        <v>14</v>
      </c>
      <c r="L4" s="166">
        <v>274</v>
      </c>
      <c r="M4" s="166"/>
      <c r="N4" s="166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  <c r="AA4" s="166"/>
      <c r="AB4" s="166"/>
      <c r="AC4" s="166"/>
      <c r="AD4" s="166"/>
      <c r="AE4" s="166"/>
      <c r="AF4" s="166"/>
      <c r="AG4" s="166"/>
      <c r="AH4" s="166"/>
      <c r="AI4" s="166"/>
      <c r="AJ4" s="166"/>
      <c r="AK4" s="166"/>
      <c r="AL4" s="166"/>
      <c r="AM4" s="166"/>
      <c r="AN4" s="166"/>
      <c r="AO4" s="166"/>
      <c r="AP4" s="166"/>
      <c r="AQ4" s="166"/>
      <c r="AR4" s="166"/>
      <c r="AS4" s="166"/>
      <c r="AT4" s="166"/>
    </row>
    <row r="5" spans="1:49">
      <c r="B5" s="166" t="s">
        <v>3</v>
      </c>
      <c r="C5" s="166"/>
      <c r="D5" s="166"/>
      <c r="E5" s="166"/>
      <c r="F5" s="166"/>
      <c r="G5" s="166"/>
      <c r="H5" s="166"/>
      <c r="I5" s="166"/>
      <c r="J5" s="166"/>
      <c r="K5" s="3" t="s">
        <v>14</v>
      </c>
      <c r="L5" s="167" t="s">
        <v>172</v>
      </c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167"/>
      <c r="AA5" s="167"/>
      <c r="AB5" s="167"/>
      <c r="AC5" s="167"/>
      <c r="AD5" s="167"/>
      <c r="AE5" s="167"/>
      <c r="AF5" s="167"/>
      <c r="AG5" s="167"/>
      <c r="AH5" s="167"/>
      <c r="AI5" s="167"/>
      <c r="AJ5" s="167"/>
      <c r="AK5" s="167"/>
      <c r="AL5" s="167"/>
      <c r="AM5" s="167"/>
      <c r="AN5" s="167"/>
      <c r="AO5" s="167"/>
      <c r="AP5" s="167"/>
      <c r="AQ5" s="167"/>
      <c r="AR5" s="167"/>
      <c r="AS5" s="167"/>
      <c r="AT5" s="167"/>
    </row>
    <row r="6" spans="1:49">
      <c r="B6" s="166" t="s">
        <v>4</v>
      </c>
      <c r="C6" s="166"/>
      <c r="D6" s="166"/>
      <c r="E6" s="166"/>
      <c r="F6" s="166"/>
      <c r="G6" s="166"/>
      <c r="H6" s="166"/>
      <c r="I6" s="166"/>
      <c r="J6" s="166"/>
      <c r="K6" s="3" t="s">
        <v>14</v>
      </c>
      <c r="L6" s="166" t="str">
        <f>'[1]Tembesi Lolos'!$N$153</f>
        <v>Wiraswasta</v>
      </c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</row>
    <row r="7" spans="1:49">
      <c r="B7" s="166" t="s">
        <v>5</v>
      </c>
      <c r="C7" s="166"/>
      <c r="D7" s="166"/>
      <c r="E7" s="166"/>
      <c r="F7" s="166"/>
      <c r="G7" s="166"/>
      <c r="H7" s="166"/>
      <c r="I7" s="166"/>
      <c r="J7" s="166"/>
      <c r="K7" s="3" t="s">
        <v>14</v>
      </c>
      <c r="L7" s="166" t="s">
        <v>173</v>
      </c>
      <c r="M7" s="166"/>
      <c r="N7" s="166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</row>
    <row r="8" spans="1:49">
      <c r="B8" s="166" t="s">
        <v>6</v>
      </c>
      <c r="C8" s="166"/>
      <c r="D8" s="166"/>
      <c r="E8" s="166"/>
      <c r="F8" s="166"/>
      <c r="G8" s="166"/>
      <c r="H8" s="166"/>
      <c r="I8" s="166"/>
      <c r="J8" s="166"/>
      <c r="K8" s="3" t="s">
        <v>14</v>
      </c>
      <c r="L8" s="166" t="s">
        <v>105</v>
      </c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</row>
    <row r="9" spans="1:49">
      <c r="B9" s="166" t="s">
        <v>7</v>
      </c>
      <c r="C9" s="166"/>
      <c r="D9" s="166"/>
      <c r="E9" s="166"/>
      <c r="F9" s="166"/>
      <c r="G9" s="166"/>
      <c r="H9" s="166"/>
      <c r="I9" s="166"/>
      <c r="J9" s="166"/>
      <c r="K9" s="3" t="s">
        <v>14</v>
      </c>
      <c r="L9" s="166" t="s">
        <v>23</v>
      </c>
      <c r="M9" s="166"/>
      <c r="N9" s="166"/>
      <c r="O9" s="166"/>
      <c r="P9" s="166"/>
      <c r="Q9" s="166"/>
      <c r="R9" s="166"/>
      <c r="S9" s="166"/>
      <c r="T9" s="166"/>
      <c r="U9" s="166"/>
      <c r="V9" s="166"/>
      <c r="W9" s="166"/>
      <c r="X9" s="166"/>
      <c r="Y9" s="166"/>
      <c r="Z9" s="166"/>
      <c r="AA9" s="166"/>
      <c r="AB9" s="166"/>
      <c r="AC9" s="166"/>
      <c r="AD9" s="166"/>
      <c r="AE9" s="166"/>
      <c r="AF9" s="166"/>
      <c r="AG9" s="166"/>
      <c r="AH9" s="166"/>
      <c r="AI9" s="166"/>
      <c r="AJ9" s="166"/>
      <c r="AK9" s="166"/>
      <c r="AL9" s="166"/>
      <c r="AM9" s="166"/>
      <c r="AN9" s="166"/>
      <c r="AO9" s="166"/>
      <c r="AP9" s="166"/>
      <c r="AQ9" s="166"/>
      <c r="AR9" s="166"/>
      <c r="AS9" s="166"/>
      <c r="AT9" s="166"/>
    </row>
    <row r="11" spans="1:49">
      <c r="A11" s="2" t="s">
        <v>8</v>
      </c>
      <c r="B11" s="169" t="s">
        <v>9</v>
      </c>
      <c r="C11" s="169"/>
      <c r="D11" s="169"/>
      <c r="E11" s="169"/>
      <c r="F11" s="169"/>
      <c r="G11" s="169"/>
      <c r="H11" s="169"/>
      <c r="I11" s="169"/>
      <c r="J11" s="169"/>
      <c r="K11" s="169"/>
      <c r="L11" s="169"/>
      <c r="M11" s="169"/>
      <c r="N11" s="169"/>
      <c r="O11" s="169"/>
      <c r="P11" s="169"/>
      <c r="Q11" s="169"/>
      <c r="R11" s="169"/>
      <c r="S11" s="169"/>
      <c r="T11" s="169"/>
      <c r="U11" s="169"/>
      <c r="V11" s="169"/>
      <c r="W11" s="169"/>
      <c r="X11" s="169"/>
      <c r="Y11" s="169"/>
      <c r="Z11" s="169"/>
      <c r="AA11" s="169"/>
      <c r="AB11" s="169"/>
      <c r="AC11" s="169"/>
      <c r="AD11" s="169"/>
      <c r="AE11" s="169"/>
      <c r="AF11" s="169"/>
      <c r="AG11" s="169"/>
      <c r="AH11" s="169"/>
      <c r="AI11" s="169"/>
      <c r="AJ11" s="169"/>
      <c r="AK11" s="169"/>
      <c r="AL11" s="169"/>
      <c r="AM11" s="169"/>
      <c r="AN11" s="169"/>
      <c r="AO11" s="169"/>
      <c r="AP11" s="169"/>
      <c r="AQ11" s="169"/>
      <c r="AR11" s="169"/>
      <c r="AS11" s="169"/>
      <c r="AT11" s="169"/>
      <c r="AU11" s="169"/>
      <c r="AV11" s="169"/>
      <c r="AW11" s="169"/>
    </row>
    <row r="13" spans="1:49">
      <c r="B13" s="15" t="s">
        <v>10</v>
      </c>
      <c r="C13" s="5"/>
      <c r="D13" s="5"/>
      <c r="E13" s="5"/>
      <c r="F13" s="5"/>
      <c r="G13" s="5"/>
      <c r="H13" s="5"/>
      <c r="I13" s="6"/>
      <c r="J13" s="6"/>
      <c r="K13" s="6"/>
      <c r="L13" s="6"/>
      <c r="M13" s="6"/>
      <c r="N13" s="6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7"/>
    </row>
    <row r="14" spans="1:49" ht="17.25">
      <c r="B14" s="16" t="s">
        <v>11</v>
      </c>
      <c r="C14" s="160" t="s">
        <v>13</v>
      </c>
      <c r="D14" s="160"/>
      <c r="E14" s="160"/>
      <c r="F14" s="160"/>
      <c r="G14" s="160"/>
      <c r="H14" s="118" t="s">
        <v>14</v>
      </c>
      <c r="I14" s="168">
        <v>6</v>
      </c>
      <c r="J14" s="168"/>
      <c r="K14" s="120" t="s">
        <v>15</v>
      </c>
      <c r="L14" s="120" t="s">
        <v>16</v>
      </c>
      <c r="M14" s="168">
        <v>10</v>
      </c>
      <c r="N14" s="168"/>
      <c r="O14" s="11" t="s">
        <v>15</v>
      </c>
      <c r="P14" s="13" t="s">
        <v>17</v>
      </c>
      <c r="Q14" s="168">
        <f>SUM(M14*I14)</f>
        <v>60</v>
      </c>
      <c r="R14" s="168"/>
      <c r="S14" s="118" t="s">
        <v>18</v>
      </c>
      <c r="T14" s="118"/>
      <c r="U14" s="18" t="s">
        <v>11</v>
      </c>
      <c r="V14" s="10" t="s">
        <v>65</v>
      </c>
      <c r="W14" s="10"/>
      <c r="X14" s="10"/>
      <c r="Y14" s="10"/>
      <c r="Z14" s="10"/>
      <c r="AA14" s="10" t="s">
        <v>14</v>
      </c>
      <c r="AB14" s="10" t="s">
        <v>64</v>
      </c>
      <c r="AC14" s="10"/>
      <c r="AD14" s="10"/>
      <c r="AE14" s="10"/>
      <c r="AF14" s="10"/>
      <c r="AI14" s="19" t="s">
        <v>11</v>
      </c>
      <c r="AJ14" s="161" t="s">
        <v>67</v>
      </c>
      <c r="AK14" s="161"/>
      <c r="AL14" s="161"/>
      <c r="AM14" s="161"/>
      <c r="AN14" s="161"/>
      <c r="AO14" s="161"/>
      <c r="AP14" s="44" t="s">
        <v>14</v>
      </c>
      <c r="AQ14" s="44" t="s">
        <v>64</v>
      </c>
      <c r="AR14" s="44"/>
      <c r="AS14" s="44"/>
      <c r="AT14" s="44"/>
      <c r="AU14" s="44"/>
      <c r="AW14" s="12"/>
    </row>
    <row r="15" spans="1:49" ht="17.25">
      <c r="B15" s="16" t="s">
        <v>11</v>
      </c>
      <c r="C15" s="160" t="s">
        <v>12</v>
      </c>
      <c r="D15" s="160"/>
      <c r="E15" s="160"/>
      <c r="F15" s="160"/>
      <c r="G15" s="160"/>
      <c r="H15" s="118" t="s">
        <v>14</v>
      </c>
      <c r="I15" s="168">
        <v>6</v>
      </c>
      <c r="J15" s="168"/>
      <c r="K15" s="120" t="s">
        <v>15</v>
      </c>
      <c r="L15" s="120" t="s">
        <v>16</v>
      </c>
      <c r="M15" s="168">
        <v>8</v>
      </c>
      <c r="N15" s="168"/>
      <c r="O15" s="11" t="s">
        <v>15</v>
      </c>
      <c r="P15" s="13" t="s">
        <v>17</v>
      </c>
      <c r="Q15" s="168">
        <f>SUM(M15*I15)</f>
        <v>48</v>
      </c>
      <c r="R15" s="168"/>
      <c r="S15" s="118" t="s">
        <v>18</v>
      </c>
      <c r="T15" s="118"/>
      <c r="U15" s="18" t="s">
        <v>11</v>
      </c>
      <c r="V15" s="10" t="s">
        <v>63</v>
      </c>
      <c r="W15" s="10"/>
      <c r="X15" s="10"/>
      <c r="Y15" s="10"/>
      <c r="Z15" s="10"/>
      <c r="AA15" s="10" t="s">
        <v>14</v>
      </c>
      <c r="AB15" s="10" t="s">
        <v>64</v>
      </c>
      <c r="AC15" s="10"/>
      <c r="AD15" s="10"/>
      <c r="AE15" s="10"/>
      <c r="AF15" s="10"/>
      <c r="AH15" s="10"/>
      <c r="AI15" s="18" t="s">
        <v>11</v>
      </c>
      <c r="AJ15" s="160" t="s">
        <v>68</v>
      </c>
      <c r="AK15" s="160"/>
      <c r="AL15" s="160"/>
      <c r="AM15" s="160"/>
      <c r="AN15" s="160"/>
      <c r="AO15" s="160"/>
      <c r="AP15" s="10" t="s">
        <v>14</v>
      </c>
      <c r="AQ15" s="10" t="s">
        <v>111</v>
      </c>
      <c r="AR15" s="10"/>
      <c r="AS15" s="10"/>
      <c r="AT15" s="10"/>
      <c r="AU15" s="10"/>
      <c r="AW15" s="12"/>
    </row>
    <row r="16" spans="1:49">
      <c r="B16" s="17"/>
      <c r="C16" s="44"/>
      <c r="D16" s="44"/>
      <c r="E16" s="44"/>
      <c r="F16" s="44"/>
      <c r="G16" s="44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119"/>
      <c r="U16" s="18" t="s">
        <v>11</v>
      </c>
      <c r="V16" s="118" t="s">
        <v>66</v>
      </c>
      <c r="W16" s="118"/>
      <c r="X16" s="118"/>
      <c r="Y16" s="118"/>
      <c r="Z16" s="118"/>
      <c r="AA16" s="10" t="s">
        <v>14</v>
      </c>
      <c r="AB16" s="118" t="s">
        <v>64</v>
      </c>
      <c r="AC16" s="118"/>
      <c r="AD16" s="118"/>
      <c r="AE16" s="118"/>
      <c r="AF16" s="118"/>
      <c r="AH16" s="24"/>
      <c r="AI16" s="18" t="s">
        <v>11</v>
      </c>
      <c r="AJ16" s="160" t="s">
        <v>69</v>
      </c>
      <c r="AK16" s="160"/>
      <c r="AL16" s="160"/>
      <c r="AM16" s="160"/>
      <c r="AN16" s="160"/>
      <c r="AO16" s="160"/>
      <c r="AP16" s="10" t="s">
        <v>14</v>
      </c>
      <c r="AQ16" s="10" t="s">
        <v>111</v>
      </c>
      <c r="AR16" s="10"/>
      <c r="AS16" s="10"/>
      <c r="AT16" s="10"/>
      <c r="AU16" s="10"/>
      <c r="AV16" s="10"/>
      <c r="AW16" s="12"/>
    </row>
    <row r="17" spans="2:49">
      <c r="B17" s="8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2"/>
    </row>
    <row r="18" spans="2:49">
      <c r="B18" s="170" t="s">
        <v>19</v>
      </c>
      <c r="C18" s="170"/>
      <c r="D18" s="170"/>
      <c r="E18" s="170"/>
      <c r="F18" s="170"/>
      <c r="G18" s="170"/>
      <c r="H18" s="170"/>
      <c r="I18" s="170"/>
      <c r="J18" s="170"/>
      <c r="K18" s="170"/>
      <c r="L18" s="170"/>
      <c r="M18" s="170"/>
      <c r="N18" s="170"/>
      <c r="O18" s="170"/>
      <c r="P18" s="170"/>
      <c r="Q18" s="170"/>
      <c r="R18" s="170" t="s">
        <v>20</v>
      </c>
      <c r="S18" s="170"/>
      <c r="T18" s="170"/>
      <c r="U18" s="170"/>
      <c r="V18" s="170"/>
      <c r="W18" s="170"/>
      <c r="X18" s="170"/>
      <c r="Y18" s="170"/>
      <c r="Z18" s="170"/>
      <c r="AA18" s="170"/>
      <c r="AB18" s="170"/>
      <c r="AC18" s="170"/>
      <c r="AD18" s="170"/>
      <c r="AE18" s="170"/>
      <c r="AF18" s="170"/>
      <c r="AG18" s="170"/>
      <c r="AH18" s="170" t="s">
        <v>21</v>
      </c>
      <c r="AI18" s="170"/>
      <c r="AJ18" s="170"/>
      <c r="AK18" s="170"/>
      <c r="AL18" s="170"/>
      <c r="AM18" s="170"/>
      <c r="AN18" s="170"/>
      <c r="AO18" s="170"/>
      <c r="AP18" s="170"/>
      <c r="AQ18" s="170"/>
      <c r="AR18" s="170"/>
      <c r="AS18" s="170"/>
      <c r="AT18" s="170"/>
      <c r="AU18" s="170"/>
      <c r="AV18" s="170"/>
      <c r="AW18" s="170"/>
    </row>
    <row r="19" spans="2:49">
      <c r="B19" s="162"/>
      <c r="C19" s="162"/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  <c r="AA19" s="162"/>
      <c r="AB19" s="162"/>
      <c r="AC19" s="162"/>
      <c r="AD19" s="162"/>
      <c r="AE19" s="162"/>
      <c r="AF19" s="162"/>
      <c r="AG19" s="162"/>
      <c r="AH19" s="162"/>
      <c r="AI19" s="162"/>
      <c r="AJ19" s="162"/>
      <c r="AK19" s="162"/>
      <c r="AL19" s="162"/>
      <c r="AM19" s="162"/>
      <c r="AN19" s="162"/>
      <c r="AO19" s="162"/>
      <c r="AP19" s="162"/>
      <c r="AQ19" s="162"/>
      <c r="AR19" s="162"/>
      <c r="AS19" s="162"/>
      <c r="AT19" s="162"/>
      <c r="AU19" s="162"/>
      <c r="AV19" s="162"/>
      <c r="AW19" s="162"/>
    </row>
    <row r="20" spans="2:49">
      <c r="B20" s="163"/>
      <c r="C20" s="163"/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  <c r="AC20" s="163"/>
      <c r="AD20" s="163"/>
      <c r="AE20" s="163"/>
      <c r="AF20" s="163"/>
      <c r="AG20" s="163"/>
      <c r="AH20" s="163"/>
      <c r="AI20" s="163"/>
      <c r="AJ20" s="163"/>
      <c r="AK20" s="163"/>
      <c r="AL20" s="163"/>
      <c r="AM20" s="163"/>
      <c r="AN20" s="163"/>
      <c r="AO20" s="163"/>
      <c r="AP20" s="163"/>
      <c r="AQ20" s="163"/>
      <c r="AR20" s="163"/>
      <c r="AS20" s="163"/>
      <c r="AT20" s="163"/>
      <c r="AU20" s="163"/>
      <c r="AV20" s="163"/>
      <c r="AW20" s="163"/>
    </row>
    <row r="21" spans="2:49">
      <c r="B21" s="163"/>
      <c r="C21" s="163"/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  <c r="AC21" s="163"/>
      <c r="AD21" s="163"/>
      <c r="AE21" s="163"/>
      <c r="AF21" s="163"/>
      <c r="AG21" s="163"/>
      <c r="AH21" s="163"/>
      <c r="AI21" s="163"/>
      <c r="AJ21" s="163"/>
      <c r="AK21" s="163"/>
      <c r="AL21" s="163"/>
      <c r="AM21" s="163"/>
      <c r="AN21" s="163"/>
      <c r="AO21" s="163"/>
      <c r="AP21" s="163"/>
      <c r="AQ21" s="163"/>
      <c r="AR21" s="163"/>
      <c r="AS21" s="163"/>
      <c r="AT21" s="163"/>
      <c r="AU21" s="163"/>
      <c r="AV21" s="163"/>
      <c r="AW21" s="163"/>
    </row>
    <row r="22" spans="2:49">
      <c r="B22" s="163"/>
      <c r="C22" s="163"/>
      <c r="D22" s="163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  <c r="AC22" s="163"/>
      <c r="AD22" s="163"/>
      <c r="AE22" s="163"/>
      <c r="AF22" s="163"/>
      <c r="AG22" s="163"/>
      <c r="AH22" s="163"/>
      <c r="AI22" s="163"/>
      <c r="AJ22" s="163"/>
      <c r="AK22" s="163"/>
      <c r="AL22" s="163"/>
      <c r="AM22" s="163"/>
      <c r="AN22" s="163"/>
      <c r="AO22" s="163"/>
      <c r="AP22" s="163"/>
      <c r="AQ22" s="163"/>
      <c r="AR22" s="163"/>
      <c r="AS22" s="163"/>
      <c r="AT22" s="163"/>
      <c r="AU22" s="163"/>
      <c r="AV22" s="163"/>
      <c r="AW22" s="163"/>
    </row>
    <row r="23" spans="2:49">
      <c r="B23" s="163"/>
      <c r="C23" s="163"/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  <c r="AC23" s="163"/>
      <c r="AD23" s="163"/>
      <c r="AE23" s="163"/>
      <c r="AF23" s="163"/>
      <c r="AG23" s="163"/>
      <c r="AH23" s="163"/>
      <c r="AI23" s="163"/>
      <c r="AJ23" s="163"/>
      <c r="AK23" s="163"/>
      <c r="AL23" s="163"/>
      <c r="AM23" s="163"/>
      <c r="AN23" s="163"/>
      <c r="AO23" s="163"/>
      <c r="AP23" s="163"/>
      <c r="AQ23" s="163"/>
      <c r="AR23" s="163"/>
      <c r="AS23" s="163"/>
      <c r="AT23" s="163"/>
      <c r="AU23" s="163"/>
      <c r="AV23" s="163"/>
      <c r="AW23" s="163"/>
    </row>
    <row r="24" spans="2:49">
      <c r="B24" s="163"/>
      <c r="C24" s="163"/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  <c r="AC24" s="163"/>
      <c r="AD24" s="163"/>
      <c r="AE24" s="163"/>
      <c r="AF24" s="163"/>
      <c r="AG24" s="163"/>
      <c r="AH24" s="163"/>
      <c r="AI24" s="163"/>
      <c r="AJ24" s="163"/>
      <c r="AK24" s="163"/>
      <c r="AL24" s="163"/>
      <c r="AM24" s="163"/>
      <c r="AN24" s="163"/>
      <c r="AO24" s="163"/>
      <c r="AP24" s="163"/>
      <c r="AQ24" s="163"/>
      <c r="AR24" s="163"/>
      <c r="AS24" s="163"/>
      <c r="AT24" s="163"/>
      <c r="AU24" s="163"/>
      <c r="AV24" s="163"/>
      <c r="AW24" s="163"/>
    </row>
    <row r="25" spans="2:49">
      <c r="B25" s="163"/>
      <c r="C25" s="163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K25" s="163"/>
      <c r="AL25" s="163"/>
      <c r="AM25" s="163"/>
      <c r="AN25" s="163"/>
      <c r="AO25" s="163"/>
      <c r="AP25" s="163"/>
      <c r="AQ25" s="163"/>
      <c r="AR25" s="163"/>
      <c r="AS25" s="163"/>
      <c r="AT25" s="163"/>
      <c r="AU25" s="163"/>
      <c r="AV25" s="163"/>
      <c r="AW25" s="163"/>
    </row>
    <row r="26" spans="2:49">
      <c r="B26" s="163"/>
      <c r="C26" s="163"/>
      <c r="D26" s="163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  <c r="AB26" s="163"/>
      <c r="AC26" s="163"/>
      <c r="AD26" s="163"/>
      <c r="AE26" s="163"/>
      <c r="AF26" s="163"/>
      <c r="AG26" s="163"/>
      <c r="AH26" s="163"/>
      <c r="AI26" s="163"/>
      <c r="AJ26" s="163"/>
      <c r="AK26" s="163"/>
      <c r="AL26" s="163"/>
      <c r="AM26" s="163"/>
      <c r="AN26" s="163"/>
      <c r="AO26" s="163"/>
      <c r="AP26" s="163"/>
      <c r="AQ26" s="163"/>
      <c r="AR26" s="163"/>
      <c r="AS26" s="163"/>
      <c r="AT26" s="163"/>
      <c r="AU26" s="163"/>
      <c r="AV26" s="163"/>
      <c r="AW26" s="163"/>
    </row>
    <row r="27" spans="2:49">
      <c r="B27" s="163"/>
      <c r="C27" s="163"/>
      <c r="D27" s="163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/>
      <c r="AC27" s="163"/>
      <c r="AD27" s="163"/>
      <c r="AE27" s="163"/>
      <c r="AF27" s="163"/>
      <c r="AG27" s="163"/>
      <c r="AH27" s="163"/>
      <c r="AI27" s="163"/>
      <c r="AJ27" s="163"/>
      <c r="AK27" s="163"/>
      <c r="AL27" s="163"/>
      <c r="AM27" s="163"/>
      <c r="AN27" s="163"/>
      <c r="AO27" s="163"/>
      <c r="AP27" s="163"/>
      <c r="AQ27" s="163"/>
      <c r="AR27" s="163"/>
      <c r="AS27" s="163"/>
      <c r="AT27" s="163"/>
      <c r="AU27" s="163"/>
      <c r="AV27" s="163"/>
      <c r="AW27" s="163"/>
    </row>
    <row r="28" spans="2:49">
      <c r="B28" s="163"/>
      <c r="C28" s="163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  <c r="AB28" s="163"/>
      <c r="AC28" s="163"/>
      <c r="AD28" s="163"/>
      <c r="AE28" s="163"/>
      <c r="AF28" s="163"/>
      <c r="AG28" s="163"/>
      <c r="AH28" s="163"/>
      <c r="AI28" s="163"/>
      <c r="AJ28" s="163"/>
      <c r="AK28" s="163"/>
      <c r="AL28" s="163"/>
      <c r="AM28" s="163"/>
      <c r="AN28" s="163"/>
      <c r="AO28" s="163"/>
      <c r="AP28" s="163"/>
      <c r="AQ28" s="163"/>
      <c r="AR28" s="163"/>
      <c r="AS28" s="163"/>
      <c r="AT28" s="163"/>
      <c r="AU28" s="163"/>
      <c r="AV28" s="163"/>
      <c r="AW28" s="163"/>
    </row>
    <row r="29" spans="2:49">
      <c r="B29" s="163"/>
      <c r="C29" s="163"/>
      <c r="D29" s="163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63"/>
      <c r="AL29" s="163"/>
      <c r="AM29" s="163"/>
      <c r="AN29" s="163"/>
      <c r="AO29" s="163"/>
      <c r="AP29" s="163"/>
      <c r="AQ29" s="163"/>
      <c r="AR29" s="163"/>
      <c r="AS29" s="163"/>
      <c r="AT29" s="163"/>
      <c r="AU29" s="163"/>
      <c r="AV29" s="163"/>
      <c r="AW29" s="163"/>
    </row>
    <row r="30" spans="2:49">
      <c r="B30" s="164"/>
      <c r="C30" s="164"/>
      <c r="D30" s="164"/>
      <c r="E30" s="164"/>
      <c r="F30" s="164"/>
      <c r="G30" s="164"/>
      <c r="H30" s="164"/>
      <c r="I30" s="164"/>
      <c r="J30" s="164"/>
      <c r="K30" s="164"/>
      <c r="L30" s="164"/>
      <c r="M30" s="164"/>
      <c r="N30" s="164"/>
      <c r="O30" s="164"/>
      <c r="P30" s="164"/>
      <c r="Q30" s="164"/>
      <c r="R30" s="164"/>
      <c r="S30" s="164"/>
      <c r="T30" s="164"/>
      <c r="U30" s="164"/>
      <c r="V30" s="164"/>
      <c r="W30" s="164"/>
      <c r="X30" s="164"/>
      <c r="Y30" s="164"/>
      <c r="Z30" s="164"/>
      <c r="AA30" s="164"/>
      <c r="AB30" s="164"/>
      <c r="AC30" s="164"/>
      <c r="AD30" s="164"/>
      <c r="AE30" s="164"/>
      <c r="AF30" s="164"/>
      <c r="AG30" s="164"/>
      <c r="AH30" s="164"/>
      <c r="AI30" s="164"/>
      <c r="AJ30" s="164"/>
      <c r="AK30" s="164"/>
      <c r="AL30" s="164"/>
      <c r="AM30" s="164"/>
      <c r="AN30" s="164"/>
      <c r="AO30" s="164"/>
      <c r="AP30" s="164"/>
      <c r="AQ30" s="164"/>
      <c r="AR30" s="164"/>
      <c r="AS30" s="164"/>
      <c r="AT30" s="164"/>
      <c r="AU30" s="164"/>
      <c r="AV30" s="164"/>
      <c r="AW30" s="164"/>
    </row>
    <row r="32" spans="2:49" s="102" customFormat="1">
      <c r="I32" s="101"/>
      <c r="J32" s="101"/>
      <c r="K32" s="101"/>
      <c r="L32" s="101"/>
      <c r="M32" s="101"/>
      <c r="N32" s="101"/>
      <c r="AR32" s="101" t="s">
        <v>239</v>
      </c>
    </row>
    <row r="33" spans="1:49" s="102" customFormat="1">
      <c r="F33" s="101" t="s">
        <v>54</v>
      </c>
      <c r="I33" s="101"/>
      <c r="J33" s="101"/>
      <c r="K33" s="101"/>
      <c r="L33" s="101"/>
      <c r="M33" s="101"/>
      <c r="N33" s="101"/>
      <c r="T33" s="101" t="s">
        <v>237</v>
      </c>
      <c r="AF33" s="101" t="s">
        <v>51</v>
      </c>
      <c r="AR33" s="101" t="s">
        <v>48</v>
      </c>
    </row>
    <row r="34" spans="1:49" s="102" customFormat="1">
      <c r="F34" s="101" t="s">
        <v>55</v>
      </c>
      <c r="I34" s="101"/>
      <c r="J34" s="101"/>
      <c r="K34" s="101"/>
      <c r="L34" s="101"/>
      <c r="M34" s="101"/>
      <c r="N34" s="101"/>
      <c r="T34" s="101" t="s">
        <v>238</v>
      </c>
      <c r="AF34" s="101" t="s">
        <v>52</v>
      </c>
      <c r="AR34" s="101" t="s">
        <v>49</v>
      </c>
    </row>
    <row r="35" spans="1:49" s="102" customFormat="1">
      <c r="F35" s="101"/>
      <c r="I35" s="101"/>
      <c r="J35" s="101"/>
      <c r="K35" s="101"/>
      <c r="L35" s="101"/>
      <c r="M35" s="101"/>
      <c r="N35" s="101"/>
      <c r="AF35" s="101" t="s">
        <v>53</v>
      </c>
      <c r="AR35" s="101" t="s">
        <v>50</v>
      </c>
    </row>
    <row r="36" spans="1:49" s="102" customFormat="1">
      <c r="F36" s="101"/>
      <c r="I36" s="101"/>
      <c r="J36" s="101"/>
      <c r="K36" s="101"/>
      <c r="L36" s="101"/>
      <c r="M36" s="101"/>
      <c r="N36" s="101"/>
      <c r="AF36" s="101"/>
      <c r="AR36" s="101"/>
    </row>
    <row r="37" spans="1:49" s="102" customFormat="1">
      <c r="F37" s="101"/>
      <c r="I37" s="101"/>
      <c r="J37" s="101"/>
      <c r="K37" s="101"/>
      <c r="L37" s="101"/>
      <c r="M37" s="101"/>
      <c r="N37" s="101"/>
      <c r="AF37" s="101"/>
      <c r="AR37" s="101"/>
    </row>
    <row r="38" spans="1:49" s="102" customFormat="1">
      <c r="F38" s="101"/>
      <c r="I38" s="101"/>
      <c r="J38" s="101"/>
      <c r="K38" s="101"/>
      <c r="L38" s="101"/>
      <c r="M38" s="101"/>
      <c r="N38" s="101"/>
      <c r="AF38" s="101"/>
      <c r="AR38" s="101"/>
    </row>
    <row r="39" spans="1:49" s="140" customFormat="1" ht="16.5" thickBot="1">
      <c r="F39" s="141" t="s">
        <v>232</v>
      </c>
      <c r="I39" s="142"/>
      <c r="J39" s="142"/>
      <c r="K39" s="142"/>
      <c r="L39" s="142"/>
      <c r="M39" s="142"/>
      <c r="N39" s="142"/>
      <c r="Q39" s="145"/>
      <c r="R39" s="145"/>
      <c r="S39" s="145"/>
      <c r="T39" s="146"/>
      <c r="U39" s="145"/>
      <c r="V39" s="145"/>
      <c r="W39" s="145"/>
      <c r="X39" s="145"/>
      <c r="AF39" s="141" t="s">
        <v>97</v>
      </c>
      <c r="AR39" s="141" t="s">
        <v>209</v>
      </c>
    </row>
    <row r="40" spans="1:49" s="102" customFormat="1">
      <c r="D40" s="143"/>
      <c r="F40" s="143" t="s">
        <v>228</v>
      </c>
      <c r="G40" s="143"/>
      <c r="H40" s="143"/>
      <c r="I40" s="143"/>
      <c r="J40" s="143"/>
      <c r="K40" s="144"/>
      <c r="L40" s="144"/>
      <c r="M40" s="144"/>
      <c r="N40" s="144"/>
      <c r="T40" s="147"/>
      <c r="AO40" s="101"/>
    </row>
    <row r="42" spans="1:49">
      <c r="AN42" s="10"/>
      <c r="AO42" s="10"/>
      <c r="AP42" s="160"/>
      <c r="AQ42" s="160"/>
      <c r="AR42" s="160"/>
      <c r="AS42" s="160"/>
      <c r="AT42" s="160"/>
    </row>
    <row r="46" spans="1:49">
      <c r="A46" s="2" t="s">
        <v>25</v>
      </c>
      <c r="B46" s="1" t="s">
        <v>26</v>
      </c>
    </row>
    <row r="48" spans="1:49">
      <c r="B48" s="15" t="s">
        <v>27</v>
      </c>
      <c r="C48" s="5"/>
      <c r="D48" s="5"/>
      <c r="E48" s="5"/>
      <c r="F48" s="5"/>
      <c r="G48" s="5"/>
      <c r="H48" s="5"/>
      <c r="I48" s="6"/>
      <c r="J48" s="6"/>
      <c r="K48" s="6"/>
      <c r="L48" s="6"/>
      <c r="M48" s="6"/>
      <c r="N48" s="6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7"/>
    </row>
    <row r="49" spans="2:49">
      <c r="B49" s="22" t="s">
        <v>28</v>
      </c>
      <c r="C49" s="10"/>
      <c r="D49" s="10"/>
      <c r="E49" s="10"/>
      <c r="F49" s="10"/>
      <c r="G49" s="10"/>
      <c r="H49" s="10"/>
      <c r="I49" s="11"/>
      <c r="J49" s="11"/>
      <c r="K49" s="11"/>
      <c r="L49" s="11"/>
      <c r="M49" s="11"/>
      <c r="V49" s="11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9" t="s">
        <v>30</v>
      </c>
      <c r="AR49" s="10"/>
      <c r="AS49" s="10"/>
      <c r="AT49" s="10"/>
      <c r="AU49" s="10"/>
      <c r="AV49" s="10"/>
      <c r="AW49" s="12"/>
    </row>
    <row r="50" spans="2:49" ht="17.25">
      <c r="B50" s="23" t="s">
        <v>1</v>
      </c>
      <c r="C50" s="10" t="s">
        <v>70</v>
      </c>
      <c r="D50" s="10"/>
      <c r="E50" s="10"/>
      <c r="F50" s="10"/>
      <c r="G50" s="10"/>
      <c r="H50" s="118"/>
      <c r="I50" s="20"/>
      <c r="J50" s="11"/>
      <c r="K50" s="11"/>
      <c r="L50" s="11"/>
      <c r="M50" s="11"/>
      <c r="V50" s="168">
        <v>12</v>
      </c>
      <c r="W50" s="168"/>
      <c r="X50" s="11" t="s">
        <v>15</v>
      </c>
      <c r="Y50" s="11" t="s">
        <v>16</v>
      </c>
      <c r="Z50" s="168">
        <v>2.85</v>
      </c>
      <c r="AA50" s="168"/>
      <c r="AB50" s="11" t="s">
        <v>15</v>
      </c>
      <c r="AC50" s="13" t="s">
        <v>17</v>
      </c>
      <c r="AD50" s="168">
        <f>SUM(Z50*V50)</f>
        <v>34.200000000000003</v>
      </c>
      <c r="AE50" s="168"/>
      <c r="AF50" s="118" t="s">
        <v>18</v>
      </c>
      <c r="AG50" s="10"/>
      <c r="AH50" s="25" t="s">
        <v>29</v>
      </c>
      <c r="AI50" s="10"/>
      <c r="AJ50" s="180">
        <v>57000</v>
      </c>
      <c r="AK50" s="180"/>
      <c r="AL50" s="180"/>
      <c r="AM50" s="26"/>
      <c r="AN50" s="10"/>
      <c r="AO50" s="10"/>
      <c r="AP50" s="10"/>
      <c r="AQ50" s="27" t="s">
        <v>31</v>
      </c>
      <c r="AR50" s="180">
        <f>SUM(AJ50*AD50)</f>
        <v>1949400.0000000002</v>
      </c>
      <c r="AS50" s="180"/>
      <c r="AT50" s="180"/>
      <c r="AU50" s="180"/>
      <c r="AV50" s="10"/>
      <c r="AW50" s="12"/>
    </row>
    <row r="51" spans="2:49">
      <c r="B51" s="23" t="s">
        <v>8</v>
      </c>
      <c r="C51" s="10" t="s">
        <v>71</v>
      </c>
      <c r="D51" s="10"/>
      <c r="E51" s="10"/>
      <c r="F51" s="10"/>
      <c r="G51" s="10"/>
      <c r="H51" s="118"/>
      <c r="I51" s="20"/>
      <c r="J51" s="11"/>
      <c r="K51" s="11"/>
      <c r="L51" s="11"/>
      <c r="M51" s="11"/>
      <c r="V51" s="168">
        <v>2</v>
      </c>
      <c r="W51" s="168"/>
      <c r="X51" s="160" t="s">
        <v>37</v>
      </c>
      <c r="Y51" s="160"/>
      <c r="Z51" s="160"/>
      <c r="AA51" s="160"/>
      <c r="AC51" s="13"/>
      <c r="AD51" s="168"/>
      <c r="AE51" s="168"/>
      <c r="AF51" s="118"/>
      <c r="AG51" s="10"/>
      <c r="AH51" s="25" t="s">
        <v>29</v>
      </c>
      <c r="AI51" s="10"/>
      <c r="AJ51" s="180">
        <v>350000</v>
      </c>
      <c r="AK51" s="180"/>
      <c r="AL51" s="180"/>
      <c r="AM51" s="26"/>
      <c r="AN51" s="10"/>
      <c r="AO51" s="10"/>
      <c r="AP51" s="10"/>
      <c r="AQ51" s="27" t="s">
        <v>31</v>
      </c>
      <c r="AR51" s="180">
        <f>SUM(AJ51*V51)</f>
        <v>700000</v>
      </c>
      <c r="AS51" s="180"/>
      <c r="AT51" s="180"/>
      <c r="AU51" s="180"/>
      <c r="AV51" s="10"/>
      <c r="AW51" s="12"/>
    </row>
    <row r="52" spans="2:49">
      <c r="B52" s="23" t="s">
        <v>25</v>
      </c>
      <c r="C52" s="118" t="s">
        <v>72</v>
      </c>
      <c r="D52" s="119"/>
      <c r="E52" s="119"/>
      <c r="F52" s="119"/>
      <c r="G52" s="119"/>
      <c r="H52" s="119"/>
      <c r="I52" s="119"/>
      <c r="J52" s="119"/>
      <c r="K52" s="119"/>
      <c r="L52" s="119"/>
      <c r="M52" s="119"/>
      <c r="V52" s="168">
        <v>3</v>
      </c>
      <c r="W52" s="168"/>
      <c r="X52" s="160" t="s">
        <v>37</v>
      </c>
      <c r="Y52" s="160"/>
      <c r="Z52" s="160"/>
      <c r="AA52" s="160"/>
      <c r="AC52" s="13"/>
      <c r="AD52" s="168"/>
      <c r="AE52" s="168"/>
      <c r="AF52" s="118"/>
      <c r="AG52" s="24"/>
      <c r="AH52" s="25" t="s">
        <v>29</v>
      </c>
      <c r="AI52" s="24"/>
      <c r="AJ52" s="180">
        <v>350000</v>
      </c>
      <c r="AK52" s="180"/>
      <c r="AL52" s="180"/>
      <c r="AM52" s="26"/>
      <c r="AN52" s="24"/>
      <c r="AO52" s="24"/>
      <c r="AP52" s="24"/>
      <c r="AQ52" s="27" t="s">
        <v>31</v>
      </c>
      <c r="AR52" s="180">
        <f>SUM(AJ52*V52)</f>
        <v>1050000</v>
      </c>
      <c r="AS52" s="180"/>
      <c r="AT52" s="180"/>
      <c r="AU52" s="180"/>
      <c r="AV52" s="10"/>
      <c r="AW52" s="12"/>
    </row>
    <row r="53" spans="2:49">
      <c r="B53" s="8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2"/>
    </row>
    <row r="54" spans="2:49" ht="15.75">
      <c r="B54" s="181" t="s">
        <v>32</v>
      </c>
      <c r="C54" s="182"/>
      <c r="D54" s="182"/>
      <c r="E54" s="182"/>
      <c r="F54" s="182"/>
      <c r="G54" s="182"/>
      <c r="H54" s="182"/>
      <c r="I54" s="182"/>
      <c r="J54" s="182"/>
      <c r="K54" s="182"/>
      <c r="L54" s="182"/>
      <c r="M54" s="182"/>
      <c r="N54" s="182"/>
      <c r="O54" s="182"/>
      <c r="P54" s="182"/>
      <c r="Q54" s="182"/>
      <c r="R54" s="182"/>
      <c r="S54" s="182"/>
      <c r="T54" s="182"/>
      <c r="U54" s="182"/>
      <c r="V54" s="182"/>
      <c r="W54" s="182"/>
      <c r="X54" s="182"/>
      <c r="Y54" s="182"/>
      <c r="Z54" s="182"/>
      <c r="AA54" s="182"/>
      <c r="AB54" s="182"/>
      <c r="AC54" s="182"/>
      <c r="AD54" s="182"/>
      <c r="AE54" s="182"/>
      <c r="AF54" s="182"/>
      <c r="AG54" s="182"/>
      <c r="AH54" s="182"/>
      <c r="AI54" s="182"/>
      <c r="AJ54" s="182"/>
      <c r="AK54" s="182"/>
      <c r="AL54" s="182"/>
      <c r="AM54" s="182"/>
      <c r="AN54" s="182"/>
      <c r="AO54" s="182"/>
      <c r="AP54" s="45"/>
      <c r="AQ54" s="45" t="s">
        <v>31</v>
      </c>
      <c r="AR54" s="46"/>
      <c r="AS54" s="183">
        <f>SUM(AR50:AU52)</f>
        <v>3699400</v>
      </c>
      <c r="AT54" s="183"/>
      <c r="AU54" s="183"/>
      <c r="AV54" s="183"/>
      <c r="AW54" s="184"/>
    </row>
    <row r="55" spans="2:49">
      <c r="B55" s="185" t="s">
        <v>33</v>
      </c>
      <c r="C55" s="186"/>
      <c r="D55" s="187" t="s">
        <v>19</v>
      </c>
      <c r="E55" s="188"/>
      <c r="F55" s="188"/>
      <c r="G55" s="188"/>
      <c r="H55" s="188"/>
      <c r="I55" s="188"/>
      <c r="J55" s="188"/>
      <c r="K55" s="188"/>
      <c r="L55" s="188"/>
      <c r="M55" s="188"/>
      <c r="N55" s="188"/>
      <c r="O55" s="188"/>
      <c r="P55" s="188"/>
      <c r="Q55" s="189"/>
      <c r="R55" s="170" t="s">
        <v>20</v>
      </c>
      <c r="S55" s="170"/>
      <c r="T55" s="170"/>
      <c r="U55" s="170"/>
      <c r="V55" s="170"/>
      <c r="W55" s="170"/>
      <c r="X55" s="170"/>
      <c r="Y55" s="170"/>
      <c r="Z55" s="170"/>
      <c r="AA55" s="170"/>
      <c r="AB55" s="170"/>
      <c r="AC55" s="170"/>
      <c r="AD55" s="170"/>
      <c r="AE55" s="170"/>
      <c r="AF55" s="170"/>
      <c r="AG55" s="170"/>
      <c r="AH55" s="170" t="s">
        <v>21</v>
      </c>
      <c r="AI55" s="170"/>
      <c r="AJ55" s="170"/>
      <c r="AK55" s="170"/>
      <c r="AL55" s="170"/>
      <c r="AM55" s="170"/>
      <c r="AN55" s="170"/>
      <c r="AO55" s="170"/>
      <c r="AP55" s="170"/>
      <c r="AQ55" s="170"/>
      <c r="AR55" s="170"/>
      <c r="AS55" s="170"/>
      <c r="AT55" s="170"/>
      <c r="AU55" s="170"/>
      <c r="AV55" s="170"/>
      <c r="AW55" s="170"/>
    </row>
    <row r="56" spans="2:49">
      <c r="B56" s="15" t="s">
        <v>43</v>
      </c>
      <c r="C56" s="30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7"/>
      <c r="R56" s="4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7"/>
      <c r="AH56" s="4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7"/>
    </row>
    <row r="57" spans="2:49">
      <c r="B57" s="8"/>
      <c r="C57" s="9" t="s">
        <v>34</v>
      </c>
      <c r="D57" s="195" t="s">
        <v>58</v>
      </c>
      <c r="E57" s="195"/>
      <c r="F57" s="195"/>
      <c r="G57" s="195"/>
      <c r="H57" s="195"/>
      <c r="I57" s="195"/>
      <c r="J57" s="195"/>
      <c r="K57" s="195"/>
      <c r="L57" s="195"/>
      <c r="M57" s="195"/>
      <c r="N57" s="195"/>
      <c r="O57" s="195"/>
      <c r="P57" s="195"/>
      <c r="Q57" s="196"/>
      <c r="R57" s="8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2"/>
      <c r="AH57" s="8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2"/>
    </row>
    <row r="58" spans="2:49">
      <c r="B58" s="8"/>
      <c r="C58" s="10"/>
      <c r="D58" s="160" t="s">
        <v>35</v>
      </c>
      <c r="E58" s="160"/>
      <c r="F58" s="11" t="s">
        <v>14</v>
      </c>
      <c r="G58" s="160" t="s">
        <v>36</v>
      </c>
      <c r="H58" s="160"/>
      <c r="I58" s="160"/>
      <c r="J58" s="160"/>
      <c r="K58" s="160"/>
      <c r="L58" s="160"/>
      <c r="M58" s="160"/>
      <c r="N58" s="160"/>
      <c r="O58" s="160"/>
      <c r="P58" s="160"/>
      <c r="Q58" s="198"/>
      <c r="R58" s="8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2"/>
      <c r="AH58" s="8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2"/>
    </row>
    <row r="59" spans="2:49">
      <c r="B59" s="8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2"/>
      <c r="R59" s="8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2"/>
      <c r="AH59" s="8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2"/>
    </row>
    <row r="60" spans="2:49">
      <c r="B60" s="8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2"/>
      <c r="R60" s="8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2"/>
      <c r="AH60" s="8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2"/>
    </row>
    <row r="61" spans="2:49">
      <c r="B61" s="8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2"/>
      <c r="R61" s="8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2"/>
      <c r="AH61" s="8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2"/>
    </row>
    <row r="62" spans="2:49">
      <c r="B62" s="8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2"/>
      <c r="R62" s="8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2"/>
      <c r="AH62" s="8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2"/>
    </row>
    <row r="63" spans="2:49">
      <c r="B63" s="8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2"/>
      <c r="R63" s="8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2"/>
      <c r="AH63" s="8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2"/>
    </row>
    <row r="64" spans="2:49">
      <c r="B64" s="8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2"/>
      <c r="R64" s="8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2"/>
      <c r="AH64" s="8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2"/>
    </row>
    <row r="65" spans="2:49">
      <c r="B65" s="8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2"/>
      <c r="R65" s="8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2"/>
      <c r="AH65" s="8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2"/>
    </row>
    <row r="66" spans="2:49">
      <c r="B66" s="8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2"/>
      <c r="R66" s="8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2"/>
      <c r="AH66" s="8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2"/>
    </row>
    <row r="67" spans="2:49">
      <c r="B67" s="8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2"/>
      <c r="R67" s="8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2"/>
      <c r="AH67" s="8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2"/>
    </row>
    <row r="68" spans="2:49">
      <c r="B68" s="8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2"/>
      <c r="R68" s="8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2"/>
      <c r="AH68" s="8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2"/>
    </row>
    <row r="69" spans="2:49">
      <c r="B69" s="8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2"/>
      <c r="R69" s="8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2"/>
      <c r="AH69" s="8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2"/>
    </row>
    <row r="70" spans="2:49">
      <c r="B70" s="8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2"/>
      <c r="R70" s="8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2"/>
      <c r="AH70" s="8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2"/>
    </row>
    <row r="71" spans="2:49">
      <c r="B71" s="14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9"/>
      <c r="R71" s="14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9"/>
      <c r="AH71" s="14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9"/>
    </row>
    <row r="83" spans="2:49">
      <c r="B83" s="15" t="s">
        <v>27</v>
      </c>
      <c r="C83" s="5"/>
      <c r="D83" s="5"/>
      <c r="E83" s="5"/>
      <c r="F83" s="5"/>
      <c r="G83" s="5"/>
      <c r="H83" s="5"/>
      <c r="I83" s="6"/>
      <c r="J83" s="6"/>
      <c r="K83" s="6"/>
      <c r="L83" s="6"/>
      <c r="M83" s="6"/>
      <c r="N83" s="6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7"/>
    </row>
    <row r="84" spans="2:49">
      <c r="B84" s="22" t="s">
        <v>28</v>
      </c>
      <c r="C84" s="10"/>
      <c r="D84" s="10"/>
      <c r="E84" s="10"/>
      <c r="F84" s="10"/>
      <c r="G84" s="10"/>
      <c r="H84" s="10"/>
      <c r="I84" s="11"/>
      <c r="J84" s="11"/>
      <c r="K84" s="11"/>
      <c r="L84" s="11"/>
      <c r="M84" s="11"/>
      <c r="V84" s="11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9" t="s">
        <v>30</v>
      </c>
      <c r="AR84" s="10"/>
      <c r="AS84" s="10"/>
      <c r="AT84" s="10"/>
      <c r="AU84" s="10"/>
      <c r="AV84" s="10"/>
      <c r="AW84" s="12"/>
    </row>
    <row r="85" spans="2:49" ht="17.25">
      <c r="B85" s="23" t="s">
        <v>1</v>
      </c>
      <c r="C85" s="10" t="s">
        <v>70</v>
      </c>
      <c r="D85" s="10"/>
      <c r="E85" s="10"/>
      <c r="F85" s="10"/>
      <c r="G85" s="10"/>
      <c r="H85" s="118"/>
      <c r="I85" s="20"/>
      <c r="J85" s="11"/>
      <c r="K85" s="11"/>
      <c r="L85" s="11"/>
      <c r="M85" s="11"/>
      <c r="V85" s="168">
        <v>8</v>
      </c>
      <c r="W85" s="168"/>
      <c r="X85" s="11" t="s">
        <v>15</v>
      </c>
      <c r="Y85" s="11" t="s">
        <v>16</v>
      </c>
      <c r="Z85" s="168">
        <v>2.85</v>
      </c>
      <c r="AA85" s="168"/>
      <c r="AB85" s="11" t="s">
        <v>15</v>
      </c>
      <c r="AC85" s="13" t="s">
        <v>17</v>
      </c>
      <c r="AD85" s="168">
        <f>SUM(Z85*V85)</f>
        <v>22.8</v>
      </c>
      <c r="AE85" s="168"/>
      <c r="AF85" s="118" t="s">
        <v>18</v>
      </c>
      <c r="AG85" s="10"/>
      <c r="AH85" s="25" t="s">
        <v>29</v>
      </c>
      <c r="AI85" s="10"/>
      <c r="AJ85" s="180">
        <v>57000</v>
      </c>
      <c r="AK85" s="180"/>
      <c r="AL85" s="180"/>
      <c r="AM85" s="26"/>
      <c r="AN85" s="10"/>
      <c r="AO85" s="10"/>
      <c r="AP85" s="10"/>
      <c r="AQ85" s="27" t="s">
        <v>31</v>
      </c>
      <c r="AR85" s="180">
        <f>SUM(AJ85*AD85)</f>
        <v>1299600</v>
      </c>
      <c r="AS85" s="180"/>
      <c r="AT85" s="180"/>
      <c r="AU85" s="180"/>
      <c r="AV85" s="10"/>
      <c r="AW85" s="12"/>
    </row>
    <row r="86" spans="2:49">
      <c r="B86" s="23" t="s">
        <v>8</v>
      </c>
      <c r="C86" s="118" t="s">
        <v>72</v>
      </c>
      <c r="D86" s="119"/>
      <c r="E86" s="119"/>
      <c r="F86" s="119"/>
      <c r="G86" s="119"/>
      <c r="H86" s="119"/>
      <c r="I86" s="119"/>
      <c r="J86" s="119"/>
      <c r="K86" s="119"/>
      <c r="L86" s="119"/>
      <c r="M86" s="119"/>
      <c r="V86" s="168"/>
      <c r="W86" s="168"/>
      <c r="X86" s="160" t="s">
        <v>37</v>
      </c>
      <c r="Y86" s="160"/>
      <c r="Z86" s="160"/>
      <c r="AA86" s="160"/>
      <c r="AC86" s="13"/>
      <c r="AD86" s="168"/>
      <c r="AE86" s="168"/>
      <c r="AF86" s="118"/>
      <c r="AG86" s="24"/>
      <c r="AH86" s="25" t="s">
        <v>29</v>
      </c>
      <c r="AI86" s="24"/>
      <c r="AJ86" s="180">
        <v>350000</v>
      </c>
      <c r="AK86" s="180"/>
      <c r="AL86" s="180"/>
      <c r="AM86" s="24"/>
      <c r="AN86" s="24"/>
      <c r="AO86" s="24"/>
      <c r="AP86" s="24"/>
      <c r="AQ86" s="27" t="s">
        <v>31</v>
      </c>
      <c r="AR86" s="180">
        <f>SUM(AJ86*V86)</f>
        <v>0</v>
      </c>
      <c r="AS86" s="180"/>
      <c r="AT86" s="180"/>
      <c r="AU86" s="180"/>
      <c r="AV86" s="10"/>
      <c r="AW86" s="12"/>
    </row>
    <row r="87" spans="2:49">
      <c r="B87" s="8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2"/>
    </row>
    <row r="88" spans="2:49" ht="15.75">
      <c r="B88" s="181" t="s">
        <v>32</v>
      </c>
      <c r="C88" s="182"/>
      <c r="D88" s="182"/>
      <c r="E88" s="182"/>
      <c r="F88" s="182"/>
      <c r="G88" s="182"/>
      <c r="H88" s="182"/>
      <c r="I88" s="182"/>
      <c r="J88" s="182"/>
      <c r="K88" s="182"/>
      <c r="L88" s="182"/>
      <c r="M88" s="182"/>
      <c r="N88" s="182"/>
      <c r="O88" s="182"/>
      <c r="P88" s="182"/>
      <c r="Q88" s="182"/>
      <c r="R88" s="182"/>
      <c r="S88" s="182"/>
      <c r="T88" s="182"/>
      <c r="U88" s="182"/>
      <c r="V88" s="182"/>
      <c r="W88" s="182"/>
      <c r="X88" s="182"/>
      <c r="Y88" s="182"/>
      <c r="Z88" s="182"/>
      <c r="AA88" s="182"/>
      <c r="AB88" s="182"/>
      <c r="AC88" s="182"/>
      <c r="AD88" s="182"/>
      <c r="AE88" s="182"/>
      <c r="AF88" s="182"/>
      <c r="AG88" s="182"/>
      <c r="AH88" s="182"/>
      <c r="AI88" s="182"/>
      <c r="AJ88" s="182"/>
      <c r="AK88" s="182"/>
      <c r="AL88" s="182"/>
      <c r="AM88" s="182"/>
      <c r="AN88" s="182"/>
      <c r="AO88" s="182"/>
      <c r="AP88" s="45"/>
      <c r="AQ88" s="45" t="s">
        <v>31</v>
      </c>
      <c r="AR88" s="46"/>
      <c r="AS88" s="183">
        <f>SUM(AR85:AU86)</f>
        <v>1299600</v>
      </c>
      <c r="AT88" s="183"/>
      <c r="AU88" s="183"/>
      <c r="AV88" s="183"/>
      <c r="AW88" s="184"/>
    </row>
    <row r="89" spans="2:49">
      <c r="B89" s="185" t="s">
        <v>33</v>
      </c>
      <c r="C89" s="186"/>
      <c r="D89" s="187" t="s">
        <v>19</v>
      </c>
      <c r="E89" s="188"/>
      <c r="F89" s="188"/>
      <c r="G89" s="188"/>
      <c r="H89" s="188"/>
      <c r="I89" s="188"/>
      <c r="J89" s="188"/>
      <c r="K89" s="188"/>
      <c r="L89" s="188"/>
      <c r="M89" s="188"/>
      <c r="N89" s="188"/>
      <c r="O89" s="188"/>
      <c r="P89" s="188"/>
      <c r="Q89" s="189"/>
      <c r="R89" s="170" t="s">
        <v>20</v>
      </c>
      <c r="S89" s="170"/>
      <c r="T89" s="170"/>
      <c r="U89" s="170"/>
      <c r="V89" s="170"/>
      <c r="W89" s="170"/>
      <c r="X89" s="170"/>
      <c r="Y89" s="170"/>
      <c r="Z89" s="170"/>
      <c r="AA89" s="170"/>
      <c r="AB89" s="170"/>
      <c r="AC89" s="170"/>
      <c r="AD89" s="170"/>
      <c r="AE89" s="170"/>
      <c r="AF89" s="170"/>
      <c r="AG89" s="170"/>
      <c r="AH89" s="170" t="s">
        <v>21</v>
      </c>
      <c r="AI89" s="170"/>
      <c r="AJ89" s="170"/>
      <c r="AK89" s="170"/>
      <c r="AL89" s="170"/>
      <c r="AM89" s="170"/>
      <c r="AN89" s="170"/>
      <c r="AO89" s="170"/>
      <c r="AP89" s="170"/>
      <c r="AQ89" s="170"/>
      <c r="AR89" s="170"/>
      <c r="AS89" s="170"/>
      <c r="AT89" s="170"/>
      <c r="AU89" s="170"/>
      <c r="AV89" s="170"/>
      <c r="AW89" s="170"/>
    </row>
    <row r="90" spans="2:49">
      <c r="B90" s="15" t="s">
        <v>43</v>
      </c>
      <c r="C90" s="30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7"/>
      <c r="R90" s="4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7"/>
      <c r="AH90" s="4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7"/>
    </row>
    <row r="91" spans="2:49">
      <c r="B91" s="8"/>
      <c r="C91" s="9" t="s">
        <v>38</v>
      </c>
      <c r="D91" s="195" t="s">
        <v>59</v>
      </c>
      <c r="E91" s="195"/>
      <c r="F91" s="195"/>
      <c r="G91" s="195"/>
      <c r="H91" s="195"/>
      <c r="I91" s="195"/>
      <c r="J91" s="195"/>
      <c r="K91" s="195"/>
      <c r="L91" s="195"/>
      <c r="M91" s="195"/>
      <c r="N91" s="195"/>
      <c r="O91" s="195"/>
      <c r="P91" s="195"/>
      <c r="Q91" s="196"/>
      <c r="R91" s="8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2"/>
      <c r="AH91" s="8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2"/>
    </row>
    <row r="92" spans="2:49">
      <c r="B92" s="8"/>
      <c r="C92" s="10"/>
      <c r="D92" s="160" t="s">
        <v>35</v>
      </c>
      <c r="E92" s="160"/>
      <c r="F92" s="11" t="s">
        <v>14</v>
      </c>
      <c r="G92" s="160" t="s">
        <v>36</v>
      </c>
      <c r="H92" s="160"/>
      <c r="I92" s="160"/>
      <c r="J92" s="160"/>
      <c r="K92" s="160"/>
      <c r="L92" s="160"/>
      <c r="M92" s="160"/>
      <c r="N92" s="160"/>
      <c r="O92" s="160"/>
      <c r="P92" s="160"/>
      <c r="Q92" s="198"/>
      <c r="R92" s="8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2"/>
      <c r="AH92" s="8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2"/>
    </row>
    <row r="93" spans="2:49">
      <c r="B93" s="8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2"/>
      <c r="R93" s="8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2"/>
      <c r="AH93" s="8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2"/>
    </row>
    <row r="94" spans="2:49">
      <c r="B94" s="8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2"/>
      <c r="R94" s="8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2"/>
      <c r="AH94" s="8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2"/>
    </row>
    <row r="95" spans="2:49">
      <c r="B95" s="8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2"/>
      <c r="R95" s="8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2"/>
      <c r="AH95" s="8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2"/>
    </row>
    <row r="96" spans="2:49">
      <c r="B96" s="8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2"/>
      <c r="R96" s="8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2"/>
      <c r="AH96" s="8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2"/>
    </row>
    <row r="97" spans="2:49">
      <c r="B97" s="8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2"/>
      <c r="R97" s="8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2"/>
      <c r="AH97" s="8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2"/>
    </row>
    <row r="98" spans="2:49">
      <c r="B98" s="8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2"/>
      <c r="R98" s="8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2"/>
      <c r="AH98" s="8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2"/>
    </row>
    <row r="99" spans="2:49">
      <c r="B99" s="8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2"/>
      <c r="R99" s="8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2"/>
      <c r="AH99" s="8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2"/>
    </row>
    <row r="100" spans="2:49">
      <c r="B100" s="8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2"/>
      <c r="R100" s="8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2"/>
      <c r="AH100" s="8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2"/>
    </row>
    <row r="101" spans="2:49">
      <c r="B101" s="8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2"/>
      <c r="R101" s="8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2"/>
      <c r="AH101" s="8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2"/>
    </row>
    <row r="102" spans="2:49">
      <c r="B102" s="8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2"/>
      <c r="R102" s="8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2"/>
      <c r="AH102" s="8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2"/>
    </row>
    <row r="103" spans="2:49">
      <c r="B103" s="8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2"/>
      <c r="R103" s="8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2"/>
      <c r="AH103" s="8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2"/>
    </row>
    <row r="104" spans="2:49">
      <c r="B104" s="8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2"/>
      <c r="R104" s="8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2"/>
      <c r="AH104" s="8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2"/>
    </row>
    <row r="105" spans="2:49">
      <c r="B105" s="14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9"/>
      <c r="R105" s="14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9"/>
      <c r="AH105" s="14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9"/>
    </row>
    <row r="120" spans="2:49">
      <c r="B120" s="15" t="s">
        <v>27</v>
      </c>
      <c r="C120" s="5"/>
      <c r="D120" s="5"/>
      <c r="E120" s="5"/>
      <c r="F120" s="5"/>
      <c r="G120" s="5"/>
      <c r="H120" s="5"/>
      <c r="I120" s="6"/>
      <c r="J120" s="6"/>
      <c r="K120" s="6"/>
      <c r="L120" s="6"/>
      <c r="M120" s="6"/>
      <c r="N120" s="6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7"/>
    </row>
    <row r="121" spans="2:49">
      <c r="B121" s="22" t="s">
        <v>28</v>
      </c>
      <c r="C121" s="10"/>
      <c r="D121" s="10"/>
      <c r="E121" s="10"/>
      <c r="F121" s="10"/>
      <c r="G121" s="10"/>
      <c r="H121" s="10"/>
      <c r="I121" s="11"/>
      <c r="J121" s="11"/>
      <c r="K121" s="11"/>
      <c r="L121" s="11"/>
      <c r="M121" s="11"/>
      <c r="V121" s="11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9" t="s">
        <v>30</v>
      </c>
      <c r="AR121" s="10"/>
      <c r="AS121" s="10"/>
      <c r="AT121" s="10"/>
      <c r="AU121" s="10"/>
      <c r="AV121" s="10"/>
      <c r="AW121" s="12"/>
    </row>
    <row r="122" spans="2:49" ht="17.25">
      <c r="B122" s="23" t="s">
        <v>1</v>
      </c>
      <c r="C122" s="10" t="s">
        <v>70</v>
      </c>
      <c r="D122" s="10"/>
      <c r="E122" s="10"/>
      <c r="F122" s="10"/>
      <c r="G122" s="10"/>
      <c r="H122" s="118"/>
      <c r="I122" s="20"/>
      <c r="J122" s="11"/>
      <c r="K122" s="11"/>
      <c r="L122" s="11"/>
      <c r="M122" s="11"/>
      <c r="V122" s="168">
        <v>8</v>
      </c>
      <c r="W122" s="168"/>
      <c r="X122" s="11" t="s">
        <v>15</v>
      </c>
      <c r="Y122" s="11" t="s">
        <v>16</v>
      </c>
      <c r="Z122" s="168">
        <v>2.85</v>
      </c>
      <c r="AA122" s="168"/>
      <c r="AB122" s="11" t="s">
        <v>15</v>
      </c>
      <c r="AC122" s="13" t="s">
        <v>17</v>
      </c>
      <c r="AD122" s="168">
        <f>SUM(Z122*V122)</f>
        <v>22.8</v>
      </c>
      <c r="AE122" s="168"/>
      <c r="AF122" s="118" t="s">
        <v>18</v>
      </c>
      <c r="AG122" s="10"/>
      <c r="AH122" s="25" t="s">
        <v>29</v>
      </c>
      <c r="AI122" s="10"/>
      <c r="AJ122" s="180">
        <v>57000</v>
      </c>
      <c r="AK122" s="180"/>
      <c r="AL122" s="180"/>
      <c r="AM122" s="26"/>
      <c r="AN122" s="10"/>
      <c r="AO122" s="10"/>
      <c r="AP122" s="10"/>
      <c r="AQ122" s="27" t="s">
        <v>31</v>
      </c>
      <c r="AR122" s="180">
        <f>SUM(AJ122*AD122)</f>
        <v>1299600</v>
      </c>
      <c r="AS122" s="180"/>
      <c r="AT122" s="180"/>
      <c r="AU122" s="180"/>
      <c r="AV122" s="10"/>
      <c r="AW122" s="12"/>
    </row>
    <row r="123" spans="2:49">
      <c r="B123" s="23" t="s">
        <v>8</v>
      </c>
      <c r="C123" s="118" t="s">
        <v>72</v>
      </c>
      <c r="D123" s="119"/>
      <c r="E123" s="119"/>
      <c r="F123" s="119"/>
      <c r="G123" s="119"/>
      <c r="H123" s="119"/>
      <c r="I123" s="119"/>
      <c r="J123" s="119"/>
      <c r="K123" s="119"/>
      <c r="L123" s="119"/>
      <c r="M123" s="119"/>
      <c r="V123" s="168"/>
      <c r="W123" s="168"/>
      <c r="X123" s="160" t="s">
        <v>37</v>
      </c>
      <c r="Y123" s="160"/>
      <c r="Z123" s="160"/>
      <c r="AA123" s="160"/>
      <c r="AC123" s="13"/>
      <c r="AD123" s="168"/>
      <c r="AE123" s="168"/>
      <c r="AF123" s="118"/>
      <c r="AG123" s="24"/>
      <c r="AH123" s="25" t="s">
        <v>29</v>
      </c>
      <c r="AI123" s="24"/>
      <c r="AJ123" s="180">
        <v>350000</v>
      </c>
      <c r="AK123" s="180"/>
      <c r="AL123" s="180"/>
      <c r="AM123" s="24"/>
      <c r="AN123" s="24"/>
      <c r="AO123" s="24"/>
      <c r="AP123" s="24"/>
      <c r="AQ123" s="27" t="s">
        <v>31</v>
      </c>
      <c r="AR123" s="180">
        <f>SUM(AJ123*V123)</f>
        <v>0</v>
      </c>
      <c r="AS123" s="180"/>
      <c r="AT123" s="180"/>
      <c r="AU123" s="180"/>
      <c r="AV123" s="10"/>
      <c r="AW123" s="12"/>
    </row>
    <row r="124" spans="2:49">
      <c r="B124" s="8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2"/>
    </row>
    <row r="125" spans="2:49" ht="15.75">
      <c r="B125" s="181" t="s">
        <v>32</v>
      </c>
      <c r="C125" s="182"/>
      <c r="D125" s="182"/>
      <c r="E125" s="182"/>
      <c r="F125" s="182"/>
      <c r="G125" s="182"/>
      <c r="H125" s="182"/>
      <c r="I125" s="182"/>
      <c r="J125" s="182"/>
      <c r="K125" s="182"/>
      <c r="L125" s="182"/>
      <c r="M125" s="182"/>
      <c r="N125" s="182"/>
      <c r="O125" s="182"/>
      <c r="P125" s="182"/>
      <c r="Q125" s="182"/>
      <c r="R125" s="182"/>
      <c r="S125" s="182"/>
      <c r="T125" s="182"/>
      <c r="U125" s="182"/>
      <c r="V125" s="182"/>
      <c r="W125" s="182"/>
      <c r="X125" s="182"/>
      <c r="Y125" s="182"/>
      <c r="Z125" s="182"/>
      <c r="AA125" s="182"/>
      <c r="AB125" s="182"/>
      <c r="AC125" s="182"/>
      <c r="AD125" s="182"/>
      <c r="AE125" s="182"/>
      <c r="AF125" s="182"/>
      <c r="AG125" s="182"/>
      <c r="AH125" s="182"/>
      <c r="AI125" s="182"/>
      <c r="AJ125" s="182"/>
      <c r="AK125" s="182"/>
      <c r="AL125" s="182"/>
      <c r="AM125" s="182"/>
      <c r="AN125" s="182"/>
      <c r="AO125" s="182"/>
      <c r="AP125" s="45"/>
      <c r="AQ125" s="45" t="s">
        <v>31</v>
      </c>
      <c r="AR125" s="46"/>
      <c r="AS125" s="183">
        <f>SUM(AR122:AU123)</f>
        <v>1299600</v>
      </c>
      <c r="AT125" s="183"/>
      <c r="AU125" s="183"/>
      <c r="AV125" s="183"/>
      <c r="AW125" s="184"/>
    </row>
    <row r="126" spans="2:49">
      <c r="B126" s="185" t="s">
        <v>33</v>
      </c>
      <c r="C126" s="186"/>
      <c r="D126" s="187" t="s">
        <v>19</v>
      </c>
      <c r="E126" s="188"/>
      <c r="F126" s="188"/>
      <c r="G126" s="188"/>
      <c r="H126" s="188"/>
      <c r="I126" s="188"/>
      <c r="J126" s="188"/>
      <c r="K126" s="188"/>
      <c r="L126" s="188"/>
      <c r="M126" s="188"/>
      <c r="N126" s="188"/>
      <c r="O126" s="188"/>
      <c r="P126" s="188"/>
      <c r="Q126" s="189"/>
      <c r="R126" s="170" t="s">
        <v>20</v>
      </c>
      <c r="S126" s="170"/>
      <c r="T126" s="170"/>
      <c r="U126" s="170"/>
      <c r="V126" s="170"/>
      <c r="W126" s="170"/>
      <c r="X126" s="170"/>
      <c r="Y126" s="170"/>
      <c r="Z126" s="170"/>
      <c r="AA126" s="170"/>
      <c r="AB126" s="170"/>
      <c r="AC126" s="170"/>
      <c r="AD126" s="170"/>
      <c r="AE126" s="170"/>
      <c r="AF126" s="170"/>
      <c r="AG126" s="170"/>
      <c r="AH126" s="170" t="s">
        <v>21</v>
      </c>
      <c r="AI126" s="170"/>
      <c r="AJ126" s="170"/>
      <c r="AK126" s="170"/>
      <c r="AL126" s="170"/>
      <c r="AM126" s="170"/>
      <c r="AN126" s="170"/>
      <c r="AO126" s="170"/>
      <c r="AP126" s="170"/>
      <c r="AQ126" s="170"/>
      <c r="AR126" s="170"/>
      <c r="AS126" s="170"/>
      <c r="AT126" s="170"/>
      <c r="AU126" s="170"/>
      <c r="AV126" s="170"/>
      <c r="AW126" s="170"/>
    </row>
    <row r="127" spans="2:49">
      <c r="B127" s="15" t="s">
        <v>43</v>
      </c>
      <c r="C127" s="30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7"/>
      <c r="R127" s="4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7"/>
      <c r="AH127" s="4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7"/>
    </row>
    <row r="128" spans="2:49">
      <c r="B128" s="8"/>
      <c r="C128" s="9" t="s">
        <v>39</v>
      </c>
      <c r="D128" s="195" t="s">
        <v>60</v>
      </c>
      <c r="E128" s="195"/>
      <c r="F128" s="195"/>
      <c r="G128" s="195"/>
      <c r="H128" s="195"/>
      <c r="I128" s="195"/>
      <c r="J128" s="195"/>
      <c r="K128" s="195"/>
      <c r="L128" s="195"/>
      <c r="M128" s="195"/>
      <c r="N128" s="195"/>
      <c r="O128" s="195"/>
      <c r="P128" s="195"/>
      <c r="Q128" s="196"/>
      <c r="R128" s="8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2"/>
      <c r="AH128" s="8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2"/>
    </row>
    <row r="129" spans="2:49">
      <c r="B129" s="8"/>
      <c r="C129" s="10"/>
      <c r="D129" s="160" t="s">
        <v>35</v>
      </c>
      <c r="E129" s="160"/>
      <c r="F129" s="11" t="s">
        <v>14</v>
      </c>
      <c r="G129" s="160" t="s">
        <v>36</v>
      </c>
      <c r="H129" s="160"/>
      <c r="I129" s="160"/>
      <c r="J129" s="160"/>
      <c r="K129" s="160"/>
      <c r="L129" s="160"/>
      <c r="M129" s="160"/>
      <c r="N129" s="160"/>
      <c r="O129" s="160"/>
      <c r="P129" s="160"/>
      <c r="Q129" s="198"/>
      <c r="R129" s="8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2"/>
      <c r="AH129" s="8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2"/>
    </row>
    <row r="130" spans="2:49">
      <c r="B130" s="8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2"/>
      <c r="R130" s="8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2"/>
      <c r="AH130" s="8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2"/>
    </row>
    <row r="131" spans="2:49">
      <c r="B131" s="8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2"/>
      <c r="R131" s="8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2"/>
      <c r="AH131" s="8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2"/>
    </row>
    <row r="132" spans="2:49">
      <c r="B132" s="8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2"/>
      <c r="R132" s="8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2"/>
      <c r="AH132" s="8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2"/>
    </row>
    <row r="133" spans="2:49">
      <c r="B133" s="8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2"/>
      <c r="R133" s="8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2"/>
      <c r="AH133" s="8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2"/>
    </row>
    <row r="134" spans="2:49">
      <c r="B134" s="8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2"/>
      <c r="R134" s="8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2"/>
      <c r="AH134" s="8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2"/>
    </row>
    <row r="135" spans="2:49">
      <c r="B135" s="8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2"/>
      <c r="R135" s="8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2"/>
      <c r="AH135" s="8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2"/>
    </row>
    <row r="136" spans="2:49">
      <c r="B136" s="8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2"/>
      <c r="R136" s="8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2"/>
      <c r="AH136" s="8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2"/>
    </row>
    <row r="137" spans="2:49">
      <c r="B137" s="8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2"/>
      <c r="R137" s="8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2"/>
      <c r="AH137" s="8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2"/>
    </row>
    <row r="138" spans="2:49">
      <c r="B138" s="8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2"/>
      <c r="R138" s="8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2"/>
      <c r="AH138" s="8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2"/>
    </row>
    <row r="139" spans="2:49">
      <c r="B139" s="8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2"/>
      <c r="R139" s="8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2"/>
      <c r="AH139" s="8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2"/>
    </row>
    <row r="140" spans="2:49">
      <c r="B140" s="8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2"/>
      <c r="R140" s="8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2"/>
      <c r="AH140" s="8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2"/>
    </row>
    <row r="141" spans="2:49">
      <c r="B141" s="8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2"/>
      <c r="R141" s="8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2"/>
      <c r="AH141" s="8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2"/>
    </row>
    <row r="142" spans="2:49">
      <c r="B142" s="14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9"/>
      <c r="R142" s="14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9"/>
      <c r="AH142" s="14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9"/>
    </row>
    <row r="144" spans="2:49" ht="21">
      <c r="B144" s="173" t="s">
        <v>56</v>
      </c>
      <c r="C144" s="174"/>
      <c r="D144" s="174" t="s">
        <v>57</v>
      </c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  <c r="Z144" s="174"/>
      <c r="AA144" s="174"/>
      <c r="AB144" s="174"/>
      <c r="AC144" s="174"/>
      <c r="AD144" s="174"/>
      <c r="AE144" s="174"/>
      <c r="AF144" s="174"/>
      <c r="AG144" s="174"/>
      <c r="AH144" s="174" t="s">
        <v>31</v>
      </c>
      <c r="AI144" s="174"/>
      <c r="AJ144" s="177">
        <f>SUM(AS54,AS88,AS125)</f>
        <v>6298600</v>
      </c>
      <c r="AK144" s="177"/>
      <c r="AL144" s="177"/>
      <c r="AM144" s="177"/>
      <c r="AN144" s="177"/>
      <c r="AO144" s="177"/>
      <c r="AP144" s="177"/>
      <c r="AQ144" s="177"/>
      <c r="AR144" s="177"/>
      <c r="AS144" s="177"/>
      <c r="AT144" s="39"/>
      <c r="AU144" s="39"/>
      <c r="AV144" s="39"/>
      <c r="AW144" s="40"/>
    </row>
    <row r="145" spans="2:49" ht="21">
      <c r="B145" s="175"/>
      <c r="C145" s="176"/>
      <c r="D145" s="176"/>
      <c r="E145" s="176"/>
      <c r="F145" s="176"/>
      <c r="G145" s="176"/>
      <c r="H145" s="176"/>
      <c r="I145" s="176"/>
      <c r="J145" s="176"/>
      <c r="K145" s="176"/>
      <c r="L145" s="176"/>
      <c r="M145" s="176"/>
      <c r="N145" s="176"/>
      <c r="O145" s="176"/>
      <c r="P145" s="176"/>
      <c r="Q145" s="176"/>
      <c r="R145" s="176"/>
      <c r="S145" s="176"/>
      <c r="T145" s="176"/>
      <c r="U145" s="176"/>
      <c r="V145" s="176"/>
      <c r="W145" s="176"/>
      <c r="X145" s="176"/>
      <c r="Y145" s="176"/>
      <c r="Z145" s="176"/>
      <c r="AA145" s="176"/>
      <c r="AB145" s="176"/>
      <c r="AC145" s="176"/>
      <c r="AD145" s="176"/>
      <c r="AE145" s="176"/>
      <c r="AF145" s="176"/>
      <c r="AG145" s="176"/>
      <c r="AH145" s="176"/>
      <c r="AI145" s="176"/>
      <c r="AJ145" s="178"/>
      <c r="AK145" s="178"/>
      <c r="AL145" s="178"/>
      <c r="AM145" s="178"/>
      <c r="AN145" s="178"/>
      <c r="AO145" s="178"/>
      <c r="AP145" s="178"/>
      <c r="AQ145" s="178"/>
      <c r="AR145" s="178"/>
      <c r="AS145" s="178"/>
      <c r="AT145" s="41"/>
      <c r="AU145" s="41"/>
      <c r="AV145" s="41"/>
      <c r="AW145" s="42"/>
    </row>
    <row r="146" spans="2:49">
      <c r="AO146" s="3"/>
    </row>
    <row r="147" spans="2:49" s="51" customFormat="1" ht="14.25">
      <c r="I147" s="52"/>
      <c r="J147" s="52"/>
      <c r="K147" s="52"/>
      <c r="L147" s="52"/>
      <c r="M147" s="52"/>
      <c r="N147" s="52"/>
      <c r="AO147" s="52" t="s">
        <v>210</v>
      </c>
    </row>
    <row r="148" spans="2:49" s="51" customFormat="1" ht="14.25">
      <c r="F148" s="52" t="s">
        <v>54</v>
      </c>
      <c r="I148" s="52"/>
      <c r="J148" s="52"/>
      <c r="K148" s="52"/>
      <c r="L148" s="52"/>
      <c r="M148" s="52"/>
      <c r="N148" s="52"/>
      <c r="X148" s="52" t="s">
        <v>51</v>
      </c>
      <c r="AO148" s="52" t="s">
        <v>48</v>
      </c>
    </row>
    <row r="149" spans="2:49" s="51" customFormat="1" ht="14.25">
      <c r="F149" s="52" t="s">
        <v>55</v>
      </c>
      <c r="I149" s="52"/>
      <c r="J149" s="52"/>
      <c r="K149" s="52"/>
      <c r="L149" s="52"/>
      <c r="M149" s="52"/>
      <c r="N149" s="52"/>
      <c r="X149" s="52" t="s">
        <v>52</v>
      </c>
      <c r="AO149" s="52" t="s">
        <v>49</v>
      </c>
    </row>
    <row r="150" spans="2:49" s="51" customFormat="1" ht="14.25">
      <c r="F150" s="52"/>
      <c r="I150" s="52"/>
      <c r="J150" s="52"/>
      <c r="K150" s="52"/>
      <c r="L150" s="52"/>
      <c r="M150" s="52"/>
      <c r="N150" s="52"/>
      <c r="X150" s="52" t="s">
        <v>53</v>
      </c>
      <c r="AO150" s="52" t="s">
        <v>50</v>
      </c>
    </row>
    <row r="151" spans="2:49" s="51" customFormat="1" ht="14.25">
      <c r="F151" s="52"/>
      <c r="I151" s="52"/>
      <c r="J151" s="52"/>
      <c r="K151" s="52"/>
      <c r="L151" s="52"/>
      <c r="M151" s="52"/>
      <c r="N151" s="52"/>
      <c r="X151" s="52"/>
      <c r="AO151" s="52"/>
    </row>
    <row r="152" spans="2:49" s="51" customFormat="1" ht="14.25">
      <c r="F152" s="52"/>
      <c r="I152" s="52"/>
      <c r="J152" s="52"/>
      <c r="K152" s="52"/>
      <c r="L152" s="52"/>
      <c r="M152" s="52"/>
      <c r="N152" s="52"/>
      <c r="X152" s="52"/>
      <c r="AO152" s="52"/>
    </row>
    <row r="153" spans="2:49" s="51" customFormat="1" ht="14.25">
      <c r="F153" s="52"/>
      <c r="I153" s="52"/>
      <c r="J153" s="52"/>
      <c r="K153" s="52"/>
      <c r="L153" s="52"/>
      <c r="M153" s="52"/>
      <c r="N153" s="52"/>
      <c r="X153" s="52"/>
      <c r="AO153" s="52"/>
    </row>
    <row r="154" spans="2:49" s="63" customFormat="1">
      <c r="F154" s="132" t="s">
        <v>232</v>
      </c>
      <c r="I154" s="131"/>
      <c r="J154" s="131"/>
      <c r="K154" s="131"/>
      <c r="L154" s="131"/>
      <c r="M154" s="131"/>
      <c r="N154" s="131"/>
      <c r="X154" s="132" t="s">
        <v>97</v>
      </c>
      <c r="AO154" s="132" t="s">
        <v>209</v>
      </c>
    </row>
    <row r="155" spans="2:49" s="51" customFormat="1" ht="14.25">
      <c r="D155" s="133"/>
      <c r="F155" s="133" t="s">
        <v>228</v>
      </c>
      <c r="G155" s="133"/>
      <c r="H155" s="133"/>
      <c r="I155" s="133"/>
      <c r="J155" s="133"/>
      <c r="K155" s="134"/>
      <c r="L155" s="134"/>
      <c r="M155" s="134"/>
      <c r="N155" s="134"/>
      <c r="AO155" s="52"/>
    </row>
  </sheetData>
  <mergeCells count="98">
    <mergeCell ref="B6:J6"/>
    <mergeCell ref="L6:AT6"/>
    <mergeCell ref="A2:AW2"/>
    <mergeCell ref="B4:J4"/>
    <mergeCell ref="L4:AT4"/>
    <mergeCell ref="B5:J5"/>
    <mergeCell ref="L5:AT5"/>
    <mergeCell ref="B7:J7"/>
    <mergeCell ref="L7:AT7"/>
    <mergeCell ref="B8:J8"/>
    <mergeCell ref="L8:AT8"/>
    <mergeCell ref="B9:J9"/>
    <mergeCell ref="L9:AT9"/>
    <mergeCell ref="AJ16:AO16"/>
    <mergeCell ref="B11:AW11"/>
    <mergeCell ref="C14:G14"/>
    <mergeCell ref="I14:J14"/>
    <mergeCell ref="M14:N14"/>
    <mergeCell ref="Q14:R14"/>
    <mergeCell ref="AJ14:AO14"/>
    <mergeCell ref="C15:G15"/>
    <mergeCell ref="I15:J15"/>
    <mergeCell ref="M15:N15"/>
    <mergeCell ref="Q15:R15"/>
    <mergeCell ref="AJ15:AO15"/>
    <mergeCell ref="B18:Q18"/>
    <mergeCell ref="R18:AG18"/>
    <mergeCell ref="AH18:AW18"/>
    <mergeCell ref="B19:Q30"/>
    <mergeCell ref="R19:AG30"/>
    <mergeCell ref="AH19:AW30"/>
    <mergeCell ref="AP42:AT42"/>
    <mergeCell ref="V50:W50"/>
    <mergeCell ref="Z50:AA50"/>
    <mergeCell ref="AD50:AE50"/>
    <mergeCell ref="AJ50:AL50"/>
    <mergeCell ref="AR50:AU50"/>
    <mergeCell ref="V52:W52"/>
    <mergeCell ref="X52:AA52"/>
    <mergeCell ref="AD52:AE52"/>
    <mergeCell ref="AJ52:AL52"/>
    <mergeCell ref="AR52:AU52"/>
    <mergeCell ref="V51:W51"/>
    <mergeCell ref="X51:AA51"/>
    <mergeCell ref="AD51:AE51"/>
    <mergeCell ref="AJ51:AL51"/>
    <mergeCell ref="AR51:AU51"/>
    <mergeCell ref="B54:AO54"/>
    <mergeCell ref="AS54:AW54"/>
    <mergeCell ref="B55:C55"/>
    <mergeCell ref="D55:Q55"/>
    <mergeCell ref="R55:AG55"/>
    <mergeCell ref="AH55:AW55"/>
    <mergeCell ref="D57:Q57"/>
    <mergeCell ref="D58:E58"/>
    <mergeCell ref="G58:Q58"/>
    <mergeCell ref="V85:W85"/>
    <mergeCell ref="Z85:AA85"/>
    <mergeCell ref="AJ85:AL85"/>
    <mergeCell ref="AR85:AU85"/>
    <mergeCell ref="V86:W86"/>
    <mergeCell ref="X86:AA86"/>
    <mergeCell ref="AD86:AE86"/>
    <mergeCell ref="AJ86:AL86"/>
    <mergeCell ref="AR86:AU86"/>
    <mergeCell ref="AD85:AE85"/>
    <mergeCell ref="B88:AO88"/>
    <mergeCell ref="AS88:AW88"/>
    <mergeCell ref="B89:C89"/>
    <mergeCell ref="D89:Q89"/>
    <mergeCell ref="R89:AG89"/>
    <mergeCell ref="AH89:AW89"/>
    <mergeCell ref="D91:Q91"/>
    <mergeCell ref="D92:E92"/>
    <mergeCell ref="G92:Q92"/>
    <mergeCell ref="V122:W122"/>
    <mergeCell ref="Z122:AA122"/>
    <mergeCell ref="AJ122:AL122"/>
    <mergeCell ref="AR122:AU122"/>
    <mergeCell ref="V123:W123"/>
    <mergeCell ref="X123:AA123"/>
    <mergeCell ref="AD123:AE123"/>
    <mergeCell ref="AJ123:AL123"/>
    <mergeCell ref="AR123:AU123"/>
    <mergeCell ref="AD122:AE122"/>
    <mergeCell ref="B125:AO125"/>
    <mergeCell ref="AS125:AW125"/>
    <mergeCell ref="B126:C126"/>
    <mergeCell ref="D126:Q126"/>
    <mergeCell ref="R126:AG126"/>
    <mergeCell ref="AH126:AW126"/>
    <mergeCell ref="AJ144:AS145"/>
    <mergeCell ref="D128:Q128"/>
    <mergeCell ref="D129:E129"/>
    <mergeCell ref="G129:Q129"/>
    <mergeCell ref="B144:C145"/>
    <mergeCell ref="D144:AG145"/>
    <mergeCell ref="AH144:AI145"/>
  </mergeCells>
  <pageMargins left="1" right="0.51181102362204722" top="0.79" bottom="0.35" header="0.31496062992125984" footer="0.31496062992125984"/>
  <pageSetup paperSize="9" scale="85" orientation="landscape" horizontalDpi="4294967293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>
  <dimension ref="A1:AW119"/>
  <sheetViews>
    <sheetView topLeftCell="A19" workbookViewId="0">
      <selection activeCell="A32" sqref="A32:XFD40"/>
    </sheetView>
  </sheetViews>
  <sheetFormatPr defaultRowHeight="15"/>
  <cols>
    <col min="1" max="7" width="3" style="1" customWidth="1"/>
    <col min="8" max="8" width="1.5703125" style="1" customWidth="1"/>
    <col min="9" max="14" width="3" style="3" customWidth="1"/>
    <col min="15" max="81" width="3" style="1" customWidth="1"/>
    <col min="82" max="139" width="2.42578125" style="1" customWidth="1"/>
    <col min="140" max="16384" width="9.140625" style="1"/>
  </cols>
  <sheetData>
    <row r="1" spans="1:49">
      <c r="AR1" s="21" t="s">
        <v>24</v>
      </c>
    </row>
    <row r="2" spans="1:49" ht="21">
      <c r="A2" s="165" t="s">
        <v>0</v>
      </c>
      <c r="B2" s="165"/>
      <c r="C2" s="165"/>
      <c r="D2" s="165"/>
      <c r="E2" s="165"/>
      <c r="F2" s="165"/>
      <c r="G2" s="165"/>
      <c r="H2" s="165"/>
      <c r="I2" s="165"/>
      <c r="J2" s="165"/>
      <c r="K2" s="165"/>
      <c r="L2" s="165"/>
      <c r="M2" s="165"/>
      <c r="N2" s="165"/>
      <c r="O2" s="165"/>
      <c r="P2" s="165"/>
      <c r="Q2" s="165"/>
      <c r="R2" s="165"/>
      <c r="S2" s="165"/>
      <c r="T2" s="165"/>
      <c r="U2" s="165"/>
      <c r="V2" s="165"/>
      <c r="W2" s="165"/>
      <c r="X2" s="165"/>
      <c r="Y2" s="165"/>
      <c r="Z2" s="165"/>
      <c r="AA2" s="165"/>
      <c r="AB2" s="165"/>
      <c r="AC2" s="165"/>
      <c r="AD2" s="165"/>
      <c r="AE2" s="165"/>
      <c r="AF2" s="165"/>
      <c r="AG2" s="165"/>
      <c r="AH2" s="165"/>
      <c r="AI2" s="165"/>
      <c r="AJ2" s="165"/>
      <c r="AK2" s="165"/>
      <c r="AL2" s="165"/>
      <c r="AM2" s="165"/>
      <c r="AN2" s="165"/>
      <c r="AO2" s="165"/>
      <c r="AP2" s="165"/>
      <c r="AQ2" s="165"/>
      <c r="AR2" s="165"/>
      <c r="AS2" s="165"/>
      <c r="AT2" s="165"/>
      <c r="AU2" s="165"/>
      <c r="AV2" s="165"/>
      <c r="AW2" s="165"/>
    </row>
    <row r="4" spans="1:49">
      <c r="A4" s="2" t="s">
        <v>1</v>
      </c>
      <c r="B4" s="166" t="s">
        <v>2</v>
      </c>
      <c r="C4" s="166"/>
      <c r="D4" s="166"/>
      <c r="E4" s="166"/>
      <c r="F4" s="166"/>
      <c r="G4" s="166"/>
      <c r="H4" s="166"/>
      <c r="I4" s="166"/>
      <c r="J4" s="166"/>
      <c r="K4" s="3" t="s">
        <v>14</v>
      </c>
      <c r="L4" s="166">
        <v>275</v>
      </c>
      <c r="M4" s="166"/>
      <c r="N4" s="166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  <c r="AA4" s="166"/>
      <c r="AB4" s="166"/>
      <c r="AC4" s="166"/>
      <c r="AD4" s="166"/>
      <c r="AE4" s="166"/>
      <c r="AF4" s="166"/>
      <c r="AG4" s="166"/>
      <c r="AH4" s="166"/>
      <c r="AI4" s="166"/>
      <c r="AJ4" s="166"/>
      <c r="AK4" s="166"/>
      <c r="AL4" s="166"/>
      <c r="AM4" s="166"/>
      <c r="AN4" s="166"/>
      <c r="AO4" s="166"/>
      <c r="AP4" s="166"/>
      <c r="AQ4" s="166"/>
      <c r="AR4" s="166"/>
      <c r="AS4" s="166"/>
      <c r="AT4" s="166"/>
    </row>
    <row r="5" spans="1:49">
      <c r="B5" s="166" t="s">
        <v>3</v>
      </c>
      <c r="C5" s="166"/>
      <c r="D5" s="166"/>
      <c r="E5" s="166"/>
      <c r="F5" s="166"/>
      <c r="G5" s="166"/>
      <c r="H5" s="166"/>
      <c r="I5" s="166"/>
      <c r="J5" s="166"/>
      <c r="K5" s="3" t="s">
        <v>14</v>
      </c>
      <c r="L5" s="167" t="s">
        <v>219</v>
      </c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167"/>
      <c r="AA5" s="167"/>
      <c r="AB5" s="167"/>
      <c r="AC5" s="167"/>
      <c r="AD5" s="167"/>
      <c r="AE5" s="167"/>
      <c r="AF5" s="167"/>
      <c r="AG5" s="167"/>
      <c r="AH5" s="167"/>
      <c r="AI5" s="167"/>
      <c r="AJ5" s="167"/>
      <c r="AK5" s="167"/>
      <c r="AL5" s="167"/>
      <c r="AM5" s="167"/>
      <c r="AN5" s="167"/>
      <c r="AO5" s="167"/>
      <c r="AP5" s="167"/>
      <c r="AQ5" s="167"/>
      <c r="AR5" s="167"/>
      <c r="AS5" s="167"/>
      <c r="AT5" s="167"/>
    </row>
    <row r="6" spans="1:49">
      <c r="B6" s="166" t="s">
        <v>4</v>
      </c>
      <c r="C6" s="166"/>
      <c r="D6" s="166"/>
      <c r="E6" s="166"/>
      <c r="F6" s="166"/>
      <c r="G6" s="166"/>
      <c r="H6" s="166"/>
      <c r="I6" s="166"/>
      <c r="J6" s="166"/>
      <c r="K6" s="3" t="s">
        <v>14</v>
      </c>
      <c r="L6" s="166" t="str">
        <f>'[1]Tembesi Lolos'!$N$153</f>
        <v>Wiraswasta</v>
      </c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</row>
    <row r="7" spans="1:49">
      <c r="B7" s="166" t="s">
        <v>5</v>
      </c>
      <c r="C7" s="166"/>
      <c r="D7" s="166"/>
      <c r="E7" s="166"/>
      <c r="F7" s="166"/>
      <c r="G7" s="166"/>
      <c r="H7" s="166"/>
      <c r="I7" s="166"/>
      <c r="J7" s="166"/>
      <c r="K7" s="3" t="s">
        <v>14</v>
      </c>
      <c r="L7" s="166" t="s">
        <v>174</v>
      </c>
      <c r="M7" s="166"/>
      <c r="N7" s="166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</row>
    <row r="8" spans="1:49">
      <c r="B8" s="166" t="s">
        <v>6</v>
      </c>
      <c r="C8" s="166"/>
      <c r="D8" s="166"/>
      <c r="E8" s="166"/>
      <c r="F8" s="166"/>
      <c r="G8" s="166"/>
      <c r="H8" s="166"/>
      <c r="I8" s="166"/>
      <c r="J8" s="166"/>
      <c r="K8" s="3" t="s">
        <v>14</v>
      </c>
      <c r="L8" s="166" t="s">
        <v>105</v>
      </c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</row>
    <row r="9" spans="1:49">
      <c r="B9" s="166" t="s">
        <v>7</v>
      </c>
      <c r="C9" s="166"/>
      <c r="D9" s="166"/>
      <c r="E9" s="166"/>
      <c r="F9" s="166"/>
      <c r="G9" s="166"/>
      <c r="H9" s="166"/>
      <c r="I9" s="166"/>
      <c r="J9" s="166"/>
      <c r="K9" s="3" t="s">
        <v>14</v>
      </c>
      <c r="L9" s="166" t="s">
        <v>23</v>
      </c>
      <c r="M9" s="166"/>
      <c r="N9" s="166"/>
      <c r="O9" s="166"/>
      <c r="P9" s="166"/>
      <c r="Q9" s="166"/>
      <c r="R9" s="166"/>
      <c r="S9" s="166"/>
      <c r="T9" s="166"/>
      <c r="U9" s="166"/>
      <c r="V9" s="166"/>
      <c r="W9" s="166"/>
      <c r="X9" s="166"/>
      <c r="Y9" s="166"/>
      <c r="Z9" s="166"/>
      <c r="AA9" s="166"/>
      <c r="AB9" s="166"/>
      <c r="AC9" s="166"/>
      <c r="AD9" s="166"/>
      <c r="AE9" s="166"/>
      <c r="AF9" s="166"/>
      <c r="AG9" s="166"/>
      <c r="AH9" s="166"/>
      <c r="AI9" s="166"/>
      <c r="AJ9" s="166"/>
      <c r="AK9" s="166"/>
      <c r="AL9" s="166"/>
      <c r="AM9" s="166"/>
      <c r="AN9" s="166"/>
      <c r="AO9" s="166"/>
      <c r="AP9" s="166"/>
      <c r="AQ9" s="166"/>
      <c r="AR9" s="166"/>
      <c r="AS9" s="166"/>
      <c r="AT9" s="166"/>
    </row>
    <row r="11" spans="1:49">
      <c r="A11" s="2" t="s">
        <v>8</v>
      </c>
      <c r="B11" s="169" t="s">
        <v>9</v>
      </c>
      <c r="C11" s="169"/>
      <c r="D11" s="169"/>
      <c r="E11" s="169"/>
      <c r="F11" s="169"/>
      <c r="G11" s="169"/>
      <c r="H11" s="169"/>
      <c r="I11" s="169"/>
      <c r="J11" s="169"/>
      <c r="K11" s="169"/>
      <c r="L11" s="169"/>
      <c r="M11" s="169"/>
      <c r="N11" s="169"/>
      <c r="O11" s="169"/>
      <c r="P11" s="169"/>
      <c r="Q11" s="169"/>
      <c r="R11" s="169"/>
      <c r="S11" s="169"/>
      <c r="T11" s="169"/>
      <c r="U11" s="169"/>
      <c r="V11" s="169"/>
      <c r="W11" s="169"/>
      <c r="X11" s="169"/>
      <c r="Y11" s="169"/>
      <c r="Z11" s="169"/>
      <c r="AA11" s="169"/>
      <c r="AB11" s="169"/>
      <c r="AC11" s="169"/>
      <c r="AD11" s="169"/>
      <c r="AE11" s="169"/>
      <c r="AF11" s="169"/>
      <c r="AG11" s="169"/>
      <c r="AH11" s="169"/>
      <c r="AI11" s="169"/>
      <c r="AJ11" s="169"/>
      <c r="AK11" s="169"/>
      <c r="AL11" s="169"/>
      <c r="AM11" s="169"/>
      <c r="AN11" s="169"/>
      <c r="AO11" s="169"/>
      <c r="AP11" s="169"/>
      <c r="AQ11" s="169"/>
      <c r="AR11" s="169"/>
      <c r="AS11" s="169"/>
      <c r="AT11" s="169"/>
      <c r="AU11" s="169"/>
      <c r="AV11" s="169"/>
      <c r="AW11" s="169"/>
    </row>
    <row r="13" spans="1:49">
      <c r="B13" s="15" t="s">
        <v>10</v>
      </c>
      <c r="C13" s="5"/>
      <c r="D13" s="5"/>
      <c r="E13" s="5"/>
      <c r="F13" s="5"/>
      <c r="G13" s="5"/>
      <c r="H13" s="5"/>
      <c r="I13" s="6"/>
      <c r="J13" s="6"/>
      <c r="K13" s="6"/>
      <c r="L13" s="6"/>
      <c r="M13" s="6"/>
      <c r="N13" s="6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7"/>
    </row>
    <row r="14" spans="1:49" ht="17.25">
      <c r="B14" s="16" t="s">
        <v>11</v>
      </c>
      <c r="C14" s="160" t="s">
        <v>13</v>
      </c>
      <c r="D14" s="160"/>
      <c r="E14" s="160"/>
      <c r="F14" s="160"/>
      <c r="G14" s="160"/>
      <c r="H14" s="118" t="s">
        <v>14</v>
      </c>
      <c r="I14" s="168">
        <v>6</v>
      </c>
      <c r="J14" s="168"/>
      <c r="K14" s="120" t="s">
        <v>15</v>
      </c>
      <c r="L14" s="120" t="s">
        <v>16</v>
      </c>
      <c r="M14" s="168">
        <v>10</v>
      </c>
      <c r="N14" s="168"/>
      <c r="O14" s="11" t="s">
        <v>15</v>
      </c>
      <c r="P14" s="13" t="s">
        <v>17</v>
      </c>
      <c r="Q14" s="168">
        <f>SUM(M14*I14)</f>
        <v>60</v>
      </c>
      <c r="R14" s="168"/>
      <c r="S14" s="118" t="s">
        <v>18</v>
      </c>
      <c r="T14" s="118"/>
      <c r="U14" s="18" t="s">
        <v>11</v>
      </c>
      <c r="V14" s="10" t="s">
        <v>65</v>
      </c>
      <c r="W14" s="10"/>
      <c r="X14" s="10"/>
      <c r="Y14" s="10"/>
      <c r="Z14" s="10"/>
      <c r="AA14" s="10" t="s">
        <v>14</v>
      </c>
      <c r="AB14" s="10" t="s">
        <v>64</v>
      </c>
      <c r="AC14" s="10"/>
      <c r="AD14" s="10"/>
      <c r="AE14" s="10"/>
      <c r="AF14" s="10"/>
      <c r="AI14" s="19" t="s">
        <v>11</v>
      </c>
      <c r="AJ14" s="161" t="s">
        <v>67</v>
      </c>
      <c r="AK14" s="161"/>
      <c r="AL14" s="161"/>
      <c r="AM14" s="161"/>
      <c r="AN14" s="161"/>
      <c r="AO14" s="161"/>
      <c r="AP14" s="44" t="s">
        <v>14</v>
      </c>
      <c r="AQ14" s="44" t="s">
        <v>64</v>
      </c>
      <c r="AR14" s="44"/>
      <c r="AS14" s="44"/>
      <c r="AT14" s="44"/>
      <c r="AU14" s="44"/>
      <c r="AW14" s="12"/>
    </row>
    <row r="15" spans="1:49" ht="17.25">
      <c r="B15" s="16" t="s">
        <v>11</v>
      </c>
      <c r="C15" s="160" t="s">
        <v>12</v>
      </c>
      <c r="D15" s="160"/>
      <c r="E15" s="160"/>
      <c r="F15" s="160"/>
      <c r="G15" s="160"/>
      <c r="H15" s="118" t="s">
        <v>14</v>
      </c>
      <c r="I15" s="168">
        <v>6</v>
      </c>
      <c r="J15" s="168"/>
      <c r="K15" s="120" t="s">
        <v>15</v>
      </c>
      <c r="L15" s="120" t="s">
        <v>16</v>
      </c>
      <c r="M15" s="168">
        <v>8</v>
      </c>
      <c r="N15" s="168"/>
      <c r="O15" s="11" t="s">
        <v>15</v>
      </c>
      <c r="P15" s="13" t="s">
        <v>17</v>
      </c>
      <c r="Q15" s="168">
        <f>SUM(M15*I15)</f>
        <v>48</v>
      </c>
      <c r="R15" s="168"/>
      <c r="S15" s="118" t="s">
        <v>18</v>
      </c>
      <c r="T15" s="118"/>
      <c r="U15" s="18" t="s">
        <v>11</v>
      </c>
      <c r="V15" s="10" t="s">
        <v>63</v>
      </c>
      <c r="W15" s="10"/>
      <c r="X15" s="10"/>
      <c r="Y15" s="10"/>
      <c r="Z15" s="10"/>
      <c r="AA15" s="10" t="s">
        <v>14</v>
      </c>
      <c r="AB15" s="10" t="s">
        <v>111</v>
      </c>
      <c r="AC15" s="10"/>
      <c r="AD15" s="10"/>
      <c r="AE15" s="10"/>
      <c r="AF15" s="10"/>
      <c r="AH15" s="10"/>
      <c r="AI15" s="18" t="s">
        <v>11</v>
      </c>
      <c r="AJ15" s="160" t="s">
        <v>68</v>
      </c>
      <c r="AK15" s="160"/>
      <c r="AL15" s="160"/>
      <c r="AM15" s="160"/>
      <c r="AN15" s="160"/>
      <c r="AO15" s="160"/>
      <c r="AP15" s="10" t="s">
        <v>14</v>
      </c>
      <c r="AQ15" s="10" t="s">
        <v>111</v>
      </c>
      <c r="AR15" s="10"/>
      <c r="AS15" s="10"/>
      <c r="AT15" s="10"/>
      <c r="AU15" s="10"/>
      <c r="AW15" s="12"/>
    </row>
    <row r="16" spans="1:49">
      <c r="B16" s="17"/>
      <c r="C16" s="44"/>
      <c r="D16" s="44"/>
      <c r="E16" s="44"/>
      <c r="F16" s="44"/>
      <c r="G16" s="44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119"/>
      <c r="U16" s="18" t="s">
        <v>11</v>
      </c>
      <c r="V16" s="118" t="s">
        <v>66</v>
      </c>
      <c r="W16" s="118"/>
      <c r="X16" s="118"/>
      <c r="Y16" s="118"/>
      <c r="Z16" s="118"/>
      <c r="AA16" s="10" t="s">
        <v>14</v>
      </c>
      <c r="AB16" s="118" t="s">
        <v>111</v>
      </c>
      <c r="AC16" s="118"/>
      <c r="AD16" s="118"/>
      <c r="AE16" s="118"/>
      <c r="AF16" s="118"/>
      <c r="AH16" s="24"/>
      <c r="AI16" s="18" t="s">
        <v>11</v>
      </c>
      <c r="AJ16" s="160" t="s">
        <v>69</v>
      </c>
      <c r="AK16" s="160"/>
      <c r="AL16" s="160"/>
      <c r="AM16" s="160"/>
      <c r="AN16" s="160"/>
      <c r="AO16" s="160"/>
      <c r="AP16" s="10" t="s">
        <v>14</v>
      </c>
      <c r="AQ16" s="10" t="s">
        <v>64</v>
      </c>
      <c r="AR16" s="10"/>
      <c r="AS16" s="10"/>
      <c r="AT16" s="10"/>
      <c r="AU16" s="10"/>
      <c r="AV16" s="10"/>
      <c r="AW16" s="12"/>
    </row>
    <row r="17" spans="2:49">
      <c r="B17" s="8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2"/>
    </row>
    <row r="18" spans="2:49">
      <c r="B18" s="170" t="s">
        <v>19</v>
      </c>
      <c r="C18" s="170"/>
      <c r="D18" s="170"/>
      <c r="E18" s="170"/>
      <c r="F18" s="170"/>
      <c r="G18" s="170"/>
      <c r="H18" s="170"/>
      <c r="I18" s="170"/>
      <c r="J18" s="170"/>
      <c r="K18" s="170"/>
      <c r="L18" s="170"/>
      <c r="M18" s="170"/>
      <c r="N18" s="170"/>
      <c r="O18" s="170"/>
      <c r="P18" s="170"/>
      <c r="Q18" s="170"/>
      <c r="R18" s="170" t="s">
        <v>20</v>
      </c>
      <c r="S18" s="170"/>
      <c r="T18" s="170"/>
      <c r="U18" s="170"/>
      <c r="V18" s="170"/>
      <c r="W18" s="170"/>
      <c r="X18" s="170"/>
      <c r="Y18" s="170"/>
      <c r="Z18" s="170"/>
      <c r="AA18" s="170"/>
      <c r="AB18" s="170"/>
      <c r="AC18" s="170"/>
      <c r="AD18" s="170"/>
      <c r="AE18" s="170"/>
      <c r="AF18" s="170"/>
      <c r="AG18" s="170"/>
      <c r="AH18" s="170" t="s">
        <v>21</v>
      </c>
      <c r="AI18" s="170"/>
      <c r="AJ18" s="170"/>
      <c r="AK18" s="170"/>
      <c r="AL18" s="170"/>
      <c r="AM18" s="170"/>
      <c r="AN18" s="170"/>
      <c r="AO18" s="170"/>
      <c r="AP18" s="170"/>
      <c r="AQ18" s="170"/>
      <c r="AR18" s="170"/>
      <c r="AS18" s="170"/>
      <c r="AT18" s="170"/>
      <c r="AU18" s="170"/>
      <c r="AV18" s="170"/>
      <c r="AW18" s="170"/>
    </row>
    <row r="19" spans="2:49">
      <c r="B19" s="162"/>
      <c r="C19" s="162"/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  <c r="AA19" s="162"/>
      <c r="AB19" s="162"/>
      <c r="AC19" s="162"/>
      <c r="AD19" s="162"/>
      <c r="AE19" s="162"/>
      <c r="AF19" s="162"/>
      <c r="AG19" s="162"/>
      <c r="AH19" s="162"/>
      <c r="AI19" s="162"/>
      <c r="AJ19" s="162"/>
      <c r="AK19" s="162"/>
      <c r="AL19" s="162"/>
      <c r="AM19" s="162"/>
      <c r="AN19" s="162"/>
      <c r="AO19" s="162"/>
      <c r="AP19" s="162"/>
      <c r="AQ19" s="162"/>
      <c r="AR19" s="162"/>
      <c r="AS19" s="162"/>
      <c r="AT19" s="162"/>
      <c r="AU19" s="162"/>
      <c r="AV19" s="162"/>
      <c r="AW19" s="162"/>
    </row>
    <row r="20" spans="2:49">
      <c r="B20" s="163"/>
      <c r="C20" s="163"/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  <c r="AC20" s="163"/>
      <c r="AD20" s="163"/>
      <c r="AE20" s="163"/>
      <c r="AF20" s="163"/>
      <c r="AG20" s="163"/>
      <c r="AH20" s="163"/>
      <c r="AI20" s="163"/>
      <c r="AJ20" s="163"/>
      <c r="AK20" s="163"/>
      <c r="AL20" s="163"/>
      <c r="AM20" s="163"/>
      <c r="AN20" s="163"/>
      <c r="AO20" s="163"/>
      <c r="AP20" s="163"/>
      <c r="AQ20" s="163"/>
      <c r="AR20" s="163"/>
      <c r="AS20" s="163"/>
      <c r="AT20" s="163"/>
      <c r="AU20" s="163"/>
      <c r="AV20" s="163"/>
      <c r="AW20" s="163"/>
    </row>
    <row r="21" spans="2:49">
      <c r="B21" s="163"/>
      <c r="C21" s="163"/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  <c r="AC21" s="163"/>
      <c r="AD21" s="163"/>
      <c r="AE21" s="163"/>
      <c r="AF21" s="163"/>
      <c r="AG21" s="163"/>
      <c r="AH21" s="163"/>
      <c r="AI21" s="163"/>
      <c r="AJ21" s="163"/>
      <c r="AK21" s="163"/>
      <c r="AL21" s="163"/>
      <c r="AM21" s="163"/>
      <c r="AN21" s="163"/>
      <c r="AO21" s="163"/>
      <c r="AP21" s="163"/>
      <c r="AQ21" s="163"/>
      <c r="AR21" s="163"/>
      <c r="AS21" s="163"/>
      <c r="AT21" s="163"/>
      <c r="AU21" s="163"/>
      <c r="AV21" s="163"/>
      <c r="AW21" s="163"/>
    </row>
    <row r="22" spans="2:49">
      <c r="B22" s="163"/>
      <c r="C22" s="163"/>
      <c r="D22" s="163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  <c r="AC22" s="163"/>
      <c r="AD22" s="163"/>
      <c r="AE22" s="163"/>
      <c r="AF22" s="163"/>
      <c r="AG22" s="163"/>
      <c r="AH22" s="163"/>
      <c r="AI22" s="163"/>
      <c r="AJ22" s="163"/>
      <c r="AK22" s="163"/>
      <c r="AL22" s="163"/>
      <c r="AM22" s="163"/>
      <c r="AN22" s="163"/>
      <c r="AO22" s="163"/>
      <c r="AP22" s="163"/>
      <c r="AQ22" s="163"/>
      <c r="AR22" s="163"/>
      <c r="AS22" s="163"/>
      <c r="AT22" s="163"/>
      <c r="AU22" s="163"/>
      <c r="AV22" s="163"/>
      <c r="AW22" s="163"/>
    </row>
    <row r="23" spans="2:49">
      <c r="B23" s="163"/>
      <c r="C23" s="163"/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  <c r="AC23" s="163"/>
      <c r="AD23" s="163"/>
      <c r="AE23" s="163"/>
      <c r="AF23" s="163"/>
      <c r="AG23" s="163"/>
      <c r="AH23" s="163"/>
      <c r="AI23" s="163"/>
      <c r="AJ23" s="163"/>
      <c r="AK23" s="163"/>
      <c r="AL23" s="163"/>
      <c r="AM23" s="163"/>
      <c r="AN23" s="163"/>
      <c r="AO23" s="163"/>
      <c r="AP23" s="163"/>
      <c r="AQ23" s="163"/>
      <c r="AR23" s="163"/>
      <c r="AS23" s="163"/>
      <c r="AT23" s="163"/>
      <c r="AU23" s="163"/>
      <c r="AV23" s="163"/>
      <c r="AW23" s="163"/>
    </row>
    <row r="24" spans="2:49">
      <c r="B24" s="163"/>
      <c r="C24" s="163"/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  <c r="AC24" s="163"/>
      <c r="AD24" s="163"/>
      <c r="AE24" s="163"/>
      <c r="AF24" s="163"/>
      <c r="AG24" s="163"/>
      <c r="AH24" s="163"/>
      <c r="AI24" s="163"/>
      <c r="AJ24" s="163"/>
      <c r="AK24" s="163"/>
      <c r="AL24" s="163"/>
      <c r="AM24" s="163"/>
      <c r="AN24" s="163"/>
      <c r="AO24" s="163"/>
      <c r="AP24" s="163"/>
      <c r="AQ24" s="163"/>
      <c r="AR24" s="163"/>
      <c r="AS24" s="163"/>
      <c r="AT24" s="163"/>
      <c r="AU24" s="163"/>
      <c r="AV24" s="163"/>
      <c r="AW24" s="163"/>
    </row>
    <row r="25" spans="2:49">
      <c r="B25" s="163"/>
      <c r="C25" s="163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K25" s="163"/>
      <c r="AL25" s="163"/>
      <c r="AM25" s="163"/>
      <c r="AN25" s="163"/>
      <c r="AO25" s="163"/>
      <c r="AP25" s="163"/>
      <c r="AQ25" s="163"/>
      <c r="AR25" s="163"/>
      <c r="AS25" s="163"/>
      <c r="AT25" s="163"/>
      <c r="AU25" s="163"/>
      <c r="AV25" s="163"/>
      <c r="AW25" s="163"/>
    </row>
    <row r="26" spans="2:49">
      <c r="B26" s="163"/>
      <c r="C26" s="163"/>
      <c r="D26" s="163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  <c r="AB26" s="163"/>
      <c r="AC26" s="163"/>
      <c r="AD26" s="163"/>
      <c r="AE26" s="163"/>
      <c r="AF26" s="163"/>
      <c r="AG26" s="163"/>
      <c r="AH26" s="163"/>
      <c r="AI26" s="163"/>
      <c r="AJ26" s="163"/>
      <c r="AK26" s="163"/>
      <c r="AL26" s="163"/>
      <c r="AM26" s="163"/>
      <c r="AN26" s="163"/>
      <c r="AO26" s="163"/>
      <c r="AP26" s="163"/>
      <c r="AQ26" s="163"/>
      <c r="AR26" s="163"/>
      <c r="AS26" s="163"/>
      <c r="AT26" s="163"/>
      <c r="AU26" s="163"/>
      <c r="AV26" s="163"/>
      <c r="AW26" s="163"/>
    </row>
    <row r="27" spans="2:49">
      <c r="B27" s="163"/>
      <c r="C27" s="163"/>
      <c r="D27" s="163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/>
      <c r="AC27" s="163"/>
      <c r="AD27" s="163"/>
      <c r="AE27" s="163"/>
      <c r="AF27" s="163"/>
      <c r="AG27" s="163"/>
      <c r="AH27" s="163"/>
      <c r="AI27" s="163"/>
      <c r="AJ27" s="163"/>
      <c r="AK27" s="163"/>
      <c r="AL27" s="163"/>
      <c r="AM27" s="163"/>
      <c r="AN27" s="163"/>
      <c r="AO27" s="163"/>
      <c r="AP27" s="163"/>
      <c r="AQ27" s="163"/>
      <c r="AR27" s="163"/>
      <c r="AS27" s="163"/>
      <c r="AT27" s="163"/>
      <c r="AU27" s="163"/>
      <c r="AV27" s="163"/>
      <c r="AW27" s="163"/>
    </row>
    <row r="28" spans="2:49">
      <c r="B28" s="163"/>
      <c r="C28" s="163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  <c r="AB28" s="163"/>
      <c r="AC28" s="163"/>
      <c r="AD28" s="163"/>
      <c r="AE28" s="163"/>
      <c r="AF28" s="163"/>
      <c r="AG28" s="163"/>
      <c r="AH28" s="163"/>
      <c r="AI28" s="163"/>
      <c r="AJ28" s="163"/>
      <c r="AK28" s="163"/>
      <c r="AL28" s="163"/>
      <c r="AM28" s="163"/>
      <c r="AN28" s="163"/>
      <c r="AO28" s="163"/>
      <c r="AP28" s="163"/>
      <c r="AQ28" s="163"/>
      <c r="AR28" s="163"/>
      <c r="AS28" s="163"/>
      <c r="AT28" s="163"/>
      <c r="AU28" s="163"/>
      <c r="AV28" s="163"/>
      <c r="AW28" s="163"/>
    </row>
    <row r="29" spans="2:49">
      <c r="B29" s="163"/>
      <c r="C29" s="163"/>
      <c r="D29" s="163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63"/>
      <c r="AL29" s="163"/>
      <c r="AM29" s="163"/>
      <c r="AN29" s="163"/>
      <c r="AO29" s="163"/>
      <c r="AP29" s="163"/>
      <c r="AQ29" s="163"/>
      <c r="AR29" s="163"/>
      <c r="AS29" s="163"/>
      <c r="AT29" s="163"/>
      <c r="AU29" s="163"/>
      <c r="AV29" s="163"/>
      <c r="AW29" s="163"/>
    </row>
    <row r="30" spans="2:49">
      <c r="B30" s="164"/>
      <c r="C30" s="164"/>
      <c r="D30" s="164"/>
      <c r="E30" s="164"/>
      <c r="F30" s="164"/>
      <c r="G30" s="164"/>
      <c r="H30" s="164"/>
      <c r="I30" s="164"/>
      <c r="J30" s="164"/>
      <c r="K30" s="164"/>
      <c r="L30" s="164"/>
      <c r="M30" s="164"/>
      <c r="N30" s="164"/>
      <c r="O30" s="164"/>
      <c r="P30" s="164"/>
      <c r="Q30" s="164"/>
      <c r="R30" s="164"/>
      <c r="S30" s="164"/>
      <c r="T30" s="164"/>
      <c r="U30" s="164"/>
      <c r="V30" s="164"/>
      <c r="W30" s="164"/>
      <c r="X30" s="164"/>
      <c r="Y30" s="164"/>
      <c r="Z30" s="164"/>
      <c r="AA30" s="164"/>
      <c r="AB30" s="164"/>
      <c r="AC30" s="164"/>
      <c r="AD30" s="164"/>
      <c r="AE30" s="164"/>
      <c r="AF30" s="164"/>
      <c r="AG30" s="164"/>
      <c r="AH30" s="164"/>
      <c r="AI30" s="164"/>
      <c r="AJ30" s="164"/>
      <c r="AK30" s="164"/>
      <c r="AL30" s="164"/>
      <c r="AM30" s="164"/>
      <c r="AN30" s="164"/>
      <c r="AO30" s="164"/>
      <c r="AP30" s="164"/>
      <c r="AQ30" s="164"/>
      <c r="AR30" s="164"/>
      <c r="AS30" s="164"/>
      <c r="AT30" s="164"/>
      <c r="AU30" s="164"/>
      <c r="AV30" s="164"/>
      <c r="AW30" s="164"/>
    </row>
    <row r="32" spans="2:49" s="102" customFormat="1">
      <c r="I32" s="101"/>
      <c r="J32" s="101"/>
      <c r="K32" s="101"/>
      <c r="L32" s="101"/>
      <c r="M32" s="101"/>
      <c r="N32" s="101"/>
      <c r="AR32" s="101" t="s">
        <v>239</v>
      </c>
    </row>
    <row r="33" spans="1:49" s="102" customFormat="1">
      <c r="F33" s="101" t="s">
        <v>54</v>
      </c>
      <c r="I33" s="101"/>
      <c r="J33" s="101"/>
      <c r="K33" s="101"/>
      <c r="L33" s="101"/>
      <c r="M33" s="101"/>
      <c r="N33" s="101"/>
      <c r="T33" s="101" t="s">
        <v>237</v>
      </c>
      <c r="AF33" s="101" t="s">
        <v>51</v>
      </c>
      <c r="AR33" s="101" t="s">
        <v>48</v>
      </c>
    </row>
    <row r="34" spans="1:49" s="102" customFormat="1">
      <c r="F34" s="101" t="s">
        <v>55</v>
      </c>
      <c r="I34" s="101"/>
      <c r="J34" s="101"/>
      <c r="K34" s="101"/>
      <c r="L34" s="101"/>
      <c r="M34" s="101"/>
      <c r="N34" s="101"/>
      <c r="T34" s="101" t="s">
        <v>238</v>
      </c>
      <c r="AF34" s="101" t="s">
        <v>52</v>
      </c>
      <c r="AR34" s="101" t="s">
        <v>49</v>
      </c>
    </row>
    <row r="35" spans="1:49" s="102" customFormat="1">
      <c r="F35" s="101"/>
      <c r="I35" s="101"/>
      <c r="J35" s="101"/>
      <c r="K35" s="101"/>
      <c r="L35" s="101"/>
      <c r="M35" s="101"/>
      <c r="N35" s="101"/>
      <c r="AF35" s="101" t="s">
        <v>53</v>
      </c>
      <c r="AR35" s="101" t="s">
        <v>50</v>
      </c>
    </row>
    <row r="36" spans="1:49" s="102" customFormat="1">
      <c r="F36" s="101"/>
      <c r="I36" s="101"/>
      <c r="J36" s="101"/>
      <c r="K36" s="101"/>
      <c r="L36" s="101"/>
      <c r="M36" s="101"/>
      <c r="N36" s="101"/>
      <c r="AF36" s="101"/>
      <c r="AR36" s="101"/>
    </row>
    <row r="37" spans="1:49" s="102" customFormat="1">
      <c r="F37" s="101"/>
      <c r="I37" s="101"/>
      <c r="J37" s="101"/>
      <c r="K37" s="101"/>
      <c r="L37" s="101"/>
      <c r="M37" s="101"/>
      <c r="N37" s="101"/>
      <c r="AF37" s="101"/>
      <c r="AR37" s="101"/>
    </row>
    <row r="38" spans="1:49" s="102" customFormat="1">
      <c r="F38" s="101"/>
      <c r="I38" s="101"/>
      <c r="J38" s="101"/>
      <c r="K38" s="101"/>
      <c r="L38" s="101"/>
      <c r="M38" s="101"/>
      <c r="N38" s="101"/>
      <c r="AF38" s="101"/>
      <c r="AR38" s="101"/>
    </row>
    <row r="39" spans="1:49" s="140" customFormat="1" ht="16.5" thickBot="1">
      <c r="F39" s="141" t="s">
        <v>232</v>
      </c>
      <c r="I39" s="142"/>
      <c r="J39" s="142"/>
      <c r="K39" s="142"/>
      <c r="L39" s="142"/>
      <c r="M39" s="142"/>
      <c r="N39" s="142"/>
      <c r="Q39" s="145"/>
      <c r="R39" s="145"/>
      <c r="S39" s="145"/>
      <c r="T39" s="146"/>
      <c r="U39" s="145"/>
      <c r="V39" s="145"/>
      <c r="W39" s="145"/>
      <c r="X39" s="145"/>
      <c r="AF39" s="141" t="s">
        <v>97</v>
      </c>
      <c r="AR39" s="141" t="s">
        <v>209</v>
      </c>
    </row>
    <row r="40" spans="1:49" s="102" customFormat="1">
      <c r="D40" s="143"/>
      <c r="F40" s="143" t="s">
        <v>228</v>
      </c>
      <c r="G40" s="143"/>
      <c r="H40" s="143"/>
      <c r="I40" s="143"/>
      <c r="J40" s="143"/>
      <c r="K40" s="144"/>
      <c r="L40" s="144"/>
      <c r="M40" s="144"/>
      <c r="N40" s="144"/>
      <c r="T40" s="147"/>
      <c r="AO40" s="101"/>
    </row>
    <row r="42" spans="1:49">
      <c r="AN42" s="10"/>
      <c r="AO42" s="10"/>
      <c r="AP42" s="160"/>
      <c r="AQ42" s="160"/>
      <c r="AR42" s="160"/>
      <c r="AS42" s="160"/>
      <c r="AT42" s="160"/>
    </row>
    <row r="46" spans="1:49">
      <c r="A46" s="2" t="s">
        <v>25</v>
      </c>
      <c r="B46" s="1" t="s">
        <v>26</v>
      </c>
    </row>
    <row r="48" spans="1:49">
      <c r="B48" s="15" t="s">
        <v>27</v>
      </c>
      <c r="C48" s="5"/>
      <c r="D48" s="5"/>
      <c r="E48" s="5"/>
      <c r="F48" s="5"/>
      <c r="G48" s="5"/>
      <c r="H48" s="5"/>
      <c r="I48" s="6"/>
      <c r="J48" s="6"/>
      <c r="K48" s="6"/>
      <c r="L48" s="6"/>
      <c r="M48" s="6"/>
      <c r="N48" s="6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7"/>
    </row>
    <row r="49" spans="2:49">
      <c r="B49" s="22" t="s">
        <v>28</v>
      </c>
      <c r="C49" s="10"/>
      <c r="D49" s="10"/>
      <c r="E49" s="10"/>
      <c r="F49" s="10"/>
      <c r="G49" s="10"/>
      <c r="H49" s="10"/>
      <c r="I49" s="11"/>
      <c r="J49" s="11"/>
      <c r="K49" s="11"/>
      <c r="L49" s="11"/>
      <c r="M49" s="11"/>
      <c r="V49" s="11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9" t="s">
        <v>30</v>
      </c>
      <c r="AR49" s="10"/>
      <c r="AS49" s="10"/>
      <c r="AT49" s="10"/>
      <c r="AU49" s="10"/>
      <c r="AV49" s="10"/>
      <c r="AW49" s="12"/>
    </row>
    <row r="50" spans="2:49" ht="17.25">
      <c r="B50" s="23" t="s">
        <v>1</v>
      </c>
      <c r="C50" s="10" t="s">
        <v>70</v>
      </c>
      <c r="D50" s="10"/>
      <c r="E50" s="10"/>
      <c r="F50" s="10"/>
      <c r="G50" s="10"/>
      <c r="H50" s="118"/>
      <c r="I50" s="20"/>
      <c r="J50" s="11"/>
      <c r="K50" s="11"/>
      <c r="L50" s="11"/>
      <c r="M50" s="11"/>
      <c r="V50" s="168">
        <v>18</v>
      </c>
      <c r="W50" s="168"/>
      <c r="X50" s="11" t="s">
        <v>15</v>
      </c>
      <c r="Y50" s="11" t="s">
        <v>16</v>
      </c>
      <c r="Z50" s="168">
        <v>2.85</v>
      </c>
      <c r="AA50" s="168"/>
      <c r="AB50" s="11" t="s">
        <v>15</v>
      </c>
      <c r="AC50" s="13" t="s">
        <v>17</v>
      </c>
      <c r="AD50" s="168">
        <f>SUM(Z50*V50)</f>
        <v>51.300000000000004</v>
      </c>
      <c r="AE50" s="168"/>
      <c r="AF50" s="118" t="s">
        <v>18</v>
      </c>
      <c r="AG50" s="10"/>
      <c r="AH50" s="25" t="s">
        <v>29</v>
      </c>
      <c r="AI50" s="10"/>
      <c r="AJ50" s="180">
        <v>57000</v>
      </c>
      <c r="AK50" s="180"/>
      <c r="AL50" s="180"/>
      <c r="AM50" s="26"/>
      <c r="AN50" s="10"/>
      <c r="AO50" s="10"/>
      <c r="AP50" s="10"/>
      <c r="AQ50" s="27" t="s">
        <v>31</v>
      </c>
      <c r="AR50" s="180">
        <f>SUM(AJ50*AD50)</f>
        <v>2924100.0000000005</v>
      </c>
      <c r="AS50" s="180"/>
      <c r="AT50" s="180"/>
      <c r="AU50" s="180"/>
      <c r="AV50" s="10"/>
      <c r="AW50" s="12"/>
    </row>
    <row r="51" spans="2:49">
      <c r="B51" s="23" t="s">
        <v>8</v>
      </c>
      <c r="C51" s="10" t="s">
        <v>71</v>
      </c>
      <c r="D51" s="10"/>
      <c r="E51" s="10"/>
      <c r="F51" s="10"/>
      <c r="G51" s="10"/>
      <c r="H51" s="118"/>
      <c r="I51" s="20"/>
      <c r="J51" s="11"/>
      <c r="K51" s="11"/>
      <c r="L51" s="11"/>
      <c r="M51" s="11"/>
      <c r="V51" s="168">
        <v>2</v>
      </c>
      <c r="W51" s="168"/>
      <c r="X51" s="160" t="s">
        <v>37</v>
      </c>
      <c r="Y51" s="160"/>
      <c r="Z51" s="160"/>
      <c r="AA51" s="160"/>
      <c r="AC51" s="13"/>
      <c r="AD51" s="168"/>
      <c r="AE51" s="168"/>
      <c r="AF51" s="118"/>
      <c r="AG51" s="10"/>
      <c r="AH51" s="25" t="s">
        <v>29</v>
      </c>
      <c r="AI51" s="10"/>
      <c r="AJ51" s="180">
        <v>350000</v>
      </c>
      <c r="AK51" s="180"/>
      <c r="AL51" s="180"/>
      <c r="AM51" s="26"/>
      <c r="AN51" s="10"/>
      <c r="AO51" s="10"/>
      <c r="AP51" s="10"/>
      <c r="AQ51" s="27" t="s">
        <v>31</v>
      </c>
      <c r="AR51" s="180">
        <f>SUM(AJ51*V51)</f>
        <v>700000</v>
      </c>
      <c r="AS51" s="180"/>
      <c r="AT51" s="180"/>
      <c r="AU51" s="180"/>
      <c r="AV51" s="10"/>
      <c r="AW51" s="12"/>
    </row>
    <row r="52" spans="2:49">
      <c r="B52" s="23" t="s">
        <v>25</v>
      </c>
      <c r="C52" s="118" t="s">
        <v>72</v>
      </c>
      <c r="D52" s="119"/>
      <c r="E52" s="119"/>
      <c r="F52" s="119"/>
      <c r="G52" s="119"/>
      <c r="H52" s="119"/>
      <c r="I52" s="119"/>
      <c r="J52" s="119"/>
      <c r="K52" s="119"/>
      <c r="L52" s="119"/>
      <c r="M52" s="119"/>
      <c r="V52" s="168">
        <v>4</v>
      </c>
      <c r="W52" s="168"/>
      <c r="X52" s="160" t="s">
        <v>37</v>
      </c>
      <c r="Y52" s="160"/>
      <c r="Z52" s="160"/>
      <c r="AA52" s="160"/>
      <c r="AC52" s="13"/>
      <c r="AD52" s="168"/>
      <c r="AE52" s="168"/>
      <c r="AF52" s="118"/>
      <c r="AG52" s="24"/>
      <c r="AH52" s="25" t="s">
        <v>29</v>
      </c>
      <c r="AI52" s="24"/>
      <c r="AJ52" s="180">
        <v>350000</v>
      </c>
      <c r="AK52" s="180"/>
      <c r="AL52" s="180"/>
      <c r="AM52" s="26"/>
      <c r="AN52" s="24"/>
      <c r="AO52" s="24"/>
      <c r="AP52" s="24"/>
      <c r="AQ52" s="27" t="s">
        <v>31</v>
      </c>
      <c r="AR52" s="180">
        <f>SUM(AJ52*V52)</f>
        <v>1400000</v>
      </c>
      <c r="AS52" s="180"/>
      <c r="AT52" s="180"/>
      <c r="AU52" s="180"/>
      <c r="AV52" s="10"/>
      <c r="AW52" s="12"/>
    </row>
    <row r="53" spans="2:49">
      <c r="B53" s="8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2"/>
    </row>
    <row r="54" spans="2:49" ht="15.75">
      <c r="B54" s="181" t="s">
        <v>32</v>
      </c>
      <c r="C54" s="182"/>
      <c r="D54" s="182"/>
      <c r="E54" s="182"/>
      <c r="F54" s="182"/>
      <c r="G54" s="182"/>
      <c r="H54" s="182"/>
      <c r="I54" s="182"/>
      <c r="J54" s="182"/>
      <c r="K54" s="182"/>
      <c r="L54" s="182"/>
      <c r="M54" s="182"/>
      <c r="N54" s="182"/>
      <c r="O54" s="182"/>
      <c r="P54" s="182"/>
      <c r="Q54" s="182"/>
      <c r="R54" s="182"/>
      <c r="S54" s="182"/>
      <c r="T54" s="182"/>
      <c r="U54" s="182"/>
      <c r="V54" s="182"/>
      <c r="W54" s="182"/>
      <c r="X54" s="182"/>
      <c r="Y54" s="182"/>
      <c r="Z54" s="182"/>
      <c r="AA54" s="182"/>
      <c r="AB54" s="182"/>
      <c r="AC54" s="182"/>
      <c r="AD54" s="182"/>
      <c r="AE54" s="182"/>
      <c r="AF54" s="182"/>
      <c r="AG54" s="182"/>
      <c r="AH54" s="182"/>
      <c r="AI54" s="182"/>
      <c r="AJ54" s="182"/>
      <c r="AK54" s="182"/>
      <c r="AL54" s="182"/>
      <c r="AM54" s="182"/>
      <c r="AN54" s="182"/>
      <c r="AO54" s="182"/>
      <c r="AP54" s="45"/>
      <c r="AQ54" s="45" t="s">
        <v>31</v>
      </c>
      <c r="AR54" s="46"/>
      <c r="AS54" s="183">
        <f>SUM(AR50:AU52)</f>
        <v>5024100</v>
      </c>
      <c r="AT54" s="183"/>
      <c r="AU54" s="183"/>
      <c r="AV54" s="183"/>
      <c r="AW54" s="184"/>
    </row>
    <row r="55" spans="2:49">
      <c r="B55" s="185" t="s">
        <v>33</v>
      </c>
      <c r="C55" s="186"/>
      <c r="D55" s="187" t="s">
        <v>19</v>
      </c>
      <c r="E55" s="188"/>
      <c r="F55" s="188"/>
      <c r="G55" s="188"/>
      <c r="H55" s="188"/>
      <c r="I55" s="188"/>
      <c r="J55" s="188"/>
      <c r="K55" s="188"/>
      <c r="L55" s="188"/>
      <c r="M55" s="188"/>
      <c r="N55" s="188"/>
      <c r="O55" s="188"/>
      <c r="P55" s="188"/>
      <c r="Q55" s="189"/>
      <c r="R55" s="170" t="s">
        <v>20</v>
      </c>
      <c r="S55" s="170"/>
      <c r="T55" s="170"/>
      <c r="U55" s="170"/>
      <c r="V55" s="170"/>
      <c r="W55" s="170"/>
      <c r="X55" s="170"/>
      <c r="Y55" s="170"/>
      <c r="Z55" s="170"/>
      <c r="AA55" s="170"/>
      <c r="AB55" s="170"/>
      <c r="AC55" s="170"/>
      <c r="AD55" s="170"/>
      <c r="AE55" s="170"/>
      <c r="AF55" s="170"/>
      <c r="AG55" s="170"/>
      <c r="AH55" s="170" t="s">
        <v>21</v>
      </c>
      <c r="AI55" s="170"/>
      <c r="AJ55" s="170"/>
      <c r="AK55" s="170"/>
      <c r="AL55" s="170"/>
      <c r="AM55" s="170"/>
      <c r="AN55" s="170"/>
      <c r="AO55" s="170"/>
      <c r="AP55" s="170"/>
      <c r="AQ55" s="170"/>
      <c r="AR55" s="170"/>
      <c r="AS55" s="170"/>
      <c r="AT55" s="170"/>
      <c r="AU55" s="170"/>
      <c r="AV55" s="170"/>
      <c r="AW55" s="170"/>
    </row>
    <row r="56" spans="2:49">
      <c r="B56" s="15" t="s">
        <v>43</v>
      </c>
      <c r="C56" s="30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7"/>
      <c r="R56" s="4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7"/>
      <c r="AH56" s="4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7"/>
    </row>
    <row r="57" spans="2:49">
      <c r="B57" s="8"/>
      <c r="C57" s="10"/>
      <c r="D57" s="160" t="s">
        <v>35</v>
      </c>
      <c r="E57" s="160"/>
      <c r="F57" s="11" t="s">
        <v>14</v>
      </c>
      <c r="G57" s="160" t="s">
        <v>165</v>
      </c>
      <c r="H57" s="160"/>
      <c r="I57" s="160"/>
      <c r="J57" s="160"/>
      <c r="K57" s="160"/>
      <c r="L57" s="160"/>
      <c r="M57" s="160"/>
      <c r="N57" s="160"/>
      <c r="O57" s="160"/>
      <c r="P57" s="160"/>
      <c r="Q57" s="198"/>
      <c r="R57" s="8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2"/>
      <c r="AH57" s="8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2"/>
    </row>
    <row r="58" spans="2:49">
      <c r="B58" s="8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2"/>
      <c r="R58" s="8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2"/>
      <c r="AH58" s="8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2"/>
    </row>
    <row r="59" spans="2:49">
      <c r="B59" s="8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2"/>
      <c r="R59" s="8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2"/>
      <c r="AH59" s="8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2"/>
    </row>
    <row r="60" spans="2:49">
      <c r="B60" s="8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2"/>
      <c r="R60" s="8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2"/>
      <c r="AH60" s="8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2"/>
    </row>
    <row r="61" spans="2:49">
      <c r="B61" s="8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2"/>
      <c r="R61" s="8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2"/>
      <c r="AH61" s="8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2"/>
    </row>
    <row r="62" spans="2:49">
      <c r="B62" s="8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2"/>
      <c r="R62" s="8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2"/>
      <c r="AH62" s="8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2"/>
    </row>
    <row r="63" spans="2:49">
      <c r="B63" s="8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2"/>
      <c r="R63" s="8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2"/>
      <c r="AH63" s="8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2"/>
    </row>
    <row r="64" spans="2:49">
      <c r="B64" s="8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2"/>
      <c r="R64" s="8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2"/>
      <c r="AH64" s="8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2"/>
    </row>
    <row r="65" spans="2:49">
      <c r="B65" s="8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2"/>
      <c r="R65" s="8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2"/>
      <c r="AH65" s="8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2"/>
    </row>
    <row r="66" spans="2:49">
      <c r="B66" s="8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2"/>
      <c r="R66" s="8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2"/>
      <c r="AH66" s="8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2"/>
    </row>
    <row r="67" spans="2:49">
      <c r="B67" s="8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2"/>
      <c r="R67" s="8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2"/>
      <c r="AH67" s="8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2"/>
    </row>
    <row r="68" spans="2:49">
      <c r="B68" s="8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2"/>
      <c r="R68" s="8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2"/>
      <c r="AH68" s="8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2"/>
    </row>
    <row r="69" spans="2:49">
      <c r="B69" s="8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2"/>
      <c r="R69" s="8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2"/>
      <c r="AH69" s="8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2"/>
    </row>
    <row r="70" spans="2:49">
      <c r="B70" s="14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9"/>
      <c r="R70" s="14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9"/>
      <c r="AH70" s="14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9"/>
    </row>
    <row r="83" spans="2:49">
      <c r="B83" s="15" t="s">
        <v>27</v>
      </c>
      <c r="C83" s="5"/>
      <c r="D83" s="5"/>
      <c r="E83" s="5"/>
      <c r="F83" s="5"/>
      <c r="G83" s="5"/>
      <c r="H83" s="5"/>
      <c r="I83" s="6"/>
      <c r="J83" s="6"/>
      <c r="K83" s="6"/>
      <c r="L83" s="6"/>
      <c r="M83" s="6"/>
      <c r="N83" s="6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7"/>
    </row>
    <row r="84" spans="2:49">
      <c r="B84" s="22" t="s">
        <v>28</v>
      </c>
      <c r="C84" s="10"/>
      <c r="D84" s="10"/>
      <c r="E84" s="10"/>
      <c r="F84" s="10"/>
      <c r="G84" s="10"/>
      <c r="H84" s="10"/>
      <c r="I84" s="11"/>
      <c r="J84" s="11"/>
      <c r="K84" s="11"/>
      <c r="L84" s="11"/>
      <c r="M84" s="11"/>
      <c r="N84" s="11"/>
      <c r="O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9" t="s">
        <v>30</v>
      </c>
      <c r="AR84" s="10"/>
      <c r="AS84" s="10"/>
      <c r="AT84" s="10"/>
      <c r="AU84" s="10"/>
      <c r="AV84" s="10"/>
      <c r="AW84" s="12"/>
    </row>
    <row r="85" spans="2:49" ht="17.25">
      <c r="B85" s="23" t="s">
        <v>1</v>
      </c>
      <c r="C85" s="44" t="s">
        <v>74</v>
      </c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Z85" s="192">
        <v>6</v>
      </c>
      <c r="AA85" s="192"/>
      <c r="AB85" s="31" t="s">
        <v>15</v>
      </c>
      <c r="AC85" s="32" t="s">
        <v>16</v>
      </c>
      <c r="AD85" s="192">
        <v>8</v>
      </c>
      <c r="AE85" s="192"/>
      <c r="AF85" s="37" t="s">
        <v>17</v>
      </c>
      <c r="AG85" s="193">
        <f>SUM(Z85*AD85)</f>
        <v>48</v>
      </c>
      <c r="AH85" s="193"/>
      <c r="AI85" s="1" t="s">
        <v>18</v>
      </c>
      <c r="AJ85" s="194" t="s">
        <v>29</v>
      </c>
      <c r="AK85" s="194"/>
      <c r="AL85" s="179">
        <v>21000</v>
      </c>
      <c r="AM85" s="179"/>
      <c r="AN85" s="179"/>
      <c r="AO85" s="47"/>
      <c r="AP85" s="33"/>
      <c r="AQ85" s="34" t="s">
        <v>31</v>
      </c>
      <c r="AR85" s="180">
        <f>SUM(AL85*AG85)</f>
        <v>1008000</v>
      </c>
      <c r="AS85" s="180"/>
      <c r="AT85" s="180"/>
      <c r="AU85" s="180"/>
      <c r="AV85" s="33"/>
      <c r="AW85" s="35"/>
    </row>
    <row r="86" spans="2:49">
      <c r="B86" s="8"/>
      <c r="C86" s="43"/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W86" s="31"/>
      <c r="X86" s="31"/>
      <c r="AC86" s="179"/>
      <c r="AD86" s="179"/>
      <c r="AE86" s="179"/>
      <c r="AF86" s="179"/>
      <c r="AG86" s="179"/>
      <c r="AH86" s="36"/>
      <c r="AI86" s="34"/>
      <c r="AJ86" s="38"/>
      <c r="AK86" s="38"/>
      <c r="AL86" s="38"/>
      <c r="AM86" s="38"/>
      <c r="AN86" s="38"/>
      <c r="AO86" s="33"/>
      <c r="AP86" s="33"/>
      <c r="AQ86" s="33"/>
      <c r="AR86" s="33"/>
      <c r="AS86" s="33"/>
      <c r="AT86" s="33"/>
      <c r="AU86" s="33"/>
      <c r="AV86" s="33"/>
      <c r="AW86" s="35"/>
    </row>
    <row r="87" spans="2:49">
      <c r="B87" s="8"/>
      <c r="I87" s="1"/>
      <c r="J87" s="1"/>
      <c r="K87" s="1"/>
      <c r="L87" s="1"/>
      <c r="M87" s="1"/>
      <c r="N87" s="1"/>
      <c r="P87" s="10"/>
      <c r="Q87" s="10"/>
      <c r="R87" s="10"/>
      <c r="S87" s="10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5"/>
    </row>
    <row r="88" spans="2:49" ht="15.75">
      <c r="B88" s="181" t="s">
        <v>32</v>
      </c>
      <c r="C88" s="182"/>
      <c r="D88" s="182"/>
      <c r="E88" s="182"/>
      <c r="F88" s="182"/>
      <c r="G88" s="182"/>
      <c r="H88" s="182"/>
      <c r="I88" s="182"/>
      <c r="J88" s="182"/>
      <c r="K88" s="182"/>
      <c r="L88" s="182"/>
      <c r="M88" s="182"/>
      <c r="N88" s="182"/>
      <c r="O88" s="182"/>
      <c r="P88" s="182"/>
      <c r="Q88" s="182"/>
      <c r="R88" s="182"/>
      <c r="S88" s="182"/>
      <c r="T88" s="182"/>
      <c r="U88" s="182"/>
      <c r="V88" s="182"/>
      <c r="W88" s="182"/>
      <c r="X88" s="182"/>
      <c r="Y88" s="182"/>
      <c r="Z88" s="182"/>
      <c r="AA88" s="182"/>
      <c r="AB88" s="182"/>
      <c r="AC88" s="182"/>
      <c r="AD88" s="182"/>
      <c r="AE88" s="182"/>
      <c r="AF88" s="182"/>
      <c r="AG88" s="182"/>
      <c r="AH88" s="182"/>
      <c r="AI88" s="182"/>
      <c r="AJ88" s="182"/>
      <c r="AK88" s="182"/>
      <c r="AL88" s="182"/>
      <c r="AM88" s="182"/>
      <c r="AN88" s="182"/>
      <c r="AO88" s="182"/>
      <c r="AP88" s="45"/>
      <c r="AQ88" s="45" t="s">
        <v>31</v>
      </c>
      <c r="AR88" s="46"/>
      <c r="AS88" s="183">
        <f>SUM(AR85)</f>
        <v>1008000</v>
      </c>
      <c r="AT88" s="183"/>
      <c r="AU88" s="183"/>
      <c r="AV88" s="183"/>
      <c r="AW88" s="184"/>
    </row>
    <row r="89" spans="2:49">
      <c r="B89" s="185" t="s">
        <v>33</v>
      </c>
      <c r="C89" s="186"/>
      <c r="D89" s="187" t="s">
        <v>19</v>
      </c>
      <c r="E89" s="188"/>
      <c r="F89" s="188"/>
      <c r="G89" s="188"/>
      <c r="H89" s="188"/>
      <c r="I89" s="188"/>
      <c r="J89" s="188"/>
      <c r="K89" s="188"/>
      <c r="L89" s="188"/>
      <c r="M89" s="188"/>
      <c r="N89" s="188"/>
      <c r="O89" s="188"/>
      <c r="P89" s="188"/>
      <c r="Q89" s="189"/>
      <c r="R89" s="170" t="s">
        <v>20</v>
      </c>
      <c r="S89" s="170"/>
      <c r="T89" s="170"/>
      <c r="U89" s="170"/>
      <c r="V89" s="170"/>
      <c r="W89" s="170"/>
      <c r="X89" s="170"/>
      <c r="Y89" s="170"/>
      <c r="Z89" s="170"/>
      <c r="AA89" s="170"/>
      <c r="AB89" s="170"/>
      <c r="AC89" s="170"/>
      <c r="AD89" s="170"/>
      <c r="AE89" s="170"/>
      <c r="AF89" s="170"/>
      <c r="AG89" s="170"/>
      <c r="AH89" s="170" t="s">
        <v>21</v>
      </c>
      <c r="AI89" s="170"/>
      <c r="AJ89" s="170"/>
      <c r="AK89" s="170"/>
      <c r="AL89" s="170"/>
      <c r="AM89" s="170"/>
      <c r="AN89" s="170"/>
      <c r="AO89" s="170"/>
      <c r="AP89" s="170"/>
      <c r="AQ89" s="170"/>
      <c r="AR89" s="170"/>
      <c r="AS89" s="170"/>
      <c r="AT89" s="170"/>
      <c r="AU89" s="170"/>
      <c r="AV89" s="170"/>
      <c r="AW89" s="170"/>
    </row>
    <row r="90" spans="2:49">
      <c r="B90" s="15" t="s">
        <v>46</v>
      </c>
      <c r="C90" s="30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7"/>
      <c r="R90" s="4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7"/>
      <c r="AH90" s="4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7"/>
    </row>
    <row r="91" spans="2:49">
      <c r="B91" s="8"/>
      <c r="C91" s="10"/>
      <c r="D91" s="160" t="s">
        <v>35</v>
      </c>
      <c r="E91" s="160"/>
      <c r="F91" s="11" t="s">
        <v>14</v>
      </c>
      <c r="G91" s="171" t="s">
        <v>114</v>
      </c>
      <c r="H91" s="171"/>
      <c r="I91" s="171"/>
      <c r="J91" s="171"/>
      <c r="K91" s="171"/>
      <c r="L91" s="171"/>
      <c r="M91" s="171"/>
      <c r="N91" s="171"/>
      <c r="O91" s="171"/>
      <c r="P91" s="171"/>
      <c r="Q91" s="172"/>
      <c r="R91" s="8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2"/>
      <c r="AH91" s="8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2"/>
    </row>
    <row r="92" spans="2:49">
      <c r="B92" s="8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2"/>
      <c r="R92" s="8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2"/>
      <c r="AH92" s="8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2"/>
    </row>
    <row r="93" spans="2:49">
      <c r="B93" s="8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2"/>
      <c r="R93" s="8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2"/>
      <c r="AH93" s="8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2"/>
    </row>
    <row r="94" spans="2:49">
      <c r="B94" s="8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2"/>
      <c r="R94" s="8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2"/>
      <c r="AH94" s="8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2"/>
    </row>
    <row r="95" spans="2:49">
      <c r="B95" s="8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2"/>
      <c r="R95" s="8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2"/>
      <c r="AH95" s="8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2"/>
    </row>
    <row r="96" spans="2:49">
      <c r="B96" s="8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2"/>
      <c r="R96" s="8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2"/>
      <c r="AH96" s="8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2"/>
    </row>
    <row r="97" spans="2:49">
      <c r="B97" s="8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2"/>
      <c r="R97" s="8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2"/>
      <c r="AH97" s="8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2"/>
    </row>
    <row r="98" spans="2:49">
      <c r="B98" s="8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2"/>
      <c r="R98" s="8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2"/>
      <c r="AH98" s="8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2"/>
    </row>
    <row r="99" spans="2:49">
      <c r="B99" s="8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2"/>
      <c r="R99" s="8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2"/>
      <c r="AH99" s="8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2"/>
    </row>
    <row r="100" spans="2:49">
      <c r="B100" s="8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2"/>
      <c r="R100" s="8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2"/>
      <c r="AH100" s="8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2"/>
    </row>
    <row r="101" spans="2:49">
      <c r="B101" s="8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2"/>
      <c r="R101" s="8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2"/>
      <c r="AH101" s="8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2"/>
    </row>
    <row r="102" spans="2:49">
      <c r="B102" s="8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2"/>
      <c r="R102" s="8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2"/>
      <c r="AH102" s="8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2"/>
    </row>
    <row r="103" spans="2:49">
      <c r="B103" s="14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9"/>
      <c r="R103" s="14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9"/>
      <c r="AH103" s="14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9"/>
    </row>
    <row r="104" spans="2:49" s="51" customFormat="1" ht="14.25">
      <c r="B104" s="61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60"/>
      <c r="R104" s="61"/>
      <c r="S104" s="59"/>
      <c r="T104" s="59"/>
      <c r="U104" s="59"/>
      <c r="V104" s="59"/>
      <c r="W104" s="59"/>
      <c r="X104" s="59"/>
      <c r="Y104" s="59"/>
      <c r="Z104" s="59"/>
      <c r="AA104" s="59"/>
      <c r="AB104" s="59"/>
      <c r="AC104" s="59"/>
      <c r="AD104" s="59"/>
      <c r="AE104" s="59"/>
      <c r="AF104" s="59"/>
      <c r="AG104" s="60"/>
      <c r="AH104" s="61"/>
      <c r="AI104" s="59"/>
      <c r="AJ104" s="59"/>
      <c r="AK104" s="59"/>
      <c r="AL104" s="59"/>
      <c r="AM104" s="59"/>
      <c r="AN104" s="59"/>
      <c r="AO104" s="59"/>
      <c r="AP104" s="59"/>
      <c r="AQ104" s="59"/>
      <c r="AR104" s="59"/>
      <c r="AS104" s="59"/>
      <c r="AT104" s="59"/>
      <c r="AU104" s="59"/>
      <c r="AV104" s="59"/>
      <c r="AW104" s="60"/>
    </row>
    <row r="105" spans="2:49" s="51" customFormat="1" ht="14.25">
      <c r="B105" s="68"/>
      <c r="C105" s="69"/>
      <c r="D105" s="69"/>
      <c r="E105" s="69"/>
      <c r="F105" s="69"/>
      <c r="G105" s="69"/>
      <c r="H105" s="69"/>
      <c r="I105" s="69"/>
      <c r="J105" s="69"/>
      <c r="K105" s="69"/>
      <c r="L105" s="69"/>
      <c r="M105" s="69"/>
      <c r="N105" s="69"/>
      <c r="O105" s="69"/>
      <c r="P105" s="69"/>
      <c r="Q105" s="70"/>
      <c r="R105" s="68"/>
      <c r="S105" s="69"/>
      <c r="T105" s="69"/>
      <c r="U105" s="69"/>
      <c r="V105" s="69"/>
      <c r="W105" s="69"/>
      <c r="X105" s="69"/>
      <c r="Y105" s="69"/>
      <c r="Z105" s="69"/>
      <c r="AA105" s="69"/>
      <c r="AB105" s="69"/>
      <c r="AC105" s="69"/>
      <c r="AD105" s="69"/>
      <c r="AE105" s="69"/>
      <c r="AF105" s="69"/>
      <c r="AG105" s="70"/>
      <c r="AH105" s="68"/>
      <c r="AI105" s="69"/>
      <c r="AJ105" s="69"/>
      <c r="AK105" s="69"/>
      <c r="AL105" s="69"/>
      <c r="AM105" s="69"/>
      <c r="AN105" s="69"/>
      <c r="AO105" s="69"/>
      <c r="AP105" s="69"/>
      <c r="AQ105" s="69"/>
      <c r="AR105" s="69"/>
      <c r="AS105" s="69"/>
      <c r="AT105" s="69"/>
      <c r="AU105" s="69"/>
      <c r="AV105" s="69"/>
      <c r="AW105" s="70"/>
    </row>
    <row r="106" spans="2:49" s="51" customFormat="1" ht="14.25">
      <c r="I106" s="52"/>
      <c r="J106" s="52"/>
      <c r="K106" s="52"/>
      <c r="L106" s="52"/>
      <c r="M106" s="52"/>
      <c r="N106" s="52"/>
    </row>
    <row r="107" spans="2:49" ht="21">
      <c r="B107" s="173" t="s">
        <v>56</v>
      </c>
      <c r="C107" s="174"/>
      <c r="D107" s="174" t="s">
        <v>57</v>
      </c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  <c r="Y107" s="174"/>
      <c r="Z107" s="174"/>
      <c r="AA107" s="174"/>
      <c r="AB107" s="174"/>
      <c r="AC107" s="174"/>
      <c r="AD107" s="174"/>
      <c r="AE107" s="174"/>
      <c r="AF107" s="174"/>
      <c r="AG107" s="174"/>
      <c r="AH107" s="174" t="s">
        <v>31</v>
      </c>
      <c r="AI107" s="174"/>
      <c r="AJ107" s="177">
        <f>AS88+AS54</f>
        <v>6032100</v>
      </c>
      <c r="AK107" s="177"/>
      <c r="AL107" s="177"/>
      <c r="AM107" s="177"/>
      <c r="AN107" s="177"/>
      <c r="AO107" s="177"/>
      <c r="AP107" s="177"/>
      <c r="AQ107" s="177"/>
      <c r="AR107" s="177"/>
      <c r="AS107" s="177"/>
      <c r="AT107" s="39"/>
      <c r="AU107" s="39"/>
      <c r="AV107" s="39"/>
      <c r="AW107" s="40"/>
    </row>
    <row r="108" spans="2:49" ht="21">
      <c r="B108" s="175"/>
      <c r="C108" s="176"/>
      <c r="D108" s="176"/>
      <c r="E108" s="176"/>
      <c r="F108" s="176"/>
      <c r="G108" s="176"/>
      <c r="H108" s="176"/>
      <c r="I108" s="176"/>
      <c r="J108" s="176"/>
      <c r="K108" s="176"/>
      <c r="L108" s="176"/>
      <c r="M108" s="176"/>
      <c r="N108" s="176"/>
      <c r="O108" s="176"/>
      <c r="P108" s="176"/>
      <c r="Q108" s="176"/>
      <c r="R108" s="176"/>
      <c r="S108" s="176"/>
      <c r="T108" s="176"/>
      <c r="U108" s="176"/>
      <c r="V108" s="176"/>
      <c r="W108" s="176"/>
      <c r="X108" s="176"/>
      <c r="Y108" s="176"/>
      <c r="Z108" s="176"/>
      <c r="AA108" s="176"/>
      <c r="AB108" s="176"/>
      <c r="AC108" s="176"/>
      <c r="AD108" s="176"/>
      <c r="AE108" s="176"/>
      <c r="AF108" s="176"/>
      <c r="AG108" s="176"/>
      <c r="AH108" s="176"/>
      <c r="AI108" s="176"/>
      <c r="AJ108" s="178"/>
      <c r="AK108" s="178"/>
      <c r="AL108" s="178"/>
      <c r="AM108" s="178"/>
      <c r="AN108" s="178"/>
      <c r="AO108" s="178"/>
      <c r="AP108" s="178"/>
      <c r="AQ108" s="178"/>
      <c r="AR108" s="178"/>
      <c r="AS108" s="178"/>
      <c r="AT108" s="41"/>
      <c r="AU108" s="41"/>
      <c r="AV108" s="41"/>
      <c r="AW108" s="42"/>
    </row>
    <row r="109" spans="2:49">
      <c r="AO109" s="3"/>
    </row>
    <row r="110" spans="2:49" s="51" customFormat="1" ht="14.25">
      <c r="I110" s="52"/>
      <c r="J110" s="52"/>
      <c r="K110" s="52"/>
      <c r="L110" s="52"/>
      <c r="M110" s="52"/>
      <c r="N110" s="52"/>
      <c r="AO110" s="52" t="s">
        <v>210</v>
      </c>
    </row>
    <row r="111" spans="2:49" s="51" customFormat="1" ht="14.25">
      <c r="F111" s="52" t="s">
        <v>54</v>
      </c>
      <c r="I111" s="52"/>
      <c r="J111" s="52"/>
      <c r="K111" s="52"/>
      <c r="L111" s="52"/>
      <c r="M111" s="52"/>
      <c r="N111" s="52"/>
      <c r="X111" s="52" t="s">
        <v>51</v>
      </c>
      <c r="AO111" s="52" t="s">
        <v>48</v>
      </c>
    </row>
    <row r="112" spans="2:49" s="51" customFormat="1" ht="14.25">
      <c r="F112" s="52" t="s">
        <v>55</v>
      </c>
      <c r="I112" s="52"/>
      <c r="J112" s="52"/>
      <c r="K112" s="52"/>
      <c r="L112" s="52"/>
      <c r="M112" s="52"/>
      <c r="N112" s="52"/>
      <c r="X112" s="52" t="s">
        <v>52</v>
      </c>
      <c r="AO112" s="52" t="s">
        <v>49</v>
      </c>
    </row>
    <row r="113" spans="2:49" s="51" customFormat="1" ht="14.25">
      <c r="F113" s="52"/>
      <c r="I113" s="52"/>
      <c r="J113" s="52"/>
      <c r="K113" s="52"/>
      <c r="L113" s="52"/>
      <c r="M113" s="52"/>
      <c r="N113" s="52"/>
      <c r="X113" s="52" t="s">
        <v>53</v>
      </c>
      <c r="AO113" s="52" t="s">
        <v>50</v>
      </c>
    </row>
    <row r="114" spans="2:49" s="51" customFormat="1" ht="14.25">
      <c r="F114" s="52"/>
      <c r="I114" s="52"/>
      <c r="J114" s="52"/>
      <c r="K114" s="52"/>
      <c r="L114" s="52"/>
      <c r="M114" s="52"/>
      <c r="N114" s="52"/>
      <c r="X114" s="52"/>
      <c r="AO114" s="52"/>
    </row>
    <row r="115" spans="2:49" s="51" customFormat="1" ht="14.25">
      <c r="F115" s="52"/>
      <c r="I115" s="52"/>
      <c r="J115" s="52"/>
      <c r="K115" s="52"/>
      <c r="L115" s="52"/>
      <c r="M115" s="52"/>
      <c r="N115" s="52"/>
      <c r="X115" s="52"/>
      <c r="AO115" s="52"/>
    </row>
    <row r="116" spans="2:49" s="51" customFormat="1" ht="14.25">
      <c r="F116" s="52"/>
      <c r="I116" s="52"/>
      <c r="J116" s="52"/>
      <c r="K116" s="52"/>
      <c r="L116" s="52"/>
      <c r="M116" s="52"/>
      <c r="N116" s="52"/>
      <c r="X116" s="52"/>
      <c r="AO116" s="52"/>
    </row>
    <row r="117" spans="2:49" s="63" customFormat="1">
      <c r="F117" s="132" t="s">
        <v>232</v>
      </c>
      <c r="I117" s="131"/>
      <c r="J117" s="131"/>
      <c r="K117" s="131"/>
      <c r="L117" s="131"/>
      <c r="M117" s="131"/>
      <c r="N117" s="131"/>
      <c r="X117" s="132" t="s">
        <v>97</v>
      </c>
      <c r="AO117" s="132" t="s">
        <v>209</v>
      </c>
    </row>
    <row r="118" spans="2:49" s="51" customFormat="1" ht="14.25">
      <c r="D118" s="133"/>
      <c r="F118" s="133" t="s">
        <v>228</v>
      </c>
      <c r="G118" s="133"/>
      <c r="H118" s="133"/>
      <c r="I118" s="133"/>
      <c r="J118" s="133"/>
      <c r="K118" s="134"/>
      <c r="L118" s="134"/>
      <c r="M118" s="134"/>
      <c r="N118" s="134"/>
      <c r="AO118" s="52"/>
    </row>
    <row r="119" spans="2:49" s="51" customFormat="1" ht="14.25">
      <c r="B119" s="68"/>
      <c r="C119" s="69"/>
      <c r="D119" s="69"/>
      <c r="E119" s="69"/>
      <c r="F119" s="69"/>
      <c r="G119" s="69"/>
      <c r="H119" s="69"/>
      <c r="I119" s="69"/>
      <c r="J119" s="69"/>
      <c r="K119" s="69"/>
      <c r="L119" s="69"/>
      <c r="M119" s="69"/>
      <c r="N119" s="69"/>
      <c r="O119" s="69"/>
      <c r="P119" s="69"/>
      <c r="Q119" s="70"/>
      <c r="R119" s="68"/>
      <c r="S119" s="69"/>
      <c r="T119" s="69"/>
      <c r="U119" s="69"/>
      <c r="V119" s="69"/>
      <c r="W119" s="69"/>
      <c r="X119" s="69"/>
      <c r="Y119" s="69"/>
      <c r="Z119" s="69"/>
      <c r="AA119" s="69"/>
      <c r="AB119" s="69"/>
      <c r="AC119" s="69"/>
      <c r="AD119" s="69"/>
      <c r="AE119" s="69"/>
      <c r="AF119" s="69"/>
      <c r="AG119" s="70"/>
      <c r="AH119" s="68"/>
      <c r="AI119" s="69"/>
      <c r="AJ119" s="69"/>
      <c r="AK119" s="69"/>
      <c r="AL119" s="69"/>
      <c r="AM119" s="69"/>
      <c r="AN119" s="69"/>
      <c r="AO119" s="69"/>
      <c r="AP119" s="69"/>
      <c r="AQ119" s="69"/>
      <c r="AR119" s="69"/>
      <c r="AS119" s="69"/>
      <c r="AT119" s="69"/>
      <c r="AU119" s="69"/>
      <c r="AV119" s="69"/>
      <c r="AW119" s="70"/>
    </row>
  </sheetData>
  <mergeCells count="74">
    <mergeCell ref="B6:J6"/>
    <mergeCell ref="L6:AT6"/>
    <mergeCell ref="A2:AW2"/>
    <mergeCell ref="B4:J4"/>
    <mergeCell ref="L4:AT4"/>
    <mergeCell ref="B5:J5"/>
    <mergeCell ref="L5:AT5"/>
    <mergeCell ref="B7:J7"/>
    <mergeCell ref="L7:AT7"/>
    <mergeCell ref="B8:J8"/>
    <mergeCell ref="L8:AT8"/>
    <mergeCell ref="B9:J9"/>
    <mergeCell ref="L9:AT9"/>
    <mergeCell ref="AJ16:AO16"/>
    <mergeCell ref="B11:AW11"/>
    <mergeCell ref="C14:G14"/>
    <mergeCell ref="I14:J14"/>
    <mergeCell ref="M14:N14"/>
    <mergeCell ref="Q14:R14"/>
    <mergeCell ref="AJ14:AO14"/>
    <mergeCell ref="C15:G15"/>
    <mergeCell ref="I15:J15"/>
    <mergeCell ref="M15:N15"/>
    <mergeCell ref="Q15:R15"/>
    <mergeCell ref="AJ15:AO15"/>
    <mergeCell ref="B18:Q18"/>
    <mergeCell ref="R18:AG18"/>
    <mergeCell ref="AH18:AW18"/>
    <mergeCell ref="B19:Q30"/>
    <mergeCell ref="R19:AG30"/>
    <mergeCell ref="AH19:AW30"/>
    <mergeCell ref="AP42:AT42"/>
    <mergeCell ref="V50:W50"/>
    <mergeCell ref="Z50:AA50"/>
    <mergeCell ref="AD50:AE50"/>
    <mergeCell ref="AJ50:AL50"/>
    <mergeCell ref="AR50:AU50"/>
    <mergeCell ref="V52:W52"/>
    <mergeCell ref="X52:AA52"/>
    <mergeCell ref="AD52:AE52"/>
    <mergeCell ref="AJ52:AL52"/>
    <mergeCell ref="AR52:AU52"/>
    <mergeCell ref="V51:W51"/>
    <mergeCell ref="X51:AA51"/>
    <mergeCell ref="AD51:AE51"/>
    <mergeCell ref="AJ51:AL51"/>
    <mergeCell ref="AR51:AU51"/>
    <mergeCell ref="B54:AO54"/>
    <mergeCell ref="AS54:AW54"/>
    <mergeCell ref="B55:C55"/>
    <mergeCell ref="D55:Q55"/>
    <mergeCell ref="R55:AG55"/>
    <mergeCell ref="AH55:AW55"/>
    <mergeCell ref="D57:E57"/>
    <mergeCell ref="G57:Q57"/>
    <mergeCell ref="Z85:AA85"/>
    <mergeCell ref="AD85:AE85"/>
    <mergeCell ref="AG85:AH85"/>
    <mergeCell ref="AJ107:AS108"/>
    <mergeCell ref="AL85:AN85"/>
    <mergeCell ref="AR85:AU85"/>
    <mergeCell ref="AC86:AG86"/>
    <mergeCell ref="B88:AO88"/>
    <mergeCell ref="AS88:AW88"/>
    <mergeCell ref="B89:C89"/>
    <mergeCell ref="D89:Q89"/>
    <mergeCell ref="R89:AG89"/>
    <mergeCell ref="AH89:AW89"/>
    <mergeCell ref="AJ85:AK85"/>
    <mergeCell ref="D91:E91"/>
    <mergeCell ref="G91:Q91"/>
    <mergeCell ref="B107:C108"/>
    <mergeCell ref="D107:AG108"/>
    <mergeCell ref="AH107:AI108"/>
  </mergeCells>
  <pageMargins left="0.85" right="0.39370078740157483" top="0.82" bottom="0.37" header="0.31496062992125984" footer="0.31496062992125984"/>
  <pageSetup paperSize="9" scale="85" orientation="landscape" horizontalDpi="4294967293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>
  <dimension ref="A1:AW155"/>
  <sheetViews>
    <sheetView topLeftCell="A16" workbookViewId="0">
      <selection activeCell="A32" sqref="A32:XFD40"/>
    </sheetView>
  </sheetViews>
  <sheetFormatPr defaultRowHeight="15"/>
  <cols>
    <col min="1" max="7" width="3" style="1" customWidth="1"/>
    <col min="8" max="8" width="1.5703125" style="1" customWidth="1"/>
    <col min="9" max="14" width="3" style="3" customWidth="1"/>
    <col min="15" max="81" width="3" style="1" customWidth="1"/>
    <col min="82" max="139" width="2.42578125" style="1" customWidth="1"/>
    <col min="140" max="16384" width="9.140625" style="1"/>
  </cols>
  <sheetData>
    <row r="1" spans="1:49">
      <c r="AR1" s="21" t="s">
        <v>24</v>
      </c>
    </row>
    <row r="2" spans="1:49" ht="21">
      <c r="A2" s="165" t="s">
        <v>0</v>
      </c>
      <c r="B2" s="165"/>
      <c r="C2" s="165"/>
      <c r="D2" s="165"/>
      <c r="E2" s="165"/>
      <c r="F2" s="165"/>
      <c r="G2" s="165"/>
      <c r="H2" s="165"/>
      <c r="I2" s="165"/>
      <c r="J2" s="165"/>
      <c r="K2" s="165"/>
      <c r="L2" s="165"/>
      <c r="M2" s="165"/>
      <c r="N2" s="165"/>
      <c r="O2" s="165"/>
      <c r="P2" s="165"/>
      <c r="Q2" s="165"/>
      <c r="R2" s="165"/>
      <c r="S2" s="165"/>
      <c r="T2" s="165"/>
      <c r="U2" s="165"/>
      <c r="V2" s="165"/>
      <c r="W2" s="165"/>
      <c r="X2" s="165"/>
      <c r="Y2" s="165"/>
      <c r="Z2" s="165"/>
      <c r="AA2" s="165"/>
      <c r="AB2" s="165"/>
      <c r="AC2" s="165"/>
      <c r="AD2" s="165"/>
      <c r="AE2" s="165"/>
      <c r="AF2" s="165"/>
      <c r="AG2" s="165"/>
      <c r="AH2" s="165"/>
      <c r="AI2" s="165"/>
      <c r="AJ2" s="165"/>
      <c r="AK2" s="165"/>
      <c r="AL2" s="165"/>
      <c r="AM2" s="165"/>
      <c r="AN2" s="165"/>
      <c r="AO2" s="165"/>
      <c r="AP2" s="165"/>
      <c r="AQ2" s="165"/>
      <c r="AR2" s="165"/>
      <c r="AS2" s="165"/>
      <c r="AT2" s="165"/>
      <c r="AU2" s="165"/>
      <c r="AV2" s="165"/>
      <c r="AW2" s="165"/>
    </row>
    <row r="4" spans="1:49">
      <c r="A4" s="2" t="s">
        <v>1</v>
      </c>
      <c r="B4" s="166" t="s">
        <v>2</v>
      </c>
      <c r="C4" s="166"/>
      <c r="D4" s="166"/>
      <c r="E4" s="166"/>
      <c r="F4" s="166"/>
      <c r="G4" s="166"/>
      <c r="H4" s="166"/>
      <c r="I4" s="166"/>
      <c r="J4" s="166"/>
      <c r="K4" s="3" t="s">
        <v>14</v>
      </c>
      <c r="L4" s="166">
        <v>279</v>
      </c>
      <c r="M4" s="166"/>
      <c r="N4" s="166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  <c r="AA4" s="166"/>
      <c r="AB4" s="166"/>
      <c r="AC4" s="166"/>
      <c r="AD4" s="166"/>
      <c r="AE4" s="166"/>
      <c r="AF4" s="166"/>
      <c r="AG4" s="166"/>
      <c r="AH4" s="166"/>
      <c r="AI4" s="166"/>
      <c r="AJ4" s="166"/>
      <c r="AK4" s="166"/>
      <c r="AL4" s="166"/>
      <c r="AM4" s="166"/>
      <c r="AN4" s="166"/>
      <c r="AO4" s="166"/>
      <c r="AP4" s="166"/>
      <c r="AQ4" s="166"/>
      <c r="AR4" s="166"/>
      <c r="AS4" s="166"/>
      <c r="AT4" s="166"/>
    </row>
    <row r="5" spans="1:49">
      <c r="B5" s="166" t="s">
        <v>3</v>
      </c>
      <c r="C5" s="166"/>
      <c r="D5" s="166"/>
      <c r="E5" s="166"/>
      <c r="F5" s="166"/>
      <c r="G5" s="166"/>
      <c r="H5" s="166"/>
      <c r="I5" s="166"/>
      <c r="J5" s="166"/>
      <c r="K5" s="3" t="s">
        <v>14</v>
      </c>
      <c r="L5" s="167" t="s">
        <v>236</v>
      </c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167"/>
      <c r="AA5" s="167"/>
      <c r="AB5" s="167"/>
      <c r="AC5" s="167"/>
      <c r="AD5" s="167"/>
      <c r="AE5" s="167"/>
      <c r="AF5" s="167"/>
      <c r="AG5" s="167"/>
      <c r="AH5" s="167"/>
      <c r="AI5" s="167"/>
      <c r="AJ5" s="167"/>
      <c r="AK5" s="167"/>
      <c r="AL5" s="167"/>
      <c r="AM5" s="167"/>
      <c r="AN5" s="167"/>
      <c r="AO5" s="167"/>
      <c r="AP5" s="167"/>
      <c r="AQ5" s="167"/>
      <c r="AR5" s="167"/>
      <c r="AS5" s="167"/>
      <c r="AT5" s="167"/>
    </row>
    <row r="6" spans="1:49">
      <c r="B6" s="166" t="s">
        <v>4</v>
      </c>
      <c r="C6" s="166"/>
      <c r="D6" s="166"/>
      <c r="E6" s="166"/>
      <c r="F6" s="166"/>
      <c r="G6" s="166"/>
      <c r="H6" s="166"/>
      <c r="I6" s="166"/>
      <c r="J6" s="166"/>
      <c r="K6" s="3" t="s">
        <v>14</v>
      </c>
      <c r="L6" s="166" t="str">
        <f>'[1]Tembesi Lolos'!$N$153</f>
        <v>Wiraswasta</v>
      </c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</row>
    <row r="7" spans="1:49">
      <c r="B7" s="166" t="s">
        <v>5</v>
      </c>
      <c r="C7" s="166"/>
      <c r="D7" s="166"/>
      <c r="E7" s="166"/>
      <c r="F7" s="166"/>
      <c r="G7" s="166"/>
      <c r="H7" s="166"/>
      <c r="I7" s="166"/>
      <c r="J7" s="166"/>
      <c r="K7" s="3" t="s">
        <v>14</v>
      </c>
      <c r="L7" s="166" t="s">
        <v>175</v>
      </c>
      <c r="M7" s="166"/>
      <c r="N7" s="166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</row>
    <row r="8" spans="1:49">
      <c r="B8" s="166" t="s">
        <v>6</v>
      </c>
      <c r="C8" s="166"/>
      <c r="D8" s="166"/>
      <c r="E8" s="166"/>
      <c r="F8" s="166"/>
      <c r="G8" s="166"/>
      <c r="H8" s="166"/>
      <c r="I8" s="166"/>
      <c r="J8" s="166"/>
      <c r="K8" s="3" t="s">
        <v>14</v>
      </c>
      <c r="L8" s="166" t="s">
        <v>105</v>
      </c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</row>
    <row r="9" spans="1:49">
      <c r="B9" s="166" t="s">
        <v>7</v>
      </c>
      <c r="C9" s="166"/>
      <c r="D9" s="166"/>
      <c r="E9" s="166"/>
      <c r="F9" s="166"/>
      <c r="G9" s="166"/>
      <c r="H9" s="166"/>
      <c r="I9" s="166"/>
      <c r="J9" s="166"/>
      <c r="K9" s="3" t="s">
        <v>14</v>
      </c>
      <c r="L9" s="166" t="s">
        <v>23</v>
      </c>
      <c r="M9" s="166"/>
      <c r="N9" s="166"/>
      <c r="O9" s="166"/>
      <c r="P9" s="166"/>
      <c r="Q9" s="166"/>
      <c r="R9" s="166"/>
      <c r="S9" s="166"/>
      <c r="T9" s="166"/>
      <c r="U9" s="166"/>
      <c r="V9" s="166"/>
      <c r="W9" s="166"/>
      <c r="X9" s="166"/>
      <c r="Y9" s="166"/>
      <c r="Z9" s="166"/>
      <c r="AA9" s="166"/>
      <c r="AB9" s="166"/>
      <c r="AC9" s="166"/>
      <c r="AD9" s="166"/>
      <c r="AE9" s="166"/>
      <c r="AF9" s="166"/>
      <c r="AG9" s="166"/>
      <c r="AH9" s="166"/>
      <c r="AI9" s="166"/>
      <c r="AJ9" s="166"/>
      <c r="AK9" s="166"/>
      <c r="AL9" s="166"/>
      <c r="AM9" s="166"/>
      <c r="AN9" s="166"/>
      <c r="AO9" s="166"/>
      <c r="AP9" s="166"/>
      <c r="AQ9" s="166"/>
      <c r="AR9" s="166"/>
      <c r="AS9" s="166"/>
      <c r="AT9" s="166"/>
    </row>
    <row r="11" spans="1:49" ht="15" customHeight="1">
      <c r="A11" s="2" t="s">
        <v>8</v>
      </c>
      <c r="B11" s="169" t="s">
        <v>9</v>
      </c>
      <c r="C11" s="169"/>
      <c r="D11" s="169"/>
      <c r="E11" s="169"/>
      <c r="F11" s="169"/>
      <c r="G11" s="169"/>
      <c r="H11" s="169"/>
      <c r="I11" s="169"/>
      <c r="J11" s="169"/>
      <c r="K11" s="169"/>
      <c r="L11" s="169"/>
      <c r="M11" s="169"/>
      <c r="N11" s="169"/>
      <c r="O11" s="169"/>
      <c r="P11" s="169"/>
      <c r="Q11" s="169"/>
      <c r="R11" s="169"/>
      <c r="S11" s="169"/>
      <c r="T11" s="169"/>
      <c r="U11" s="169"/>
      <c r="V11" s="169"/>
      <c r="W11" s="169"/>
      <c r="X11" s="169"/>
      <c r="Y11" s="169"/>
      <c r="Z11" s="169"/>
      <c r="AA11" s="169"/>
      <c r="AB11" s="169"/>
      <c r="AC11" s="169"/>
      <c r="AD11" s="169"/>
      <c r="AE11" s="169"/>
      <c r="AF11" s="169"/>
      <c r="AG11" s="169"/>
      <c r="AH11" s="169"/>
      <c r="AI11" s="169"/>
      <c r="AJ11" s="169"/>
      <c r="AK11" s="169"/>
      <c r="AL11" s="169"/>
      <c r="AM11" s="169"/>
      <c r="AN11" s="169"/>
      <c r="AO11" s="169"/>
      <c r="AP11" s="169"/>
      <c r="AQ11" s="169"/>
      <c r="AR11" s="169"/>
      <c r="AS11" s="169"/>
      <c r="AT11" s="169"/>
      <c r="AU11" s="169"/>
      <c r="AV11" s="169"/>
      <c r="AW11" s="169"/>
    </row>
    <row r="13" spans="1:49">
      <c r="B13" s="15" t="s">
        <v>10</v>
      </c>
      <c r="C13" s="5"/>
      <c r="D13" s="5"/>
      <c r="E13" s="5"/>
      <c r="F13" s="5"/>
      <c r="G13" s="5"/>
      <c r="H13" s="5"/>
      <c r="I13" s="6"/>
      <c r="J13" s="6"/>
      <c r="K13" s="6"/>
      <c r="L13" s="6"/>
      <c r="M13" s="6"/>
      <c r="N13" s="6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7"/>
    </row>
    <row r="14" spans="1:49" ht="17.25">
      <c r="B14" s="16" t="s">
        <v>11</v>
      </c>
      <c r="C14" s="160" t="s">
        <v>13</v>
      </c>
      <c r="D14" s="160"/>
      <c r="E14" s="160"/>
      <c r="F14" s="160"/>
      <c r="G14" s="160"/>
      <c r="H14" s="118" t="s">
        <v>14</v>
      </c>
      <c r="I14" s="168">
        <v>6</v>
      </c>
      <c r="J14" s="168"/>
      <c r="K14" s="120" t="s">
        <v>15</v>
      </c>
      <c r="L14" s="120" t="s">
        <v>16</v>
      </c>
      <c r="M14" s="168">
        <v>10</v>
      </c>
      <c r="N14" s="168"/>
      <c r="O14" s="11" t="s">
        <v>15</v>
      </c>
      <c r="P14" s="13" t="s">
        <v>17</v>
      </c>
      <c r="Q14" s="168">
        <f>SUM(M14*I14)</f>
        <v>60</v>
      </c>
      <c r="R14" s="168"/>
      <c r="S14" s="118" t="s">
        <v>18</v>
      </c>
      <c r="T14" s="118"/>
      <c r="U14" s="18" t="s">
        <v>11</v>
      </c>
      <c r="V14" s="10" t="s">
        <v>65</v>
      </c>
      <c r="W14" s="10"/>
      <c r="X14" s="10"/>
      <c r="Y14" s="10"/>
      <c r="Z14" s="10"/>
      <c r="AA14" s="10" t="s">
        <v>14</v>
      </c>
      <c r="AB14" s="10" t="s">
        <v>64</v>
      </c>
      <c r="AC14" s="10"/>
      <c r="AD14" s="10"/>
      <c r="AE14" s="10"/>
      <c r="AF14" s="10"/>
      <c r="AI14" s="19" t="s">
        <v>11</v>
      </c>
      <c r="AJ14" s="161" t="s">
        <v>67</v>
      </c>
      <c r="AK14" s="161"/>
      <c r="AL14" s="161"/>
      <c r="AM14" s="161"/>
      <c r="AN14" s="161"/>
      <c r="AO14" s="161"/>
      <c r="AP14" s="44" t="s">
        <v>14</v>
      </c>
      <c r="AQ14" s="44" t="s">
        <v>64</v>
      </c>
      <c r="AR14" s="44"/>
      <c r="AS14" s="44"/>
      <c r="AT14" s="44"/>
      <c r="AU14" s="44"/>
      <c r="AW14" s="12"/>
    </row>
    <row r="15" spans="1:49" ht="17.25">
      <c r="B15" s="16" t="s">
        <v>11</v>
      </c>
      <c r="C15" s="160" t="s">
        <v>12</v>
      </c>
      <c r="D15" s="160"/>
      <c r="E15" s="160"/>
      <c r="F15" s="160"/>
      <c r="G15" s="160"/>
      <c r="H15" s="118" t="s">
        <v>14</v>
      </c>
      <c r="I15" s="168">
        <v>6</v>
      </c>
      <c r="J15" s="168"/>
      <c r="K15" s="120" t="s">
        <v>15</v>
      </c>
      <c r="L15" s="120" t="s">
        <v>16</v>
      </c>
      <c r="M15" s="168">
        <v>8</v>
      </c>
      <c r="N15" s="168"/>
      <c r="O15" s="11" t="s">
        <v>15</v>
      </c>
      <c r="P15" s="13" t="s">
        <v>17</v>
      </c>
      <c r="Q15" s="168">
        <f>SUM(M15*I15)</f>
        <v>48</v>
      </c>
      <c r="R15" s="168"/>
      <c r="S15" s="118" t="s">
        <v>18</v>
      </c>
      <c r="T15" s="118"/>
      <c r="U15" s="18" t="s">
        <v>11</v>
      </c>
      <c r="V15" s="10" t="s">
        <v>63</v>
      </c>
      <c r="W15" s="10"/>
      <c r="X15" s="10"/>
      <c r="Y15" s="10"/>
      <c r="Z15" s="10"/>
      <c r="AA15" s="10" t="s">
        <v>14</v>
      </c>
      <c r="AB15" s="10" t="s">
        <v>64</v>
      </c>
      <c r="AC15" s="10"/>
      <c r="AD15" s="10"/>
      <c r="AE15" s="10"/>
      <c r="AF15" s="10"/>
      <c r="AH15" s="10"/>
      <c r="AI15" s="18" t="s">
        <v>11</v>
      </c>
      <c r="AJ15" s="160" t="s">
        <v>68</v>
      </c>
      <c r="AK15" s="160"/>
      <c r="AL15" s="160"/>
      <c r="AM15" s="160"/>
      <c r="AN15" s="160"/>
      <c r="AO15" s="160"/>
      <c r="AP15" s="10" t="s">
        <v>14</v>
      </c>
      <c r="AQ15" s="10" t="s">
        <v>111</v>
      </c>
      <c r="AR15" s="10"/>
      <c r="AS15" s="10"/>
      <c r="AT15" s="10"/>
      <c r="AU15" s="10"/>
      <c r="AW15" s="12"/>
    </row>
    <row r="16" spans="1:49">
      <c r="B16" s="17"/>
      <c r="C16" s="44"/>
      <c r="D16" s="44"/>
      <c r="E16" s="44"/>
      <c r="F16" s="44"/>
      <c r="G16" s="44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119"/>
      <c r="U16" s="18" t="s">
        <v>11</v>
      </c>
      <c r="V16" s="118" t="s">
        <v>66</v>
      </c>
      <c r="W16" s="118"/>
      <c r="X16" s="118"/>
      <c r="Y16" s="118"/>
      <c r="Z16" s="118"/>
      <c r="AA16" s="10" t="s">
        <v>14</v>
      </c>
      <c r="AB16" s="118" t="s">
        <v>64</v>
      </c>
      <c r="AC16" s="118"/>
      <c r="AD16" s="118"/>
      <c r="AE16" s="118"/>
      <c r="AF16" s="118"/>
      <c r="AH16" s="24"/>
      <c r="AI16" s="18" t="s">
        <v>11</v>
      </c>
      <c r="AJ16" s="160" t="s">
        <v>69</v>
      </c>
      <c r="AK16" s="160"/>
      <c r="AL16" s="160"/>
      <c r="AM16" s="160"/>
      <c r="AN16" s="160"/>
      <c r="AO16" s="160"/>
      <c r="AP16" s="10" t="s">
        <v>14</v>
      </c>
      <c r="AQ16" s="10" t="s">
        <v>111</v>
      </c>
      <c r="AR16" s="10"/>
      <c r="AS16" s="10"/>
      <c r="AT16" s="10"/>
      <c r="AU16" s="10"/>
      <c r="AV16" s="10"/>
      <c r="AW16" s="12"/>
    </row>
    <row r="17" spans="2:49">
      <c r="B17" s="8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2"/>
    </row>
    <row r="18" spans="2:49">
      <c r="B18" s="170" t="s">
        <v>19</v>
      </c>
      <c r="C18" s="170"/>
      <c r="D18" s="170"/>
      <c r="E18" s="170"/>
      <c r="F18" s="170"/>
      <c r="G18" s="170"/>
      <c r="H18" s="170"/>
      <c r="I18" s="170"/>
      <c r="J18" s="170"/>
      <c r="K18" s="170"/>
      <c r="L18" s="170"/>
      <c r="M18" s="170"/>
      <c r="N18" s="170"/>
      <c r="O18" s="170"/>
      <c r="P18" s="170"/>
      <c r="Q18" s="170"/>
      <c r="R18" s="170" t="s">
        <v>20</v>
      </c>
      <c r="S18" s="170"/>
      <c r="T18" s="170"/>
      <c r="U18" s="170"/>
      <c r="V18" s="170"/>
      <c r="W18" s="170"/>
      <c r="X18" s="170"/>
      <c r="Y18" s="170"/>
      <c r="Z18" s="170"/>
      <c r="AA18" s="170"/>
      <c r="AB18" s="170"/>
      <c r="AC18" s="170"/>
      <c r="AD18" s="170"/>
      <c r="AE18" s="170"/>
      <c r="AF18" s="170"/>
      <c r="AG18" s="170"/>
      <c r="AH18" s="170" t="s">
        <v>21</v>
      </c>
      <c r="AI18" s="170"/>
      <c r="AJ18" s="170"/>
      <c r="AK18" s="170"/>
      <c r="AL18" s="170"/>
      <c r="AM18" s="170"/>
      <c r="AN18" s="170"/>
      <c r="AO18" s="170"/>
      <c r="AP18" s="170"/>
      <c r="AQ18" s="170"/>
      <c r="AR18" s="170"/>
      <c r="AS18" s="170"/>
      <c r="AT18" s="170"/>
      <c r="AU18" s="170"/>
      <c r="AV18" s="170"/>
      <c r="AW18" s="170"/>
    </row>
    <row r="19" spans="2:49">
      <c r="B19" s="162"/>
      <c r="C19" s="162"/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  <c r="AA19" s="162"/>
      <c r="AB19" s="162"/>
      <c r="AC19" s="162"/>
      <c r="AD19" s="162"/>
      <c r="AE19" s="162"/>
      <c r="AF19" s="162"/>
      <c r="AG19" s="162"/>
      <c r="AH19" s="162"/>
      <c r="AI19" s="162"/>
      <c r="AJ19" s="162"/>
      <c r="AK19" s="162"/>
      <c r="AL19" s="162"/>
      <c r="AM19" s="162"/>
      <c r="AN19" s="162"/>
      <c r="AO19" s="162"/>
      <c r="AP19" s="162"/>
      <c r="AQ19" s="162"/>
      <c r="AR19" s="162"/>
      <c r="AS19" s="162"/>
      <c r="AT19" s="162"/>
      <c r="AU19" s="162"/>
      <c r="AV19" s="162"/>
      <c r="AW19" s="162"/>
    </row>
    <row r="20" spans="2:49">
      <c r="B20" s="163"/>
      <c r="C20" s="163"/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  <c r="AC20" s="163"/>
      <c r="AD20" s="163"/>
      <c r="AE20" s="163"/>
      <c r="AF20" s="163"/>
      <c r="AG20" s="163"/>
      <c r="AH20" s="163"/>
      <c r="AI20" s="163"/>
      <c r="AJ20" s="163"/>
      <c r="AK20" s="163"/>
      <c r="AL20" s="163"/>
      <c r="AM20" s="163"/>
      <c r="AN20" s="163"/>
      <c r="AO20" s="163"/>
      <c r="AP20" s="163"/>
      <c r="AQ20" s="163"/>
      <c r="AR20" s="163"/>
      <c r="AS20" s="163"/>
      <c r="AT20" s="163"/>
      <c r="AU20" s="163"/>
      <c r="AV20" s="163"/>
      <c r="AW20" s="163"/>
    </row>
    <row r="21" spans="2:49">
      <c r="B21" s="163"/>
      <c r="C21" s="163"/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  <c r="AC21" s="163"/>
      <c r="AD21" s="163"/>
      <c r="AE21" s="163"/>
      <c r="AF21" s="163"/>
      <c r="AG21" s="163"/>
      <c r="AH21" s="163"/>
      <c r="AI21" s="163"/>
      <c r="AJ21" s="163"/>
      <c r="AK21" s="163"/>
      <c r="AL21" s="163"/>
      <c r="AM21" s="163"/>
      <c r="AN21" s="163"/>
      <c r="AO21" s="163"/>
      <c r="AP21" s="163"/>
      <c r="AQ21" s="163"/>
      <c r="AR21" s="163"/>
      <c r="AS21" s="163"/>
      <c r="AT21" s="163"/>
      <c r="AU21" s="163"/>
      <c r="AV21" s="163"/>
      <c r="AW21" s="163"/>
    </row>
    <row r="22" spans="2:49">
      <c r="B22" s="163"/>
      <c r="C22" s="163"/>
      <c r="D22" s="163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  <c r="AC22" s="163"/>
      <c r="AD22" s="163"/>
      <c r="AE22" s="163"/>
      <c r="AF22" s="163"/>
      <c r="AG22" s="163"/>
      <c r="AH22" s="163"/>
      <c r="AI22" s="163"/>
      <c r="AJ22" s="163"/>
      <c r="AK22" s="163"/>
      <c r="AL22" s="163"/>
      <c r="AM22" s="163"/>
      <c r="AN22" s="163"/>
      <c r="AO22" s="163"/>
      <c r="AP22" s="163"/>
      <c r="AQ22" s="163"/>
      <c r="AR22" s="163"/>
      <c r="AS22" s="163"/>
      <c r="AT22" s="163"/>
      <c r="AU22" s="163"/>
      <c r="AV22" s="163"/>
      <c r="AW22" s="163"/>
    </row>
    <row r="23" spans="2:49">
      <c r="B23" s="163"/>
      <c r="C23" s="163"/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  <c r="AC23" s="163"/>
      <c r="AD23" s="163"/>
      <c r="AE23" s="163"/>
      <c r="AF23" s="163"/>
      <c r="AG23" s="163"/>
      <c r="AH23" s="163"/>
      <c r="AI23" s="163"/>
      <c r="AJ23" s="163"/>
      <c r="AK23" s="163"/>
      <c r="AL23" s="163"/>
      <c r="AM23" s="163"/>
      <c r="AN23" s="163"/>
      <c r="AO23" s="163"/>
      <c r="AP23" s="163"/>
      <c r="AQ23" s="163"/>
      <c r="AR23" s="163"/>
      <c r="AS23" s="163"/>
      <c r="AT23" s="163"/>
      <c r="AU23" s="163"/>
      <c r="AV23" s="163"/>
      <c r="AW23" s="163"/>
    </row>
    <row r="24" spans="2:49">
      <c r="B24" s="163"/>
      <c r="C24" s="163"/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  <c r="AC24" s="163"/>
      <c r="AD24" s="163"/>
      <c r="AE24" s="163"/>
      <c r="AF24" s="163"/>
      <c r="AG24" s="163"/>
      <c r="AH24" s="163"/>
      <c r="AI24" s="163"/>
      <c r="AJ24" s="163"/>
      <c r="AK24" s="163"/>
      <c r="AL24" s="163"/>
      <c r="AM24" s="163"/>
      <c r="AN24" s="163"/>
      <c r="AO24" s="163"/>
      <c r="AP24" s="163"/>
      <c r="AQ24" s="163"/>
      <c r="AR24" s="163"/>
      <c r="AS24" s="163"/>
      <c r="AT24" s="163"/>
      <c r="AU24" s="163"/>
      <c r="AV24" s="163"/>
      <c r="AW24" s="163"/>
    </row>
    <row r="25" spans="2:49">
      <c r="B25" s="163"/>
      <c r="C25" s="163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K25" s="163"/>
      <c r="AL25" s="163"/>
      <c r="AM25" s="163"/>
      <c r="AN25" s="163"/>
      <c r="AO25" s="163"/>
      <c r="AP25" s="163"/>
      <c r="AQ25" s="163"/>
      <c r="AR25" s="163"/>
      <c r="AS25" s="163"/>
      <c r="AT25" s="163"/>
      <c r="AU25" s="163"/>
      <c r="AV25" s="163"/>
      <c r="AW25" s="163"/>
    </row>
    <row r="26" spans="2:49">
      <c r="B26" s="163"/>
      <c r="C26" s="163"/>
      <c r="D26" s="163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  <c r="AB26" s="163"/>
      <c r="AC26" s="163"/>
      <c r="AD26" s="163"/>
      <c r="AE26" s="163"/>
      <c r="AF26" s="163"/>
      <c r="AG26" s="163"/>
      <c r="AH26" s="163"/>
      <c r="AI26" s="163"/>
      <c r="AJ26" s="163"/>
      <c r="AK26" s="163"/>
      <c r="AL26" s="163"/>
      <c r="AM26" s="163"/>
      <c r="AN26" s="163"/>
      <c r="AO26" s="163"/>
      <c r="AP26" s="163"/>
      <c r="AQ26" s="163"/>
      <c r="AR26" s="163"/>
      <c r="AS26" s="163"/>
      <c r="AT26" s="163"/>
      <c r="AU26" s="163"/>
      <c r="AV26" s="163"/>
      <c r="AW26" s="163"/>
    </row>
    <row r="27" spans="2:49">
      <c r="B27" s="163"/>
      <c r="C27" s="163"/>
      <c r="D27" s="163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/>
      <c r="AC27" s="163"/>
      <c r="AD27" s="163"/>
      <c r="AE27" s="163"/>
      <c r="AF27" s="163"/>
      <c r="AG27" s="163"/>
      <c r="AH27" s="163"/>
      <c r="AI27" s="163"/>
      <c r="AJ27" s="163"/>
      <c r="AK27" s="163"/>
      <c r="AL27" s="163"/>
      <c r="AM27" s="163"/>
      <c r="AN27" s="163"/>
      <c r="AO27" s="163"/>
      <c r="AP27" s="163"/>
      <c r="AQ27" s="163"/>
      <c r="AR27" s="163"/>
      <c r="AS27" s="163"/>
      <c r="AT27" s="163"/>
      <c r="AU27" s="163"/>
      <c r="AV27" s="163"/>
      <c r="AW27" s="163"/>
    </row>
    <row r="28" spans="2:49">
      <c r="B28" s="163"/>
      <c r="C28" s="163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  <c r="AB28" s="163"/>
      <c r="AC28" s="163"/>
      <c r="AD28" s="163"/>
      <c r="AE28" s="163"/>
      <c r="AF28" s="163"/>
      <c r="AG28" s="163"/>
      <c r="AH28" s="163"/>
      <c r="AI28" s="163"/>
      <c r="AJ28" s="163"/>
      <c r="AK28" s="163"/>
      <c r="AL28" s="163"/>
      <c r="AM28" s="163"/>
      <c r="AN28" s="163"/>
      <c r="AO28" s="163"/>
      <c r="AP28" s="163"/>
      <c r="AQ28" s="163"/>
      <c r="AR28" s="163"/>
      <c r="AS28" s="163"/>
      <c r="AT28" s="163"/>
      <c r="AU28" s="163"/>
      <c r="AV28" s="163"/>
      <c r="AW28" s="163"/>
    </row>
    <row r="29" spans="2:49">
      <c r="B29" s="163"/>
      <c r="C29" s="163"/>
      <c r="D29" s="163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63"/>
      <c r="AL29" s="163"/>
      <c r="AM29" s="163"/>
      <c r="AN29" s="163"/>
      <c r="AO29" s="163"/>
      <c r="AP29" s="163"/>
      <c r="AQ29" s="163"/>
      <c r="AR29" s="163"/>
      <c r="AS29" s="163"/>
      <c r="AT29" s="163"/>
      <c r="AU29" s="163"/>
      <c r="AV29" s="163"/>
      <c r="AW29" s="163"/>
    </row>
    <row r="30" spans="2:49">
      <c r="B30" s="164"/>
      <c r="C30" s="164"/>
      <c r="D30" s="164"/>
      <c r="E30" s="164"/>
      <c r="F30" s="164"/>
      <c r="G30" s="164"/>
      <c r="H30" s="164"/>
      <c r="I30" s="164"/>
      <c r="J30" s="164"/>
      <c r="K30" s="164"/>
      <c r="L30" s="164"/>
      <c r="M30" s="164"/>
      <c r="N30" s="164"/>
      <c r="O30" s="164"/>
      <c r="P30" s="164"/>
      <c r="Q30" s="164"/>
      <c r="R30" s="164"/>
      <c r="S30" s="164"/>
      <c r="T30" s="164"/>
      <c r="U30" s="164"/>
      <c r="V30" s="164"/>
      <c r="W30" s="164"/>
      <c r="X30" s="164"/>
      <c r="Y30" s="164"/>
      <c r="Z30" s="164"/>
      <c r="AA30" s="164"/>
      <c r="AB30" s="164"/>
      <c r="AC30" s="164"/>
      <c r="AD30" s="164"/>
      <c r="AE30" s="164"/>
      <c r="AF30" s="164"/>
      <c r="AG30" s="164"/>
      <c r="AH30" s="164"/>
      <c r="AI30" s="164"/>
      <c r="AJ30" s="164"/>
      <c r="AK30" s="164"/>
      <c r="AL30" s="164"/>
      <c r="AM30" s="164"/>
      <c r="AN30" s="164"/>
      <c r="AO30" s="164"/>
      <c r="AP30" s="164"/>
      <c r="AQ30" s="164"/>
      <c r="AR30" s="164"/>
      <c r="AS30" s="164"/>
      <c r="AT30" s="164"/>
      <c r="AU30" s="164"/>
      <c r="AV30" s="164"/>
      <c r="AW30" s="164"/>
    </row>
    <row r="32" spans="2:49" s="102" customFormat="1">
      <c r="I32" s="101"/>
      <c r="J32" s="101"/>
      <c r="K32" s="101"/>
      <c r="L32" s="101"/>
      <c r="M32" s="101"/>
      <c r="N32" s="101"/>
      <c r="AR32" s="101" t="s">
        <v>239</v>
      </c>
    </row>
    <row r="33" spans="1:49" s="102" customFormat="1">
      <c r="F33" s="101" t="s">
        <v>54</v>
      </c>
      <c r="I33" s="101"/>
      <c r="J33" s="101"/>
      <c r="K33" s="101"/>
      <c r="L33" s="101"/>
      <c r="M33" s="101"/>
      <c r="N33" s="101"/>
      <c r="T33" s="101" t="s">
        <v>237</v>
      </c>
      <c r="AF33" s="101" t="s">
        <v>51</v>
      </c>
      <c r="AR33" s="101" t="s">
        <v>48</v>
      </c>
    </row>
    <row r="34" spans="1:49" s="102" customFormat="1">
      <c r="F34" s="101" t="s">
        <v>55</v>
      </c>
      <c r="I34" s="101"/>
      <c r="J34" s="101"/>
      <c r="K34" s="101"/>
      <c r="L34" s="101"/>
      <c r="M34" s="101"/>
      <c r="N34" s="101"/>
      <c r="T34" s="101" t="s">
        <v>238</v>
      </c>
      <c r="AF34" s="101" t="s">
        <v>52</v>
      </c>
      <c r="AR34" s="101" t="s">
        <v>49</v>
      </c>
    </row>
    <row r="35" spans="1:49" s="102" customFormat="1">
      <c r="F35" s="101"/>
      <c r="I35" s="101"/>
      <c r="J35" s="101"/>
      <c r="K35" s="101"/>
      <c r="L35" s="101"/>
      <c r="M35" s="101"/>
      <c r="N35" s="101"/>
      <c r="AF35" s="101" t="s">
        <v>53</v>
      </c>
      <c r="AR35" s="101" t="s">
        <v>50</v>
      </c>
    </row>
    <row r="36" spans="1:49" s="102" customFormat="1">
      <c r="F36" s="101"/>
      <c r="I36" s="101"/>
      <c r="J36" s="101"/>
      <c r="K36" s="101"/>
      <c r="L36" s="101"/>
      <c r="M36" s="101"/>
      <c r="N36" s="101"/>
      <c r="AF36" s="101"/>
      <c r="AR36" s="101"/>
    </row>
    <row r="37" spans="1:49" s="102" customFormat="1">
      <c r="F37" s="101"/>
      <c r="I37" s="101"/>
      <c r="J37" s="101"/>
      <c r="K37" s="101"/>
      <c r="L37" s="101"/>
      <c r="M37" s="101"/>
      <c r="N37" s="101"/>
      <c r="AF37" s="101"/>
      <c r="AR37" s="101"/>
    </row>
    <row r="38" spans="1:49" s="102" customFormat="1">
      <c r="F38" s="101"/>
      <c r="I38" s="101"/>
      <c r="J38" s="101"/>
      <c r="K38" s="101"/>
      <c r="L38" s="101"/>
      <c r="M38" s="101"/>
      <c r="N38" s="101"/>
      <c r="AF38" s="101"/>
      <c r="AR38" s="101"/>
    </row>
    <row r="39" spans="1:49" s="140" customFormat="1" ht="16.5" thickBot="1">
      <c r="F39" s="141" t="s">
        <v>232</v>
      </c>
      <c r="I39" s="142"/>
      <c r="J39" s="142"/>
      <c r="K39" s="142"/>
      <c r="L39" s="142"/>
      <c r="M39" s="142"/>
      <c r="N39" s="142"/>
      <c r="Q39" s="145"/>
      <c r="R39" s="145"/>
      <c r="S39" s="145"/>
      <c r="T39" s="146"/>
      <c r="U39" s="145"/>
      <c r="V39" s="145"/>
      <c r="W39" s="145"/>
      <c r="X39" s="145"/>
      <c r="AF39" s="141" t="s">
        <v>97</v>
      </c>
      <c r="AR39" s="141" t="s">
        <v>209</v>
      </c>
    </row>
    <row r="40" spans="1:49" s="102" customFormat="1">
      <c r="D40" s="143"/>
      <c r="F40" s="143" t="s">
        <v>228</v>
      </c>
      <c r="G40" s="143"/>
      <c r="H40" s="143"/>
      <c r="I40" s="143"/>
      <c r="J40" s="143"/>
      <c r="K40" s="144"/>
      <c r="L40" s="144"/>
      <c r="M40" s="144"/>
      <c r="N40" s="144"/>
      <c r="T40" s="147"/>
      <c r="AO40" s="101"/>
    </row>
    <row r="42" spans="1:49">
      <c r="AN42" s="10"/>
      <c r="AO42" s="10"/>
      <c r="AP42" s="160"/>
      <c r="AQ42" s="160"/>
      <c r="AR42" s="160"/>
      <c r="AS42" s="160"/>
      <c r="AT42" s="160"/>
    </row>
    <row r="46" spans="1:49">
      <c r="A46" s="2" t="s">
        <v>25</v>
      </c>
      <c r="B46" s="1" t="s">
        <v>26</v>
      </c>
    </row>
    <row r="48" spans="1:49">
      <c r="B48" s="15" t="s">
        <v>27</v>
      </c>
      <c r="C48" s="5"/>
      <c r="D48" s="5"/>
      <c r="E48" s="5"/>
      <c r="F48" s="5"/>
      <c r="G48" s="5"/>
      <c r="H48" s="5"/>
      <c r="I48" s="6"/>
      <c r="J48" s="6"/>
      <c r="K48" s="6"/>
      <c r="L48" s="6"/>
      <c r="M48" s="6"/>
      <c r="N48" s="6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7"/>
    </row>
    <row r="49" spans="2:49">
      <c r="B49" s="22" t="s">
        <v>28</v>
      </c>
      <c r="C49" s="10"/>
      <c r="D49" s="10"/>
      <c r="E49" s="10"/>
      <c r="F49" s="10"/>
      <c r="G49" s="10"/>
      <c r="H49" s="10"/>
      <c r="I49" s="11"/>
      <c r="J49" s="11"/>
      <c r="K49" s="11"/>
      <c r="L49" s="11"/>
      <c r="M49" s="11"/>
      <c r="V49" s="11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9" t="s">
        <v>30</v>
      </c>
      <c r="AR49" s="10"/>
      <c r="AS49" s="10"/>
      <c r="AT49" s="10"/>
      <c r="AU49" s="10"/>
      <c r="AV49" s="10"/>
      <c r="AW49" s="12"/>
    </row>
    <row r="50" spans="2:49" ht="17.25">
      <c r="B50" s="23" t="s">
        <v>1</v>
      </c>
      <c r="C50" s="10" t="s">
        <v>70</v>
      </c>
      <c r="D50" s="10"/>
      <c r="E50" s="10"/>
      <c r="F50" s="10"/>
      <c r="G50" s="10"/>
      <c r="H50" s="118"/>
      <c r="I50" s="20"/>
      <c r="J50" s="11"/>
      <c r="K50" s="11"/>
      <c r="L50" s="11"/>
      <c r="M50" s="11"/>
      <c r="V50" s="168">
        <v>12</v>
      </c>
      <c r="W50" s="168"/>
      <c r="X50" s="11" t="s">
        <v>15</v>
      </c>
      <c r="Y50" s="11" t="s">
        <v>16</v>
      </c>
      <c r="Z50" s="168">
        <v>2.85</v>
      </c>
      <c r="AA50" s="168"/>
      <c r="AB50" s="11" t="s">
        <v>15</v>
      </c>
      <c r="AC50" s="13" t="s">
        <v>17</v>
      </c>
      <c r="AD50" s="168">
        <f>SUM(Z50*V50)</f>
        <v>34.200000000000003</v>
      </c>
      <c r="AE50" s="168"/>
      <c r="AF50" s="118" t="s">
        <v>18</v>
      </c>
      <c r="AG50" s="10"/>
      <c r="AH50" s="25" t="s">
        <v>29</v>
      </c>
      <c r="AI50" s="10"/>
      <c r="AJ50" s="180">
        <v>57000</v>
      </c>
      <c r="AK50" s="180"/>
      <c r="AL50" s="180"/>
      <c r="AM50" s="26"/>
      <c r="AN50" s="10"/>
      <c r="AO50" s="10"/>
      <c r="AP50" s="10"/>
      <c r="AQ50" s="27" t="s">
        <v>31</v>
      </c>
      <c r="AR50" s="180">
        <f>SUM(AJ50*AD50)</f>
        <v>1949400.0000000002</v>
      </c>
      <c r="AS50" s="180"/>
      <c r="AT50" s="180"/>
      <c r="AU50" s="180"/>
      <c r="AV50" s="10"/>
      <c r="AW50" s="12"/>
    </row>
    <row r="51" spans="2:49">
      <c r="B51" s="23" t="s">
        <v>8</v>
      </c>
      <c r="C51" s="10" t="s">
        <v>71</v>
      </c>
      <c r="D51" s="10"/>
      <c r="E51" s="10"/>
      <c r="F51" s="10"/>
      <c r="G51" s="10"/>
      <c r="H51" s="118"/>
      <c r="I51" s="20"/>
      <c r="J51" s="11"/>
      <c r="K51" s="11"/>
      <c r="L51" s="11"/>
      <c r="M51" s="11"/>
      <c r="V51" s="168">
        <v>2</v>
      </c>
      <c r="W51" s="168"/>
      <c r="X51" s="160" t="s">
        <v>37</v>
      </c>
      <c r="Y51" s="160"/>
      <c r="Z51" s="160"/>
      <c r="AA51" s="160"/>
      <c r="AC51" s="13"/>
      <c r="AD51" s="168"/>
      <c r="AE51" s="168"/>
      <c r="AF51" s="118"/>
      <c r="AG51" s="10"/>
      <c r="AH51" s="25" t="s">
        <v>29</v>
      </c>
      <c r="AI51" s="10"/>
      <c r="AJ51" s="180">
        <v>350000</v>
      </c>
      <c r="AK51" s="180"/>
      <c r="AL51" s="180"/>
      <c r="AM51" s="26"/>
      <c r="AN51" s="10"/>
      <c r="AO51" s="10"/>
      <c r="AP51" s="10"/>
      <c r="AQ51" s="27" t="s">
        <v>31</v>
      </c>
      <c r="AR51" s="180">
        <f>SUM(AJ51*V51)</f>
        <v>700000</v>
      </c>
      <c r="AS51" s="180"/>
      <c r="AT51" s="180"/>
      <c r="AU51" s="180"/>
      <c r="AV51" s="10"/>
      <c r="AW51" s="12"/>
    </row>
    <row r="52" spans="2:49">
      <c r="B52" s="23" t="s">
        <v>25</v>
      </c>
      <c r="C52" s="118" t="s">
        <v>72</v>
      </c>
      <c r="D52" s="119"/>
      <c r="E52" s="119"/>
      <c r="F52" s="119"/>
      <c r="G52" s="119"/>
      <c r="H52" s="119"/>
      <c r="I52" s="119"/>
      <c r="J52" s="119"/>
      <c r="K52" s="119"/>
      <c r="L52" s="119"/>
      <c r="M52" s="119"/>
      <c r="V52" s="168">
        <v>3</v>
      </c>
      <c r="W52" s="168"/>
      <c r="X52" s="160" t="s">
        <v>37</v>
      </c>
      <c r="Y52" s="160"/>
      <c r="Z52" s="160"/>
      <c r="AA52" s="160"/>
      <c r="AC52" s="13"/>
      <c r="AD52" s="168"/>
      <c r="AE52" s="168"/>
      <c r="AF52" s="118"/>
      <c r="AG52" s="24"/>
      <c r="AH52" s="25" t="s">
        <v>29</v>
      </c>
      <c r="AI52" s="24"/>
      <c r="AJ52" s="180">
        <v>350000</v>
      </c>
      <c r="AK52" s="180"/>
      <c r="AL52" s="180"/>
      <c r="AM52" s="26"/>
      <c r="AN52" s="24"/>
      <c r="AO52" s="24"/>
      <c r="AP52" s="24"/>
      <c r="AQ52" s="27" t="s">
        <v>31</v>
      </c>
      <c r="AR52" s="180">
        <f>SUM(AJ52*V52)</f>
        <v>1050000</v>
      </c>
      <c r="AS52" s="180"/>
      <c r="AT52" s="180"/>
      <c r="AU52" s="180"/>
      <c r="AV52" s="10"/>
      <c r="AW52" s="12"/>
    </row>
    <row r="53" spans="2:49">
      <c r="B53" s="8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2"/>
    </row>
    <row r="54" spans="2:49" ht="15.75">
      <c r="B54" s="181" t="s">
        <v>32</v>
      </c>
      <c r="C54" s="182"/>
      <c r="D54" s="182"/>
      <c r="E54" s="182"/>
      <c r="F54" s="182"/>
      <c r="G54" s="182"/>
      <c r="H54" s="182"/>
      <c r="I54" s="182"/>
      <c r="J54" s="182"/>
      <c r="K54" s="182"/>
      <c r="L54" s="182"/>
      <c r="M54" s="182"/>
      <c r="N54" s="182"/>
      <c r="O54" s="182"/>
      <c r="P54" s="182"/>
      <c r="Q54" s="182"/>
      <c r="R54" s="182"/>
      <c r="S54" s="182"/>
      <c r="T54" s="182"/>
      <c r="U54" s="182"/>
      <c r="V54" s="182"/>
      <c r="W54" s="182"/>
      <c r="X54" s="182"/>
      <c r="Y54" s="182"/>
      <c r="Z54" s="182"/>
      <c r="AA54" s="182"/>
      <c r="AB54" s="182"/>
      <c r="AC54" s="182"/>
      <c r="AD54" s="182"/>
      <c r="AE54" s="182"/>
      <c r="AF54" s="182"/>
      <c r="AG54" s="182"/>
      <c r="AH54" s="182"/>
      <c r="AI54" s="182"/>
      <c r="AJ54" s="182"/>
      <c r="AK54" s="182"/>
      <c r="AL54" s="182"/>
      <c r="AM54" s="182"/>
      <c r="AN54" s="182"/>
      <c r="AO54" s="182"/>
      <c r="AP54" s="45"/>
      <c r="AQ54" s="45" t="s">
        <v>31</v>
      </c>
      <c r="AR54" s="46"/>
      <c r="AS54" s="183">
        <f>SUM(AR50:AU52)</f>
        <v>3699400</v>
      </c>
      <c r="AT54" s="183"/>
      <c r="AU54" s="183"/>
      <c r="AV54" s="183"/>
      <c r="AW54" s="184"/>
    </row>
    <row r="55" spans="2:49">
      <c r="B55" s="185" t="s">
        <v>33</v>
      </c>
      <c r="C55" s="186"/>
      <c r="D55" s="187" t="s">
        <v>19</v>
      </c>
      <c r="E55" s="188"/>
      <c r="F55" s="188"/>
      <c r="G55" s="188"/>
      <c r="H55" s="188"/>
      <c r="I55" s="188"/>
      <c r="J55" s="188"/>
      <c r="K55" s="188"/>
      <c r="L55" s="188"/>
      <c r="M55" s="188"/>
      <c r="N55" s="188"/>
      <c r="O55" s="188"/>
      <c r="P55" s="188"/>
      <c r="Q55" s="189"/>
      <c r="R55" s="170" t="s">
        <v>20</v>
      </c>
      <c r="S55" s="170"/>
      <c r="T55" s="170"/>
      <c r="U55" s="170"/>
      <c r="V55" s="170"/>
      <c r="W55" s="170"/>
      <c r="X55" s="170"/>
      <c r="Y55" s="170"/>
      <c r="Z55" s="170"/>
      <c r="AA55" s="170"/>
      <c r="AB55" s="170"/>
      <c r="AC55" s="170"/>
      <c r="AD55" s="170"/>
      <c r="AE55" s="170"/>
      <c r="AF55" s="170"/>
      <c r="AG55" s="170"/>
      <c r="AH55" s="170" t="s">
        <v>21</v>
      </c>
      <c r="AI55" s="170"/>
      <c r="AJ55" s="170"/>
      <c r="AK55" s="170"/>
      <c r="AL55" s="170"/>
      <c r="AM55" s="170"/>
      <c r="AN55" s="170"/>
      <c r="AO55" s="170"/>
      <c r="AP55" s="170"/>
      <c r="AQ55" s="170"/>
      <c r="AR55" s="170"/>
      <c r="AS55" s="170"/>
      <c r="AT55" s="170"/>
      <c r="AU55" s="170"/>
      <c r="AV55" s="170"/>
      <c r="AW55" s="170"/>
    </row>
    <row r="56" spans="2:49">
      <c r="B56" s="15" t="s">
        <v>43</v>
      </c>
      <c r="C56" s="30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7"/>
      <c r="R56" s="4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7"/>
      <c r="AH56" s="4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7"/>
    </row>
    <row r="57" spans="2:49">
      <c r="B57" s="8"/>
      <c r="C57" s="9" t="s">
        <v>34</v>
      </c>
      <c r="D57" s="195" t="s">
        <v>58</v>
      </c>
      <c r="E57" s="195"/>
      <c r="F57" s="195"/>
      <c r="G57" s="195"/>
      <c r="H57" s="195"/>
      <c r="I57" s="195"/>
      <c r="J57" s="195"/>
      <c r="K57" s="195"/>
      <c r="L57" s="195"/>
      <c r="M57" s="195"/>
      <c r="N57" s="195"/>
      <c r="O57" s="195"/>
      <c r="P57" s="195"/>
      <c r="Q57" s="196"/>
      <c r="R57" s="8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2"/>
      <c r="AH57" s="8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2"/>
    </row>
    <row r="58" spans="2:49">
      <c r="B58" s="8"/>
      <c r="C58" s="10"/>
      <c r="D58" s="160" t="s">
        <v>35</v>
      </c>
      <c r="E58" s="160"/>
      <c r="F58" s="11" t="s">
        <v>14</v>
      </c>
      <c r="G58" s="160" t="s">
        <v>36</v>
      </c>
      <c r="H58" s="160"/>
      <c r="I58" s="160"/>
      <c r="J58" s="160"/>
      <c r="K58" s="160"/>
      <c r="L58" s="160"/>
      <c r="M58" s="160"/>
      <c r="N58" s="160"/>
      <c r="O58" s="160"/>
      <c r="P58" s="160"/>
      <c r="Q58" s="198"/>
      <c r="R58" s="8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2"/>
      <c r="AH58" s="8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2"/>
    </row>
    <row r="59" spans="2:49">
      <c r="B59" s="8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2"/>
      <c r="R59" s="8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2"/>
      <c r="AH59" s="8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2"/>
    </row>
    <row r="60" spans="2:49">
      <c r="B60" s="8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2"/>
      <c r="R60" s="8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2"/>
      <c r="AH60" s="8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2"/>
    </row>
    <row r="61" spans="2:49">
      <c r="B61" s="8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2"/>
      <c r="R61" s="8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2"/>
      <c r="AH61" s="8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2"/>
    </row>
    <row r="62" spans="2:49">
      <c r="B62" s="8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2"/>
      <c r="R62" s="8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2"/>
      <c r="AH62" s="8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2"/>
    </row>
    <row r="63" spans="2:49">
      <c r="B63" s="8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2"/>
      <c r="R63" s="8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2"/>
      <c r="AH63" s="8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2"/>
    </row>
    <row r="64" spans="2:49">
      <c r="B64" s="8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2"/>
      <c r="R64" s="8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2"/>
      <c r="AH64" s="8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2"/>
    </row>
    <row r="65" spans="2:49">
      <c r="B65" s="8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2"/>
      <c r="R65" s="8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2"/>
      <c r="AH65" s="8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2"/>
    </row>
    <row r="66" spans="2:49">
      <c r="B66" s="8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2"/>
      <c r="R66" s="8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2"/>
      <c r="AH66" s="8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2"/>
    </row>
    <row r="67" spans="2:49">
      <c r="B67" s="8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2"/>
      <c r="R67" s="8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2"/>
      <c r="AH67" s="8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2"/>
    </row>
    <row r="68" spans="2:49">
      <c r="B68" s="8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2"/>
      <c r="R68" s="8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2"/>
      <c r="AH68" s="8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2"/>
    </row>
    <row r="69" spans="2:49">
      <c r="B69" s="8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2"/>
      <c r="R69" s="8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2"/>
      <c r="AH69" s="8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2"/>
    </row>
    <row r="70" spans="2:49">
      <c r="B70" s="8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2"/>
      <c r="R70" s="8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2"/>
      <c r="AH70" s="8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2"/>
    </row>
    <row r="71" spans="2:49">
      <c r="B71" s="14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9"/>
      <c r="R71" s="14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9"/>
      <c r="AH71" s="14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9"/>
    </row>
    <row r="83" spans="2:49">
      <c r="B83" s="15" t="s">
        <v>27</v>
      </c>
      <c r="C83" s="5"/>
      <c r="D83" s="5"/>
      <c r="E83" s="5"/>
      <c r="F83" s="5"/>
      <c r="G83" s="5"/>
      <c r="H83" s="5"/>
      <c r="I83" s="6"/>
      <c r="J83" s="6"/>
      <c r="K83" s="6"/>
      <c r="L83" s="6"/>
      <c r="M83" s="6"/>
      <c r="N83" s="6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7"/>
    </row>
    <row r="84" spans="2:49">
      <c r="B84" s="22" t="s">
        <v>28</v>
      </c>
      <c r="C84" s="10"/>
      <c r="D84" s="10"/>
      <c r="E84" s="10"/>
      <c r="F84" s="10"/>
      <c r="G84" s="10"/>
      <c r="H84" s="10"/>
      <c r="I84" s="11"/>
      <c r="J84" s="11"/>
      <c r="K84" s="11"/>
      <c r="L84" s="11"/>
      <c r="M84" s="11"/>
      <c r="V84" s="11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9" t="s">
        <v>30</v>
      </c>
      <c r="AR84" s="10"/>
      <c r="AS84" s="10"/>
      <c r="AT84" s="10"/>
      <c r="AU84" s="10"/>
      <c r="AV84" s="10"/>
      <c r="AW84" s="12"/>
    </row>
    <row r="85" spans="2:49" ht="17.25">
      <c r="B85" s="23" t="s">
        <v>1</v>
      </c>
      <c r="C85" s="10" t="s">
        <v>70</v>
      </c>
      <c r="D85" s="10"/>
      <c r="E85" s="10"/>
      <c r="F85" s="10"/>
      <c r="G85" s="10"/>
      <c r="H85" s="118"/>
      <c r="I85" s="20"/>
      <c r="J85" s="11"/>
      <c r="K85" s="11"/>
      <c r="L85" s="11"/>
      <c r="M85" s="11"/>
      <c r="V85" s="168">
        <v>8</v>
      </c>
      <c r="W85" s="168"/>
      <c r="X85" s="11" t="s">
        <v>15</v>
      </c>
      <c r="Y85" s="11" t="s">
        <v>16</v>
      </c>
      <c r="Z85" s="168">
        <v>2.85</v>
      </c>
      <c r="AA85" s="168"/>
      <c r="AB85" s="11" t="s">
        <v>15</v>
      </c>
      <c r="AC85" s="13" t="s">
        <v>17</v>
      </c>
      <c r="AD85" s="168">
        <f>SUM(Z85*V85)</f>
        <v>22.8</v>
      </c>
      <c r="AE85" s="168"/>
      <c r="AF85" s="118" t="s">
        <v>18</v>
      </c>
      <c r="AG85" s="10"/>
      <c r="AH85" s="25" t="s">
        <v>29</v>
      </c>
      <c r="AI85" s="10"/>
      <c r="AJ85" s="180">
        <v>57000</v>
      </c>
      <c r="AK85" s="180"/>
      <c r="AL85" s="180"/>
      <c r="AM85" s="26"/>
      <c r="AN85" s="10"/>
      <c r="AO85" s="10"/>
      <c r="AP85" s="10"/>
      <c r="AQ85" s="27" t="s">
        <v>31</v>
      </c>
      <c r="AR85" s="180">
        <f>SUM(AJ85*AD85)</f>
        <v>1299600</v>
      </c>
      <c r="AS85" s="180"/>
      <c r="AT85" s="180"/>
      <c r="AU85" s="180"/>
      <c r="AV85" s="10"/>
      <c r="AW85" s="12"/>
    </row>
    <row r="86" spans="2:49">
      <c r="B86" s="23" t="s">
        <v>8</v>
      </c>
      <c r="C86" s="118" t="s">
        <v>72</v>
      </c>
      <c r="D86" s="119"/>
      <c r="E86" s="119"/>
      <c r="F86" s="119"/>
      <c r="G86" s="119"/>
      <c r="H86" s="119"/>
      <c r="I86" s="119"/>
      <c r="J86" s="119"/>
      <c r="K86" s="119"/>
      <c r="L86" s="119"/>
      <c r="M86" s="119"/>
      <c r="V86" s="168"/>
      <c r="W86" s="168"/>
      <c r="X86" s="160" t="s">
        <v>37</v>
      </c>
      <c r="Y86" s="160"/>
      <c r="Z86" s="160"/>
      <c r="AA86" s="160"/>
      <c r="AC86" s="13"/>
      <c r="AD86" s="168"/>
      <c r="AE86" s="168"/>
      <c r="AF86" s="118"/>
      <c r="AG86" s="24"/>
      <c r="AH86" s="25" t="s">
        <v>29</v>
      </c>
      <c r="AI86" s="24"/>
      <c r="AJ86" s="180">
        <v>350000</v>
      </c>
      <c r="AK86" s="180"/>
      <c r="AL86" s="180"/>
      <c r="AM86" s="24"/>
      <c r="AN86" s="24"/>
      <c r="AO86" s="24"/>
      <c r="AP86" s="24"/>
      <c r="AQ86" s="27" t="s">
        <v>31</v>
      </c>
      <c r="AR86" s="180">
        <f>SUM(AJ86*V86)</f>
        <v>0</v>
      </c>
      <c r="AS86" s="180"/>
      <c r="AT86" s="180"/>
      <c r="AU86" s="180"/>
      <c r="AV86" s="10"/>
      <c r="AW86" s="12"/>
    </row>
    <row r="87" spans="2:49">
      <c r="B87" s="8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2"/>
    </row>
    <row r="88" spans="2:49" ht="15.75">
      <c r="B88" s="181" t="s">
        <v>32</v>
      </c>
      <c r="C88" s="182"/>
      <c r="D88" s="182"/>
      <c r="E88" s="182"/>
      <c r="F88" s="182"/>
      <c r="G88" s="182"/>
      <c r="H88" s="182"/>
      <c r="I88" s="182"/>
      <c r="J88" s="182"/>
      <c r="K88" s="182"/>
      <c r="L88" s="182"/>
      <c r="M88" s="182"/>
      <c r="N88" s="182"/>
      <c r="O88" s="182"/>
      <c r="P88" s="182"/>
      <c r="Q88" s="182"/>
      <c r="R88" s="182"/>
      <c r="S88" s="182"/>
      <c r="T88" s="182"/>
      <c r="U88" s="182"/>
      <c r="V88" s="182"/>
      <c r="W88" s="182"/>
      <c r="X88" s="182"/>
      <c r="Y88" s="182"/>
      <c r="Z88" s="182"/>
      <c r="AA88" s="182"/>
      <c r="AB88" s="182"/>
      <c r="AC88" s="182"/>
      <c r="AD88" s="182"/>
      <c r="AE88" s="182"/>
      <c r="AF88" s="182"/>
      <c r="AG88" s="182"/>
      <c r="AH88" s="182"/>
      <c r="AI88" s="182"/>
      <c r="AJ88" s="182"/>
      <c r="AK88" s="182"/>
      <c r="AL88" s="182"/>
      <c r="AM88" s="182"/>
      <c r="AN88" s="182"/>
      <c r="AO88" s="182"/>
      <c r="AP88" s="45"/>
      <c r="AQ88" s="45" t="s">
        <v>31</v>
      </c>
      <c r="AR88" s="46"/>
      <c r="AS88" s="183">
        <f>SUM(AR85:AU86)</f>
        <v>1299600</v>
      </c>
      <c r="AT88" s="183"/>
      <c r="AU88" s="183"/>
      <c r="AV88" s="183"/>
      <c r="AW88" s="184"/>
    </row>
    <row r="89" spans="2:49">
      <c r="B89" s="185" t="s">
        <v>33</v>
      </c>
      <c r="C89" s="186"/>
      <c r="D89" s="187" t="s">
        <v>19</v>
      </c>
      <c r="E89" s="188"/>
      <c r="F89" s="188"/>
      <c r="G89" s="188"/>
      <c r="H89" s="188"/>
      <c r="I89" s="188"/>
      <c r="J89" s="188"/>
      <c r="K89" s="188"/>
      <c r="L89" s="188"/>
      <c r="M89" s="188"/>
      <c r="N89" s="188"/>
      <c r="O89" s="188"/>
      <c r="P89" s="188"/>
      <c r="Q89" s="189"/>
      <c r="R89" s="170" t="s">
        <v>20</v>
      </c>
      <c r="S89" s="170"/>
      <c r="T89" s="170"/>
      <c r="U89" s="170"/>
      <c r="V89" s="170"/>
      <c r="W89" s="170"/>
      <c r="X89" s="170"/>
      <c r="Y89" s="170"/>
      <c r="Z89" s="170"/>
      <c r="AA89" s="170"/>
      <c r="AB89" s="170"/>
      <c r="AC89" s="170"/>
      <c r="AD89" s="170"/>
      <c r="AE89" s="170"/>
      <c r="AF89" s="170"/>
      <c r="AG89" s="170"/>
      <c r="AH89" s="170" t="s">
        <v>21</v>
      </c>
      <c r="AI89" s="170"/>
      <c r="AJ89" s="170"/>
      <c r="AK89" s="170"/>
      <c r="AL89" s="170"/>
      <c r="AM89" s="170"/>
      <c r="AN89" s="170"/>
      <c r="AO89" s="170"/>
      <c r="AP89" s="170"/>
      <c r="AQ89" s="170"/>
      <c r="AR89" s="170"/>
      <c r="AS89" s="170"/>
      <c r="AT89" s="170"/>
      <c r="AU89" s="170"/>
      <c r="AV89" s="170"/>
      <c r="AW89" s="170"/>
    </row>
    <row r="90" spans="2:49" ht="15" customHeight="1">
      <c r="B90" s="15" t="s">
        <v>43</v>
      </c>
      <c r="C90" s="30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7"/>
      <c r="R90" s="4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7"/>
      <c r="AH90" s="4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7"/>
    </row>
    <row r="91" spans="2:49">
      <c r="B91" s="8"/>
      <c r="C91" s="9" t="s">
        <v>38</v>
      </c>
      <c r="D91" s="195" t="s">
        <v>59</v>
      </c>
      <c r="E91" s="195"/>
      <c r="F91" s="195"/>
      <c r="G91" s="195"/>
      <c r="H91" s="195"/>
      <c r="I91" s="195"/>
      <c r="J91" s="195"/>
      <c r="K91" s="195"/>
      <c r="L91" s="195"/>
      <c r="M91" s="195"/>
      <c r="N91" s="195"/>
      <c r="O91" s="195"/>
      <c r="P91" s="195"/>
      <c r="Q91" s="196"/>
      <c r="R91" s="8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2"/>
      <c r="AH91" s="8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2"/>
    </row>
    <row r="92" spans="2:49">
      <c r="B92" s="8"/>
      <c r="C92" s="10"/>
      <c r="D92" s="160" t="s">
        <v>35</v>
      </c>
      <c r="E92" s="160"/>
      <c r="F92" s="11" t="s">
        <v>14</v>
      </c>
      <c r="G92" s="160" t="s">
        <v>36</v>
      </c>
      <c r="H92" s="160"/>
      <c r="I92" s="160"/>
      <c r="J92" s="160"/>
      <c r="K92" s="160"/>
      <c r="L92" s="160"/>
      <c r="M92" s="160"/>
      <c r="N92" s="160"/>
      <c r="O92" s="160"/>
      <c r="P92" s="160"/>
      <c r="Q92" s="198"/>
      <c r="R92" s="8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2"/>
      <c r="AH92" s="8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2"/>
    </row>
    <row r="93" spans="2:49">
      <c r="B93" s="8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2"/>
      <c r="R93" s="8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2"/>
      <c r="AH93" s="8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2"/>
    </row>
    <row r="94" spans="2:49">
      <c r="B94" s="8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2"/>
      <c r="R94" s="8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2"/>
      <c r="AH94" s="8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2"/>
    </row>
    <row r="95" spans="2:49">
      <c r="B95" s="8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2"/>
      <c r="R95" s="8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2"/>
      <c r="AH95" s="8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2"/>
    </row>
    <row r="96" spans="2:49">
      <c r="B96" s="8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2"/>
      <c r="R96" s="8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2"/>
      <c r="AH96" s="8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2"/>
    </row>
    <row r="97" spans="2:49">
      <c r="B97" s="8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2"/>
      <c r="R97" s="8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2"/>
      <c r="AH97" s="8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2"/>
    </row>
    <row r="98" spans="2:49">
      <c r="B98" s="8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2"/>
      <c r="R98" s="8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2"/>
      <c r="AH98" s="8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2"/>
    </row>
    <row r="99" spans="2:49">
      <c r="B99" s="8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2"/>
      <c r="R99" s="8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2"/>
      <c r="AH99" s="8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2"/>
    </row>
    <row r="100" spans="2:49">
      <c r="B100" s="8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2"/>
      <c r="R100" s="8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2"/>
      <c r="AH100" s="8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2"/>
    </row>
    <row r="101" spans="2:49">
      <c r="B101" s="8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2"/>
      <c r="R101" s="8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2"/>
      <c r="AH101" s="8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2"/>
    </row>
    <row r="102" spans="2:49">
      <c r="B102" s="8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2"/>
      <c r="R102" s="8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2"/>
      <c r="AH102" s="8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2"/>
    </row>
    <row r="103" spans="2:49">
      <c r="B103" s="8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2"/>
      <c r="R103" s="8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2"/>
      <c r="AH103" s="8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2"/>
    </row>
    <row r="104" spans="2:49">
      <c r="B104" s="8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2"/>
      <c r="R104" s="8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2"/>
      <c r="AH104" s="8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2"/>
    </row>
    <row r="105" spans="2:49">
      <c r="B105" s="14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9"/>
      <c r="R105" s="14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9"/>
      <c r="AH105" s="14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9"/>
    </row>
    <row r="120" spans="2:49">
      <c r="B120" s="15" t="s">
        <v>27</v>
      </c>
      <c r="C120" s="5"/>
      <c r="D120" s="5"/>
      <c r="E120" s="5"/>
      <c r="F120" s="5"/>
      <c r="G120" s="5"/>
      <c r="H120" s="5"/>
      <c r="I120" s="6"/>
      <c r="J120" s="6"/>
      <c r="K120" s="6"/>
      <c r="L120" s="6"/>
      <c r="M120" s="6"/>
      <c r="N120" s="6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7"/>
    </row>
    <row r="121" spans="2:49">
      <c r="B121" s="22" t="s">
        <v>28</v>
      </c>
      <c r="C121" s="10"/>
      <c r="D121" s="10"/>
      <c r="E121" s="10"/>
      <c r="F121" s="10"/>
      <c r="G121" s="10"/>
      <c r="H121" s="10"/>
      <c r="I121" s="11"/>
      <c r="J121" s="11"/>
      <c r="K121" s="11"/>
      <c r="L121" s="11"/>
      <c r="M121" s="11"/>
      <c r="V121" s="11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9" t="s">
        <v>30</v>
      </c>
      <c r="AR121" s="10"/>
      <c r="AS121" s="10"/>
      <c r="AT121" s="10"/>
      <c r="AU121" s="10"/>
      <c r="AV121" s="10"/>
      <c r="AW121" s="12"/>
    </row>
    <row r="122" spans="2:49" ht="17.25">
      <c r="B122" s="23" t="s">
        <v>1</v>
      </c>
      <c r="C122" s="10" t="s">
        <v>70</v>
      </c>
      <c r="D122" s="10"/>
      <c r="E122" s="10"/>
      <c r="F122" s="10"/>
      <c r="G122" s="10"/>
      <c r="H122" s="118"/>
      <c r="I122" s="20"/>
      <c r="J122" s="11"/>
      <c r="K122" s="11"/>
      <c r="L122" s="11"/>
      <c r="M122" s="11"/>
      <c r="V122" s="168">
        <v>8</v>
      </c>
      <c r="W122" s="168"/>
      <c r="X122" s="11" t="s">
        <v>15</v>
      </c>
      <c r="Y122" s="11" t="s">
        <v>16</v>
      </c>
      <c r="Z122" s="168">
        <v>2.85</v>
      </c>
      <c r="AA122" s="168"/>
      <c r="AB122" s="11" t="s">
        <v>15</v>
      </c>
      <c r="AC122" s="13" t="s">
        <v>17</v>
      </c>
      <c r="AD122" s="168">
        <f>SUM(Z122*V122)</f>
        <v>22.8</v>
      </c>
      <c r="AE122" s="168"/>
      <c r="AF122" s="118" t="s">
        <v>18</v>
      </c>
      <c r="AG122" s="10"/>
      <c r="AH122" s="25" t="s">
        <v>29</v>
      </c>
      <c r="AI122" s="10"/>
      <c r="AJ122" s="180">
        <v>57000</v>
      </c>
      <c r="AK122" s="180"/>
      <c r="AL122" s="180"/>
      <c r="AM122" s="26"/>
      <c r="AN122" s="10"/>
      <c r="AO122" s="10"/>
      <c r="AP122" s="10"/>
      <c r="AQ122" s="27" t="s">
        <v>31</v>
      </c>
      <c r="AR122" s="180">
        <f>SUM(AJ122*AD122)</f>
        <v>1299600</v>
      </c>
      <c r="AS122" s="180"/>
      <c r="AT122" s="180"/>
      <c r="AU122" s="180"/>
      <c r="AV122" s="10"/>
      <c r="AW122" s="12"/>
    </row>
    <row r="123" spans="2:49">
      <c r="B123" s="23" t="s">
        <v>8</v>
      </c>
      <c r="C123" s="118" t="s">
        <v>72</v>
      </c>
      <c r="D123" s="119"/>
      <c r="E123" s="119"/>
      <c r="F123" s="119"/>
      <c r="G123" s="119"/>
      <c r="H123" s="119"/>
      <c r="I123" s="119"/>
      <c r="J123" s="119"/>
      <c r="K123" s="119"/>
      <c r="L123" s="119"/>
      <c r="M123" s="119"/>
      <c r="V123" s="168"/>
      <c r="W123" s="168"/>
      <c r="X123" s="160" t="s">
        <v>37</v>
      </c>
      <c r="Y123" s="160"/>
      <c r="Z123" s="160"/>
      <c r="AA123" s="160"/>
      <c r="AC123" s="13"/>
      <c r="AD123" s="168"/>
      <c r="AE123" s="168"/>
      <c r="AF123" s="118"/>
      <c r="AG123" s="24"/>
      <c r="AH123" s="25" t="s">
        <v>29</v>
      </c>
      <c r="AI123" s="24"/>
      <c r="AJ123" s="180">
        <v>350000</v>
      </c>
      <c r="AK123" s="180"/>
      <c r="AL123" s="180"/>
      <c r="AM123" s="24"/>
      <c r="AN123" s="24"/>
      <c r="AO123" s="24"/>
      <c r="AP123" s="24"/>
      <c r="AQ123" s="27" t="s">
        <v>31</v>
      </c>
      <c r="AR123" s="180">
        <f>SUM(AJ123*V123)</f>
        <v>0</v>
      </c>
      <c r="AS123" s="180"/>
      <c r="AT123" s="180"/>
      <c r="AU123" s="180"/>
      <c r="AV123" s="10"/>
      <c r="AW123" s="12"/>
    </row>
    <row r="124" spans="2:49">
      <c r="B124" s="8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2"/>
    </row>
    <row r="125" spans="2:49" ht="15.75">
      <c r="B125" s="181" t="s">
        <v>32</v>
      </c>
      <c r="C125" s="182"/>
      <c r="D125" s="182"/>
      <c r="E125" s="182"/>
      <c r="F125" s="182"/>
      <c r="G125" s="182"/>
      <c r="H125" s="182"/>
      <c r="I125" s="182"/>
      <c r="J125" s="182"/>
      <c r="K125" s="182"/>
      <c r="L125" s="182"/>
      <c r="M125" s="182"/>
      <c r="N125" s="182"/>
      <c r="O125" s="182"/>
      <c r="P125" s="182"/>
      <c r="Q125" s="182"/>
      <c r="R125" s="182"/>
      <c r="S125" s="182"/>
      <c r="T125" s="182"/>
      <c r="U125" s="182"/>
      <c r="V125" s="182"/>
      <c r="W125" s="182"/>
      <c r="X125" s="182"/>
      <c r="Y125" s="182"/>
      <c r="Z125" s="182"/>
      <c r="AA125" s="182"/>
      <c r="AB125" s="182"/>
      <c r="AC125" s="182"/>
      <c r="AD125" s="182"/>
      <c r="AE125" s="182"/>
      <c r="AF125" s="182"/>
      <c r="AG125" s="182"/>
      <c r="AH125" s="182"/>
      <c r="AI125" s="182"/>
      <c r="AJ125" s="182"/>
      <c r="AK125" s="182"/>
      <c r="AL125" s="182"/>
      <c r="AM125" s="182"/>
      <c r="AN125" s="182"/>
      <c r="AO125" s="182"/>
      <c r="AP125" s="45"/>
      <c r="AQ125" s="45" t="s">
        <v>31</v>
      </c>
      <c r="AR125" s="46"/>
      <c r="AS125" s="183">
        <f>SUM(AR122:AU123)</f>
        <v>1299600</v>
      </c>
      <c r="AT125" s="183"/>
      <c r="AU125" s="183"/>
      <c r="AV125" s="183"/>
      <c r="AW125" s="184"/>
    </row>
    <row r="126" spans="2:49">
      <c r="B126" s="185" t="s">
        <v>33</v>
      </c>
      <c r="C126" s="186"/>
      <c r="D126" s="187" t="s">
        <v>19</v>
      </c>
      <c r="E126" s="188"/>
      <c r="F126" s="188"/>
      <c r="G126" s="188"/>
      <c r="H126" s="188"/>
      <c r="I126" s="188"/>
      <c r="J126" s="188"/>
      <c r="K126" s="188"/>
      <c r="L126" s="188"/>
      <c r="M126" s="188"/>
      <c r="N126" s="188"/>
      <c r="O126" s="188"/>
      <c r="P126" s="188"/>
      <c r="Q126" s="189"/>
      <c r="R126" s="170" t="s">
        <v>20</v>
      </c>
      <c r="S126" s="170"/>
      <c r="T126" s="170"/>
      <c r="U126" s="170"/>
      <c r="V126" s="170"/>
      <c r="W126" s="170"/>
      <c r="X126" s="170"/>
      <c r="Y126" s="170"/>
      <c r="Z126" s="170"/>
      <c r="AA126" s="170"/>
      <c r="AB126" s="170"/>
      <c r="AC126" s="170"/>
      <c r="AD126" s="170"/>
      <c r="AE126" s="170"/>
      <c r="AF126" s="170"/>
      <c r="AG126" s="170"/>
      <c r="AH126" s="170" t="s">
        <v>21</v>
      </c>
      <c r="AI126" s="170"/>
      <c r="AJ126" s="170"/>
      <c r="AK126" s="170"/>
      <c r="AL126" s="170"/>
      <c r="AM126" s="170"/>
      <c r="AN126" s="170"/>
      <c r="AO126" s="170"/>
      <c r="AP126" s="170"/>
      <c r="AQ126" s="170"/>
      <c r="AR126" s="170"/>
      <c r="AS126" s="170"/>
      <c r="AT126" s="170"/>
      <c r="AU126" s="170"/>
      <c r="AV126" s="170"/>
      <c r="AW126" s="170"/>
    </row>
    <row r="127" spans="2:49">
      <c r="B127" s="15" t="s">
        <v>43</v>
      </c>
      <c r="C127" s="30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7"/>
      <c r="R127" s="4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7"/>
      <c r="AH127" s="4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7"/>
    </row>
    <row r="128" spans="2:49">
      <c r="B128" s="8"/>
      <c r="C128" s="9" t="s">
        <v>39</v>
      </c>
      <c r="D128" s="195" t="s">
        <v>60</v>
      </c>
      <c r="E128" s="195"/>
      <c r="F128" s="195"/>
      <c r="G128" s="195"/>
      <c r="H128" s="195"/>
      <c r="I128" s="195"/>
      <c r="J128" s="195"/>
      <c r="K128" s="195"/>
      <c r="L128" s="195"/>
      <c r="M128" s="195"/>
      <c r="N128" s="195"/>
      <c r="O128" s="195"/>
      <c r="P128" s="195"/>
      <c r="Q128" s="196"/>
      <c r="R128" s="8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2"/>
      <c r="AH128" s="8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2"/>
    </row>
    <row r="129" spans="2:49">
      <c r="B129" s="8"/>
      <c r="C129" s="10"/>
      <c r="D129" s="160" t="s">
        <v>35</v>
      </c>
      <c r="E129" s="160"/>
      <c r="F129" s="11" t="s">
        <v>14</v>
      </c>
      <c r="G129" s="160" t="s">
        <v>36</v>
      </c>
      <c r="H129" s="160"/>
      <c r="I129" s="160"/>
      <c r="J129" s="160"/>
      <c r="K129" s="160"/>
      <c r="L129" s="160"/>
      <c r="M129" s="160"/>
      <c r="N129" s="160"/>
      <c r="O129" s="160"/>
      <c r="P129" s="160"/>
      <c r="Q129" s="198"/>
      <c r="R129" s="8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2"/>
      <c r="AH129" s="8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2"/>
    </row>
    <row r="130" spans="2:49">
      <c r="B130" s="8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2"/>
      <c r="R130" s="8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2"/>
      <c r="AH130" s="8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2"/>
    </row>
    <row r="131" spans="2:49">
      <c r="B131" s="8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2"/>
      <c r="R131" s="8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2"/>
      <c r="AH131" s="8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2"/>
    </row>
    <row r="132" spans="2:49">
      <c r="B132" s="8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2"/>
      <c r="R132" s="8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2"/>
      <c r="AH132" s="8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2"/>
    </row>
    <row r="133" spans="2:49">
      <c r="B133" s="8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2"/>
      <c r="R133" s="8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2"/>
      <c r="AH133" s="8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2"/>
    </row>
    <row r="134" spans="2:49">
      <c r="B134" s="8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2"/>
      <c r="R134" s="8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2"/>
      <c r="AH134" s="8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2"/>
    </row>
    <row r="135" spans="2:49">
      <c r="B135" s="8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2"/>
      <c r="R135" s="8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2"/>
      <c r="AH135" s="8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2"/>
    </row>
    <row r="136" spans="2:49">
      <c r="B136" s="8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2"/>
      <c r="R136" s="8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2"/>
      <c r="AH136" s="8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2"/>
    </row>
    <row r="137" spans="2:49">
      <c r="B137" s="8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2"/>
      <c r="R137" s="8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2"/>
      <c r="AH137" s="8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2"/>
    </row>
    <row r="138" spans="2:49">
      <c r="B138" s="8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2"/>
      <c r="R138" s="8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2"/>
      <c r="AH138" s="8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2"/>
    </row>
    <row r="139" spans="2:49">
      <c r="B139" s="8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2"/>
      <c r="R139" s="8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2"/>
      <c r="AH139" s="8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2"/>
    </row>
    <row r="140" spans="2:49">
      <c r="B140" s="8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2"/>
      <c r="R140" s="8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2"/>
      <c r="AH140" s="8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2"/>
    </row>
    <row r="141" spans="2:49">
      <c r="B141" s="8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2"/>
      <c r="R141" s="8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2"/>
      <c r="AH141" s="8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2"/>
    </row>
    <row r="142" spans="2:49">
      <c r="B142" s="14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9"/>
      <c r="R142" s="14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9"/>
      <c r="AH142" s="14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9"/>
    </row>
    <row r="144" spans="2:49" ht="21">
      <c r="B144" s="173" t="s">
        <v>56</v>
      </c>
      <c r="C144" s="174"/>
      <c r="D144" s="174" t="s">
        <v>57</v>
      </c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  <c r="Z144" s="174"/>
      <c r="AA144" s="174"/>
      <c r="AB144" s="174"/>
      <c r="AC144" s="174"/>
      <c r="AD144" s="174"/>
      <c r="AE144" s="174"/>
      <c r="AF144" s="174"/>
      <c r="AG144" s="174"/>
      <c r="AH144" s="174" t="s">
        <v>31</v>
      </c>
      <c r="AI144" s="174"/>
      <c r="AJ144" s="177">
        <f>SUM(AS54,AS88,AS125)</f>
        <v>6298600</v>
      </c>
      <c r="AK144" s="177"/>
      <c r="AL144" s="177"/>
      <c r="AM144" s="177"/>
      <c r="AN144" s="177"/>
      <c r="AO144" s="177"/>
      <c r="AP144" s="177"/>
      <c r="AQ144" s="177"/>
      <c r="AR144" s="177"/>
      <c r="AS144" s="177"/>
      <c r="AT144" s="39"/>
      <c r="AU144" s="39"/>
      <c r="AV144" s="39"/>
      <c r="AW144" s="40"/>
    </row>
    <row r="145" spans="2:49" ht="21">
      <c r="B145" s="175"/>
      <c r="C145" s="176"/>
      <c r="D145" s="176"/>
      <c r="E145" s="176"/>
      <c r="F145" s="176"/>
      <c r="G145" s="176"/>
      <c r="H145" s="176"/>
      <c r="I145" s="176"/>
      <c r="J145" s="176"/>
      <c r="K145" s="176"/>
      <c r="L145" s="176"/>
      <c r="M145" s="176"/>
      <c r="N145" s="176"/>
      <c r="O145" s="176"/>
      <c r="P145" s="176"/>
      <c r="Q145" s="176"/>
      <c r="R145" s="176"/>
      <c r="S145" s="176"/>
      <c r="T145" s="176"/>
      <c r="U145" s="176"/>
      <c r="V145" s="176"/>
      <c r="W145" s="176"/>
      <c r="X145" s="176"/>
      <c r="Y145" s="176"/>
      <c r="Z145" s="176"/>
      <c r="AA145" s="176"/>
      <c r="AB145" s="176"/>
      <c r="AC145" s="176"/>
      <c r="AD145" s="176"/>
      <c r="AE145" s="176"/>
      <c r="AF145" s="176"/>
      <c r="AG145" s="176"/>
      <c r="AH145" s="176"/>
      <c r="AI145" s="176"/>
      <c r="AJ145" s="178"/>
      <c r="AK145" s="178"/>
      <c r="AL145" s="178"/>
      <c r="AM145" s="178"/>
      <c r="AN145" s="178"/>
      <c r="AO145" s="178"/>
      <c r="AP145" s="178"/>
      <c r="AQ145" s="178"/>
      <c r="AR145" s="178"/>
      <c r="AS145" s="178"/>
      <c r="AT145" s="41"/>
      <c r="AU145" s="41"/>
      <c r="AV145" s="41"/>
      <c r="AW145" s="42"/>
    </row>
    <row r="146" spans="2:49">
      <c r="AO146" s="3"/>
    </row>
    <row r="147" spans="2:49" s="51" customFormat="1" ht="14.25">
      <c r="I147" s="52"/>
      <c r="J147" s="52"/>
      <c r="K147" s="52"/>
      <c r="L147" s="52"/>
      <c r="M147" s="52"/>
      <c r="N147" s="52"/>
      <c r="AO147" s="52" t="s">
        <v>210</v>
      </c>
    </row>
    <row r="148" spans="2:49" s="51" customFormat="1" ht="14.25">
      <c r="F148" s="52" t="s">
        <v>54</v>
      </c>
      <c r="I148" s="52"/>
      <c r="J148" s="52"/>
      <c r="K148" s="52"/>
      <c r="L148" s="52"/>
      <c r="M148" s="52"/>
      <c r="N148" s="52"/>
      <c r="X148" s="52" t="s">
        <v>51</v>
      </c>
      <c r="AO148" s="52" t="s">
        <v>48</v>
      </c>
    </row>
    <row r="149" spans="2:49" s="51" customFormat="1" ht="14.25">
      <c r="F149" s="52" t="s">
        <v>55</v>
      </c>
      <c r="I149" s="52"/>
      <c r="J149" s="52"/>
      <c r="K149" s="52"/>
      <c r="L149" s="52"/>
      <c r="M149" s="52"/>
      <c r="N149" s="52"/>
      <c r="X149" s="52" t="s">
        <v>52</v>
      </c>
      <c r="AO149" s="52" t="s">
        <v>49</v>
      </c>
    </row>
    <row r="150" spans="2:49" s="51" customFormat="1" ht="14.25">
      <c r="F150" s="52"/>
      <c r="I150" s="52"/>
      <c r="J150" s="52"/>
      <c r="K150" s="52"/>
      <c r="L150" s="52"/>
      <c r="M150" s="52"/>
      <c r="N150" s="52"/>
      <c r="X150" s="52" t="s">
        <v>53</v>
      </c>
      <c r="AO150" s="52" t="s">
        <v>50</v>
      </c>
    </row>
    <row r="151" spans="2:49" s="51" customFormat="1" ht="14.25">
      <c r="F151" s="52"/>
      <c r="I151" s="52"/>
      <c r="J151" s="52"/>
      <c r="K151" s="52"/>
      <c r="L151" s="52"/>
      <c r="M151" s="52"/>
      <c r="N151" s="52"/>
      <c r="X151" s="52"/>
      <c r="AO151" s="52"/>
    </row>
    <row r="152" spans="2:49" s="51" customFormat="1" ht="14.25">
      <c r="F152" s="52"/>
      <c r="I152" s="52"/>
      <c r="J152" s="52"/>
      <c r="K152" s="52"/>
      <c r="L152" s="52"/>
      <c r="M152" s="52"/>
      <c r="N152" s="52"/>
      <c r="X152" s="52"/>
      <c r="AO152" s="52"/>
    </row>
    <row r="153" spans="2:49" s="51" customFormat="1" ht="14.25">
      <c r="F153" s="52"/>
      <c r="I153" s="52"/>
      <c r="J153" s="52"/>
      <c r="K153" s="52"/>
      <c r="L153" s="52"/>
      <c r="M153" s="52"/>
      <c r="N153" s="52"/>
      <c r="X153" s="52"/>
      <c r="AO153" s="52"/>
    </row>
    <row r="154" spans="2:49" s="63" customFormat="1">
      <c r="F154" s="132" t="s">
        <v>232</v>
      </c>
      <c r="I154" s="131"/>
      <c r="J154" s="131"/>
      <c r="K154" s="131"/>
      <c r="L154" s="131"/>
      <c r="M154" s="131"/>
      <c r="N154" s="131"/>
      <c r="X154" s="132" t="s">
        <v>97</v>
      </c>
      <c r="AO154" s="132" t="s">
        <v>209</v>
      </c>
    </row>
    <row r="155" spans="2:49" s="51" customFormat="1" ht="14.25">
      <c r="D155" s="133"/>
      <c r="F155" s="133" t="s">
        <v>228</v>
      </c>
      <c r="G155" s="133"/>
      <c r="H155" s="133"/>
      <c r="I155" s="133"/>
      <c r="J155" s="133"/>
      <c r="K155" s="134"/>
      <c r="L155" s="134"/>
      <c r="M155" s="134"/>
      <c r="N155" s="134"/>
      <c r="AO155" s="52"/>
    </row>
  </sheetData>
  <mergeCells count="98">
    <mergeCell ref="B6:J6"/>
    <mergeCell ref="L6:AT6"/>
    <mergeCell ref="A2:AW2"/>
    <mergeCell ref="B4:J4"/>
    <mergeCell ref="L4:AT4"/>
    <mergeCell ref="B5:J5"/>
    <mergeCell ref="L5:AT5"/>
    <mergeCell ref="B7:J7"/>
    <mergeCell ref="L7:AT7"/>
    <mergeCell ref="B8:J8"/>
    <mergeCell ref="L8:AT8"/>
    <mergeCell ref="B9:J9"/>
    <mergeCell ref="L9:AT9"/>
    <mergeCell ref="AJ16:AO16"/>
    <mergeCell ref="B11:AW11"/>
    <mergeCell ref="C14:G14"/>
    <mergeCell ref="I14:J14"/>
    <mergeCell ref="M14:N14"/>
    <mergeCell ref="Q14:R14"/>
    <mergeCell ref="AJ14:AO14"/>
    <mergeCell ref="C15:G15"/>
    <mergeCell ref="I15:J15"/>
    <mergeCell ref="M15:N15"/>
    <mergeCell ref="Q15:R15"/>
    <mergeCell ref="AJ15:AO15"/>
    <mergeCell ref="B18:Q18"/>
    <mergeCell ref="R18:AG18"/>
    <mergeCell ref="AH18:AW18"/>
    <mergeCell ref="B19:Q30"/>
    <mergeCell ref="R19:AG30"/>
    <mergeCell ref="AH19:AW30"/>
    <mergeCell ref="AP42:AT42"/>
    <mergeCell ref="V50:W50"/>
    <mergeCell ref="Z50:AA50"/>
    <mergeCell ref="AD50:AE50"/>
    <mergeCell ref="AJ50:AL50"/>
    <mergeCell ref="AR50:AU50"/>
    <mergeCell ref="V52:W52"/>
    <mergeCell ref="X52:AA52"/>
    <mergeCell ref="AD52:AE52"/>
    <mergeCell ref="AJ52:AL52"/>
    <mergeCell ref="AR52:AU52"/>
    <mergeCell ref="V51:W51"/>
    <mergeCell ref="X51:AA51"/>
    <mergeCell ref="AD51:AE51"/>
    <mergeCell ref="AJ51:AL51"/>
    <mergeCell ref="AR51:AU51"/>
    <mergeCell ref="B54:AO54"/>
    <mergeCell ref="AS54:AW54"/>
    <mergeCell ref="B55:C55"/>
    <mergeCell ref="D55:Q55"/>
    <mergeCell ref="R55:AG55"/>
    <mergeCell ref="AH55:AW55"/>
    <mergeCell ref="D91:Q91"/>
    <mergeCell ref="D92:E92"/>
    <mergeCell ref="G92:Q92"/>
    <mergeCell ref="V85:W85"/>
    <mergeCell ref="D57:Q57"/>
    <mergeCell ref="D58:E58"/>
    <mergeCell ref="G58:Q58"/>
    <mergeCell ref="B88:AO88"/>
    <mergeCell ref="Z85:AA85"/>
    <mergeCell ref="AD85:AE85"/>
    <mergeCell ref="AJ85:AL85"/>
    <mergeCell ref="AR85:AU85"/>
    <mergeCell ref="V86:W86"/>
    <mergeCell ref="X86:AA86"/>
    <mergeCell ref="AD86:AE86"/>
    <mergeCell ref="AJ86:AL86"/>
    <mergeCell ref="AR86:AU86"/>
    <mergeCell ref="AS88:AW88"/>
    <mergeCell ref="B89:C89"/>
    <mergeCell ref="D89:Q89"/>
    <mergeCell ref="R89:AG89"/>
    <mergeCell ref="AH89:AW89"/>
    <mergeCell ref="V123:W123"/>
    <mergeCell ref="X123:AA123"/>
    <mergeCell ref="AD123:AE123"/>
    <mergeCell ref="AJ123:AL123"/>
    <mergeCell ref="AR123:AU123"/>
    <mergeCell ref="V122:W122"/>
    <mergeCell ref="Z122:AA122"/>
    <mergeCell ref="AD122:AE122"/>
    <mergeCell ref="AJ122:AL122"/>
    <mergeCell ref="AR122:AU122"/>
    <mergeCell ref="B125:AO125"/>
    <mergeCell ref="AS125:AW125"/>
    <mergeCell ref="B126:C126"/>
    <mergeCell ref="D126:Q126"/>
    <mergeCell ref="R126:AG126"/>
    <mergeCell ref="AH126:AW126"/>
    <mergeCell ref="AJ144:AS145"/>
    <mergeCell ref="D128:Q128"/>
    <mergeCell ref="D129:E129"/>
    <mergeCell ref="G129:Q129"/>
    <mergeCell ref="B144:C145"/>
    <mergeCell ref="D144:AG145"/>
    <mergeCell ref="AH144:AI145"/>
  </mergeCells>
  <pageMargins left="0.95" right="0.39370078740157483" top="0.82" bottom="0.34" header="0.31496062992125984" footer="0.31496062992125984"/>
  <pageSetup paperSize="9" scale="85" orientation="landscape" horizontalDpi="4294967293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>
  <dimension ref="A1:AW155"/>
  <sheetViews>
    <sheetView topLeftCell="A20" workbookViewId="0">
      <selection activeCell="A32" sqref="A32:XFD40"/>
    </sheetView>
  </sheetViews>
  <sheetFormatPr defaultRowHeight="15"/>
  <cols>
    <col min="1" max="7" width="3" style="1" customWidth="1"/>
    <col min="8" max="8" width="1.5703125" style="1" customWidth="1"/>
    <col min="9" max="14" width="3" style="3" customWidth="1"/>
    <col min="15" max="81" width="3" style="1" customWidth="1"/>
    <col min="82" max="139" width="2.42578125" style="1" customWidth="1"/>
    <col min="140" max="16384" width="9.140625" style="1"/>
  </cols>
  <sheetData>
    <row r="1" spans="1:49">
      <c r="AR1" s="21" t="s">
        <v>24</v>
      </c>
    </row>
    <row r="2" spans="1:49" ht="21">
      <c r="A2" s="165" t="s">
        <v>0</v>
      </c>
      <c r="B2" s="165"/>
      <c r="C2" s="165"/>
      <c r="D2" s="165"/>
      <c r="E2" s="165"/>
      <c r="F2" s="165"/>
      <c r="G2" s="165"/>
      <c r="H2" s="165"/>
      <c r="I2" s="165"/>
      <c r="J2" s="165"/>
      <c r="K2" s="165"/>
      <c r="L2" s="165"/>
      <c r="M2" s="165"/>
      <c r="N2" s="165"/>
      <c r="O2" s="165"/>
      <c r="P2" s="165"/>
      <c r="Q2" s="165"/>
      <c r="R2" s="165"/>
      <c r="S2" s="165"/>
      <c r="T2" s="165"/>
      <c r="U2" s="165"/>
      <c r="V2" s="165"/>
      <c r="W2" s="165"/>
      <c r="X2" s="165"/>
      <c r="Y2" s="165"/>
      <c r="Z2" s="165"/>
      <c r="AA2" s="165"/>
      <c r="AB2" s="165"/>
      <c r="AC2" s="165"/>
      <c r="AD2" s="165"/>
      <c r="AE2" s="165"/>
      <c r="AF2" s="165"/>
      <c r="AG2" s="165"/>
      <c r="AH2" s="165"/>
      <c r="AI2" s="165"/>
      <c r="AJ2" s="165"/>
      <c r="AK2" s="165"/>
      <c r="AL2" s="165"/>
      <c r="AM2" s="165"/>
      <c r="AN2" s="165"/>
      <c r="AO2" s="165"/>
      <c r="AP2" s="165"/>
      <c r="AQ2" s="165"/>
      <c r="AR2" s="165"/>
      <c r="AS2" s="165"/>
      <c r="AT2" s="165"/>
      <c r="AU2" s="165"/>
      <c r="AV2" s="165"/>
      <c r="AW2" s="165"/>
    </row>
    <row r="4" spans="1:49">
      <c r="A4" s="2" t="s">
        <v>1</v>
      </c>
      <c r="B4" s="166" t="s">
        <v>2</v>
      </c>
      <c r="C4" s="166"/>
      <c r="D4" s="166"/>
      <c r="E4" s="166"/>
      <c r="F4" s="166"/>
      <c r="G4" s="166"/>
      <c r="H4" s="166"/>
      <c r="I4" s="166"/>
      <c r="J4" s="166"/>
      <c r="K4" s="3" t="s">
        <v>14</v>
      </c>
      <c r="L4" s="166">
        <v>281</v>
      </c>
      <c r="M4" s="166"/>
      <c r="N4" s="166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  <c r="AA4" s="166"/>
      <c r="AB4" s="166"/>
      <c r="AC4" s="166"/>
      <c r="AD4" s="166"/>
      <c r="AE4" s="166"/>
      <c r="AF4" s="166"/>
      <c r="AG4" s="166"/>
      <c r="AH4" s="166"/>
      <c r="AI4" s="166"/>
      <c r="AJ4" s="166"/>
      <c r="AK4" s="166"/>
      <c r="AL4" s="166"/>
      <c r="AM4" s="166"/>
      <c r="AN4" s="166"/>
      <c r="AO4" s="166"/>
      <c r="AP4" s="166"/>
      <c r="AQ4" s="166"/>
      <c r="AR4" s="166"/>
      <c r="AS4" s="166"/>
      <c r="AT4" s="166"/>
    </row>
    <row r="5" spans="1:49">
      <c r="B5" s="166" t="s">
        <v>3</v>
      </c>
      <c r="C5" s="166"/>
      <c r="D5" s="166"/>
      <c r="E5" s="166"/>
      <c r="F5" s="166"/>
      <c r="G5" s="166"/>
      <c r="H5" s="166"/>
      <c r="I5" s="166"/>
      <c r="J5" s="166"/>
      <c r="K5" s="3" t="s">
        <v>14</v>
      </c>
      <c r="L5" s="167" t="s">
        <v>176</v>
      </c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167"/>
      <c r="AA5" s="167"/>
      <c r="AB5" s="167"/>
      <c r="AC5" s="167"/>
      <c r="AD5" s="167"/>
      <c r="AE5" s="167"/>
      <c r="AF5" s="167"/>
      <c r="AG5" s="167"/>
      <c r="AH5" s="167"/>
      <c r="AI5" s="167"/>
      <c r="AJ5" s="167"/>
      <c r="AK5" s="167"/>
      <c r="AL5" s="167"/>
      <c r="AM5" s="167"/>
      <c r="AN5" s="167"/>
      <c r="AO5" s="167"/>
      <c r="AP5" s="167"/>
      <c r="AQ5" s="167"/>
      <c r="AR5" s="167"/>
      <c r="AS5" s="167"/>
      <c r="AT5" s="167"/>
    </row>
    <row r="6" spans="1:49">
      <c r="B6" s="166" t="s">
        <v>4</v>
      </c>
      <c r="C6" s="166"/>
      <c r="D6" s="166"/>
      <c r="E6" s="166"/>
      <c r="F6" s="166"/>
      <c r="G6" s="166"/>
      <c r="H6" s="166"/>
      <c r="I6" s="166"/>
      <c r="J6" s="166"/>
      <c r="K6" s="3" t="s">
        <v>14</v>
      </c>
      <c r="L6" s="166" t="str">
        <f>'[1]Tembesi Lolos'!$N$153</f>
        <v>Wiraswasta</v>
      </c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</row>
    <row r="7" spans="1:49">
      <c r="B7" s="166" t="s">
        <v>5</v>
      </c>
      <c r="C7" s="166"/>
      <c r="D7" s="166"/>
      <c r="E7" s="166"/>
      <c r="F7" s="166"/>
      <c r="G7" s="166"/>
      <c r="H7" s="166"/>
      <c r="I7" s="166"/>
      <c r="J7" s="166"/>
      <c r="K7" s="3" t="s">
        <v>14</v>
      </c>
      <c r="L7" s="166" t="s">
        <v>177</v>
      </c>
      <c r="M7" s="166"/>
      <c r="N7" s="166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</row>
    <row r="8" spans="1:49">
      <c r="B8" s="166" t="s">
        <v>6</v>
      </c>
      <c r="C8" s="166"/>
      <c r="D8" s="166"/>
      <c r="E8" s="166"/>
      <c r="F8" s="166"/>
      <c r="G8" s="166"/>
      <c r="H8" s="166"/>
      <c r="I8" s="166"/>
      <c r="J8" s="166"/>
      <c r="K8" s="3" t="s">
        <v>14</v>
      </c>
      <c r="L8" s="166" t="s">
        <v>105</v>
      </c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</row>
    <row r="9" spans="1:49">
      <c r="B9" s="166" t="s">
        <v>7</v>
      </c>
      <c r="C9" s="166"/>
      <c r="D9" s="166"/>
      <c r="E9" s="166"/>
      <c r="F9" s="166"/>
      <c r="G9" s="166"/>
      <c r="H9" s="166"/>
      <c r="I9" s="166"/>
      <c r="J9" s="166"/>
      <c r="K9" s="3" t="s">
        <v>14</v>
      </c>
      <c r="L9" s="166" t="s">
        <v>23</v>
      </c>
      <c r="M9" s="166"/>
      <c r="N9" s="166"/>
      <c r="O9" s="166"/>
      <c r="P9" s="166"/>
      <c r="Q9" s="166"/>
      <c r="R9" s="166"/>
      <c r="S9" s="166"/>
      <c r="T9" s="166"/>
      <c r="U9" s="166"/>
      <c r="V9" s="166"/>
      <c r="W9" s="166"/>
      <c r="X9" s="166"/>
      <c r="Y9" s="166"/>
      <c r="Z9" s="166"/>
      <c r="AA9" s="166"/>
      <c r="AB9" s="166"/>
      <c r="AC9" s="166"/>
      <c r="AD9" s="166"/>
      <c r="AE9" s="166"/>
      <c r="AF9" s="166"/>
      <c r="AG9" s="166"/>
      <c r="AH9" s="166"/>
      <c r="AI9" s="166"/>
      <c r="AJ9" s="166"/>
      <c r="AK9" s="166"/>
      <c r="AL9" s="166"/>
      <c r="AM9" s="166"/>
      <c r="AN9" s="166"/>
      <c r="AO9" s="166"/>
      <c r="AP9" s="166"/>
      <c r="AQ9" s="166"/>
      <c r="AR9" s="166"/>
      <c r="AS9" s="166"/>
      <c r="AT9" s="166"/>
    </row>
    <row r="11" spans="1:49">
      <c r="A11" s="2" t="s">
        <v>8</v>
      </c>
      <c r="B11" s="169" t="s">
        <v>9</v>
      </c>
      <c r="C11" s="169"/>
      <c r="D11" s="169"/>
      <c r="E11" s="169"/>
      <c r="F11" s="169"/>
      <c r="G11" s="169"/>
      <c r="H11" s="169"/>
      <c r="I11" s="169"/>
      <c r="J11" s="169"/>
      <c r="K11" s="169"/>
      <c r="L11" s="169"/>
      <c r="M11" s="169"/>
      <c r="N11" s="169"/>
      <c r="O11" s="169"/>
      <c r="P11" s="169"/>
      <c r="Q11" s="169"/>
      <c r="R11" s="169"/>
      <c r="S11" s="169"/>
      <c r="T11" s="169"/>
      <c r="U11" s="169"/>
      <c r="V11" s="169"/>
      <c r="W11" s="169"/>
      <c r="X11" s="169"/>
      <c r="Y11" s="169"/>
      <c r="Z11" s="169"/>
      <c r="AA11" s="169"/>
      <c r="AB11" s="169"/>
      <c r="AC11" s="169"/>
      <c r="AD11" s="169"/>
      <c r="AE11" s="169"/>
      <c r="AF11" s="169"/>
      <c r="AG11" s="169"/>
      <c r="AH11" s="169"/>
      <c r="AI11" s="169"/>
      <c r="AJ11" s="169"/>
      <c r="AK11" s="169"/>
      <c r="AL11" s="169"/>
      <c r="AM11" s="169"/>
      <c r="AN11" s="169"/>
      <c r="AO11" s="169"/>
      <c r="AP11" s="169"/>
      <c r="AQ11" s="169"/>
      <c r="AR11" s="169"/>
      <c r="AS11" s="169"/>
      <c r="AT11" s="169"/>
      <c r="AU11" s="169"/>
      <c r="AV11" s="169"/>
      <c r="AW11" s="169"/>
    </row>
    <row r="13" spans="1:49">
      <c r="B13" s="15" t="s">
        <v>10</v>
      </c>
      <c r="C13" s="5"/>
      <c r="D13" s="5"/>
      <c r="E13" s="5"/>
      <c r="F13" s="5"/>
      <c r="G13" s="5"/>
      <c r="H13" s="5"/>
      <c r="I13" s="6"/>
      <c r="J13" s="6"/>
      <c r="K13" s="6"/>
      <c r="L13" s="6"/>
      <c r="M13" s="6"/>
      <c r="N13" s="6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7"/>
    </row>
    <row r="14" spans="1:49" ht="17.25">
      <c r="B14" s="16" t="s">
        <v>11</v>
      </c>
      <c r="C14" s="160" t="s">
        <v>13</v>
      </c>
      <c r="D14" s="160"/>
      <c r="E14" s="160"/>
      <c r="F14" s="160"/>
      <c r="G14" s="160"/>
      <c r="H14" s="118" t="s">
        <v>14</v>
      </c>
      <c r="I14" s="168">
        <v>6</v>
      </c>
      <c r="J14" s="168"/>
      <c r="K14" s="120" t="s">
        <v>15</v>
      </c>
      <c r="L14" s="120" t="s">
        <v>16</v>
      </c>
      <c r="M14" s="168">
        <v>10</v>
      </c>
      <c r="N14" s="168"/>
      <c r="O14" s="11" t="s">
        <v>15</v>
      </c>
      <c r="P14" s="13" t="s">
        <v>17</v>
      </c>
      <c r="Q14" s="168">
        <f>SUM(M14*I14)</f>
        <v>60</v>
      </c>
      <c r="R14" s="168"/>
      <c r="S14" s="118" t="s">
        <v>18</v>
      </c>
      <c r="T14" s="118"/>
      <c r="U14" s="18" t="s">
        <v>11</v>
      </c>
      <c r="V14" s="10" t="s">
        <v>65</v>
      </c>
      <c r="W14" s="10"/>
      <c r="X14" s="10"/>
      <c r="Y14" s="10"/>
      <c r="Z14" s="10"/>
      <c r="AA14" s="10" t="s">
        <v>14</v>
      </c>
      <c r="AB14" s="10" t="s">
        <v>64</v>
      </c>
      <c r="AC14" s="10"/>
      <c r="AD14" s="10"/>
      <c r="AE14" s="10"/>
      <c r="AF14" s="10"/>
      <c r="AI14" s="19" t="s">
        <v>11</v>
      </c>
      <c r="AJ14" s="161" t="s">
        <v>67</v>
      </c>
      <c r="AK14" s="161"/>
      <c r="AL14" s="161"/>
      <c r="AM14" s="161"/>
      <c r="AN14" s="161"/>
      <c r="AO14" s="161"/>
      <c r="AP14" s="44" t="s">
        <v>14</v>
      </c>
      <c r="AQ14" s="44" t="s">
        <v>64</v>
      </c>
      <c r="AR14" s="44"/>
      <c r="AS14" s="44"/>
      <c r="AT14" s="44"/>
      <c r="AU14" s="44"/>
      <c r="AW14" s="12"/>
    </row>
    <row r="15" spans="1:49" ht="17.25">
      <c r="B15" s="16" t="s">
        <v>11</v>
      </c>
      <c r="C15" s="160" t="s">
        <v>12</v>
      </c>
      <c r="D15" s="160"/>
      <c r="E15" s="160"/>
      <c r="F15" s="160"/>
      <c r="G15" s="160"/>
      <c r="H15" s="118" t="s">
        <v>14</v>
      </c>
      <c r="I15" s="168">
        <v>6</v>
      </c>
      <c r="J15" s="168"/>
      <c r="K15" s="120" t="s">
        <v>15</v>
      </c>
      <c r="L15" s="120" t="s">
        <v>16</v>
      </c>
      <c r="M15" s="168">
        <v>8</v>
      </c>
      <c r="N15" s="168"/>
      <c r="O15" s="11" t="s">
        <v>15</v>
      </c>
      <c r="P15" s="13" t="s">
        <v>17</v>
      </c>
      <c r="Q15" s="168">
        <f>SUM(M15*I15)</f>
        <v>48</v>
      </c>
      <c r="R15" s="168"/>
      <c r="S15" s="118" t="s">
        <v>18</v>
      </c>
      <c r="T15" s="118"/>
      <c r="U15" s="18" t="s">
        <v>11</v>
      </c>
      <c r="V15" s="10" t="s">
        <v>63</v>
      </c>
      <c r="W15" s="10"/>
      <c r="X15" s="10"/>
      <c r="Y15" s="10"/>
      <c r="Z15" s="10"/>
      <c r="AA15" s="10" t="s">
        <v>14</v>
      </c>
      <c r="AB15" s="10" t="s">
        <v>64</v>
      </c>
      <c r="AC15" s="10"/>
      <c r="AD15" s="10"/>
      <c r="AE15" s="10"/>
      <c r="AF15" s="10"/>
      <c r="AH15" s="10"/>
      <c r="AI15" s="18" t="s">
        <v>11</v>
      </c>
      <c r="AJ15" s="160" t="s">
        <v>68</v>
      </c>
      <c r="AK15" s="160"/>
      <c r="AL15" s="160"/>
      <c r="AM15" s="160"/>
      <c r="AN15" s="160"/>
      <c r="AO15" s="160"/>
      <c r="AP15" s="10" t="s">
        <v>14</v>
      </c>
      <c r="AQ15" s="10" t="s">
        <v>111</v>
      </c>
      <c r="AR15" s="10"/>
      <c r="AS15" s="10"/>
      <c r="AT15" s="10"/>
      <c r="AU15" s="10"/>
      <c r="AW15" s="12"/>
    </row>
    <row r="16" spans="1:49">
      <c r="B16" s="17"/>
      <c r="C16" s="44"/>
      <c r="D16" s="44"/>
      <c r="E16" s="44"/>
      <c r="F16" s="44"/>
      <c r="G16" s="44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119"/>
      <c r="U16" s="18" t="s">
        <v>11</v>
      </c>
      <c r="V16" s="118" t="s">
        <v>66</v>
      </c>
      <c r="W16" s="118"/>
      <c r="X16" s="118"/>
      <c r="Y16" s="118"/>
      <c r="Z16" s="118"/>
      <c r="AA16" s="10" t="s">
        <v>14</v>
      </c>
      <c r="AB16" s="118" t="s">
        <v>64</v>
      </c>
      <c r="AC16" s="118"/>
      <c r="AD16" s="118"/>
      <c r="AE16" s="118"/>
      <c r="AF16" s="118"/>
      <c r="AH16" s="24"/>
      <c r="AI16" s="18" t="s">
        <v>11</v>
      </c>
      <c r="AJ16" s="160" t="s">
        <v>69</v>
      </c>
      <c r="AK16" s="160"/>
      <c r="AL16" s="160"/>
      <c r="AM16" s="160"/>
      <c r="AN16" s="160"/>
      <c r="AO16" s="160"/>
      <c r="AP16" s="10" t="s">
        <v>14</v>
      </c>
      <c r="AQ16" s="10" t="s">
        <v>111</v>
      </c>
      <c r="AR16" s="10"/>
      <c r="AS16" s="10"/>
      <c r="AT16" s="10"/>
      <c r="AU16" s="10"/>
      <c r="AV16" s="10"/>
      <c r="AW16" s="12"/>
    </row>
    <row r="17" spans="2:49">
      <c r="B17" s="8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2"/>
    </row>
    <row r="18" spans="2:49">
      <c r="B18" s="170" t="s">
        <v>19</v>
      </c>
      <c r="C18" s="170"/>
      <c r="D18" s="170"/>
      <c r="E18" s="170"/>
      <c r="F18" s="170"/>
      <c r="G18" s="170"/>
      <c r="H18" s="170"/>
      <c r="I18" s="170"/>
      <c r="J18" s="170"/>
      <c r="K18" s="170"/>
      <c r="L18" s="170"/>
      <c r="M18" s="170"/>
      <c r="N18" s="170"/>
      <c r="O18" s="170"/>
      <c r="P18" s="170"/>
      <c r="Q18" s="170"/>
      <c r="R18" s="170" t="s">
        <v>20</v>
      </c>
      <c r="S18" s="170"/>
      <c r="T18" s="170"/>
      <c r="U18" s="170"/>
      <c r="V18" s="170"/>
      <c r="W18" s="170"/>
      <c r="X18" s="170"/>
      <c r="Y18" s="170"/>
      <c r="Z18" s="170"/>
      <c r="AA18" s="170"/>
      <c r="AB18" s="170"/>
      <c r="AC18" s="170"/>
      <c r="AD18" s="170"/>
      <c r="AE18" s="170"/>
      <c r="AF18" s="170"/>
      <c r="AG18" s="170"/>
      <c r="AH18" s="170" t="s">
        <v>21</v>
      </c>
      <c r="AI18" s="170"/>
      <c r="AJ18" s="170"/>
      <c r="AK18" s="170"/>
      <c r="AL18" s="170"/>
      <c r="AM18" s="170"/>
      <c r="AN18" s="170"/>
      <c r="AO18" s="170"/>
      <c r="AP18" s="170"/>
      <c r="AQ18" s="170"/>
      <c r="AR18" s="170"/>
      <c r="AS18" s="170"/>
      <c r="AT18" s="170"/>
      <c r="AU18" s="170"/>
      <c r="AV18" s="170"/>
      <c r="AW18" s="170"/>
    </row>
    <row r="19" spans="2:49">
      <c r="B19" s="162"/>
      <c r="C19" s="162"/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  <c r="AA19" s="162"/>
      <c r="AB19" s="162"/>
      <c r="AC19" s="162"/>
      <c r="AD19" s="162"/>
      <c r="AE19" s="162"/>
      <c r="AF19" s="162"/>
      <c r="AG19" s="162"/>
      <c r="AH19" s="162"/>
      <c r="AI19" s="162"/>
      <c r="AJ19" s="162"/>
      <c r="AK19" s="162"/>
      <c r="AL19" s="162"/>
      <c r="AM19" s="162"/>
      <c r="AN19" s="162"/>
      <c r="AO19" s="162"/>
      <c r="AP19" s="162"/>
      <c r="AQ19" s="162"/>
      <c r="AR19" s="162"/>
      <c r="AS19" s="162"/>
      <c r="AT19" s="162"/>
      <c r="AU19" s="162"/>
      <c r="AV19" s="162"/>
      <c r="AW19" s="162"/>
    </row>
    <row r="20" spans="2:49">
      <c r="B20" s="163"/>
      <c r="C20" s="163"/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  <c r="AC20" s="163"/>
      <c r="AD20" s="163"/>
      <c r="AE20" s="163"/>
      <c r="AF20" s="163"/>
      <c r="AG20" s="163"/>
      <c r="AH20" s="163"/>
      <c r="AI20" s="163"/>
      <c r="AJ20" s="163"/>
      <c r="AK20" s="163"/>
      <c r="AL20" s="163"/>
      <c r="AM20" s="163"/>
      <c r="AN20" s="163"/>
      <c r="AO20" s="163"/>
      <c r="AP20" s="163"/>
      <c r="AQ20" s="163"/>
      <c r="AR20" s="163"/>
      <c r="AS20" s="163"/>
      <c r="AT20" s="163"/>
      <c r="AU20" s="163"/>
      <c r="AV20" s="163"/>
      <c r="AW20" s="163"/>
    </row>
    <row r="21" spans="2:49">
      <c r="B21" s="163"/>
      <c r="C21" s="163"/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  <c r="AC21" s="163"/>
      <c r="AD21" s="163"/>
      <c r="AE21" s="163"/>
      <c r="AF21" s="163"/>
      <c r="AG21" s="163"/>
      <c r="AH21" s="163"/>
      <c r="AI21" s="163"/>
      <c r="AJ21" s="163"/>
      <c r="AK21" s="163"/>
      <c r="AL21" s="163"/>
      <c r="AM21" s="163"/>
      <c r="AN21" s="163"/>
      <c r="AO21" s="163"/>
      <c r="AP21" s="163"/>
      <c r="AQ21" s="163"/>
      <c r="AR21" s="163"/>
      <c r="AS21" s="163"/>
      <c r="AT21" s="163"/>
      <c r="AU21" s="163"/>
      <c r="AV21" s="163"/>
      <c r="AW21" s="163"/>
    </row>
    <row r="22" spans="2:49">
      <c r="B22" s="163"/>
      <c r="C22" s="163"/>
      <c r="D22" s="163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  <c r="AC22" s="163"/>
      <c r="AD22" s="163"/>
      <c r="AE22" s="163"/>
      <c r="AF22" s="163"/>
      <c r="AG22" s="163"/>
      <c r="AH22" s="163"/>
      <c r="AI22" s="163"/>
      <c r="AJ22" s="163"/>
      <c r="AK22" s="163"/>
      <c r="AL22" s="163"/>
      <c r="AM22" s="163"/>
      <c r="AN22" s="163"/>
      <c r="AO22" s="163"/>
      <c r="AP22" s="163"/>
      <c r="AQ22" s="163"/>
      <c r="AR22" s="163"/>
      <c r="AS22" s="163"/>
      <c r="AT22" s="163"/>
      <c r="AU22" s="163"/>
      <c r="AV22" s="163"/>
      <c r="AW22" s="163"/>
    </row>
    <row r="23" spans="2:49">
      <c r="B23" s="163"/>
      <c r="C23" s="163"/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  <c r="AC23" s="163"/>
      <c r="AD23" s="163"/>
      <c r="AE23" s="163"/>
      <c r="AF23" s="163"/>
      <c r="AG23" s="163"/>
      <c r="AH23" s="163"/>
      <c r="AI23" s="163"/>
      <c r="AJ23" s="163"/>
      <c r="AK23" s="163"/>
      <c r="AL23" s="163"/>
      <c r="AM23" s="163"/>
      <c r="AN23" s="163"/>
      <c r="AO23" s="163"/>
      <c r="AP23" s="163"/>
      <c r="AQ23" s="163"/>
      <c r="AR23" s="163"/>
      <c r="AS23" s="163"/>
      <c r="AT23" s="163"/>
      <c r="AU23" s="163"/>
      <c r="AV23" s="163"/>
      <c r="AW23" s="163"/>
    </row>
    <row r="24" spans="2:49">
      <c r="B24" s="163"/>
      <c r="C24" s="163"/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  <c r="AC24" s="163"/>
      <c r="AD24" s="163"/>
      <c r="AE24" s="163"/>
      <c r="AF24" s="163"/>
      <c r="AG24" s="163"/>
      <c r="AH24" s="163"/>
      <c r="AI24" s="163"/>
      <c r="AJ24" s="163"/>
      <c r="AK24" s="163"/>
      <c r="AL24" s="163"/>
      <c r="AM24" s="163"/>
      <c r="AN24" s="163"/>
      <c r="AO24" s="163"/>
      <c r="AP24" s="163"/>
      <c r="AQ24" s="163"/>
      <c r="AR24" s="163"/>
      <c r="AS24" s="163"/>
      <c r="AT24" s="163"/>
      <c r="AU24" s="163"/>
      <c r="AV24" s="163"/>
      <c r="AW24" s="163"/>
    </row>
    <row r="25" spans="2:49">
      <c r="B25" s="163"/>
      <c r="C25" s="163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K25" s="163"/>
      <c r="AL25" s="163"/>
      <c r="AM25" s="163"/>
      <c r="AN25" s="163"/>
      <c r="AO25" s="163"/>
      <c r="AP25" s="163"/>
      <c r="AQ25" s="163"/>
      <c r="AR25" s="163"/>
      <c r="AS25" s="163"/>
      <c r="AT25" s="163"/>
      <c r="AU25" s="163"/>
      <c r="AV25" s="163"/>
      <c r="AW25" s="163"/>
    </row>
    <row r="26" spans="2:49">
      <c r="B26" s="163"/>
      <c r="C26" s="163"/>
      <c r="D26" s="163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  <c r="AB26" s="163"/>
      <c r="AC26" s="163"/>
      <c r="AD26" s="163"/>
      <c r="AE26" s="163"/>
      <c r="AF26" s="163"/>
      <c r="AG26" s="163"/>
      <c r="AH26" s="163"/>
      <c r="AI26" s="163"/>
      <c r="AJ26" s="163"/>
      <c r="AK26" s="163"/>
      <c r="AL26" s="163"/>
      <c r="AM26" s="163"/>
      <c r="AN26" s="163"/>
      <c r="AO26" s="163"/>
      <c r="AP26" s="163"/>
      <c r="AQ26" s="163"/>
      <c r="AR26" s="163"/>
      <c r="AS26" s="163"/>
      <c r="AT26" s="163"/>
      <c r="AU26" s="163"/>
      <c r="AV26" s="163"/>
      <c r="AW26" s="163"/>
    </row>
    <row r="27" spans="2:49">
      <c r="B27" s="163"/>
      <c r="C27" s="163"/>
      <c r="D27" s="163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/>
      <c r="AC27" s="163"/>
      <c r="AD27" s="163"/>
      <c r="AE27" s="163"/>
      <c r="AF27" s="163"/>
      <c r="AG27" s="163"/>
      <c r="AH27" s="163"/>
      <c r="AI27" s="163"/>
      <c r="AJ27" s="163"/>
      <c r="AK27" s="163"/>
      <c r="AL27" s="163"/>
      <c r="AM27" s="163"/>
      <c r="AN27" s="163"/>
      <c r="AO27" s="163"/>
      <c r="AP27" s="163"/>
      <c r="AQ27" s="163"/>
      <c r="AR27" s="163"/>
      <c r="AS27" s="163"/>
      <c r="AT27" s="163"/>
      <c r="AU27" s="163"/>
      <c r="AV27" s="163"/>
      <c r="AW27" s="163"/>
    </row>
    <row r="28" spans="2:49">
      <c r="B28" s="163"/>
      <c r="C28" s="163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  <c r="AB28" s="163"/>
      <c r="AC28" s="163"/>
      <c r="AD28" s="163"/>
      <c r="AE28" s="163"/>
      <c r="AF28" s="163"/>
      <c r="AG28" s="163"/>
      <c r="AH28" s="163"/>
      <c r="AI28" s="163"/>
      <c r="AJ28" s="163"/>
      <c r="AK28" s="163"/>
      <c r="AL28" s="163"/>
      <c r="AM28" s="163"/>
      <c r="AN28" s="163"/>
      <c r="AO28" s="163"/>
      <c r="AP28" s="163"/>
      <c r="AQ28" s="163"/>
      <c r="AR28" s="163"/>
      <c r="AS28" s="163"/>
      <c r="AT28" s="163"/>
      <c r="AU28" s="163"/>
      <c r="AV28" s="163"/>
      <c r="AW28" s="163"/>
    </row>
    <row r="29" spans="2:49">
      <c r="B29" s="163"/>
      <c r="C29" s="163"/>
      <c r="D29" s="163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63"/>
      <c r="AL29" s="163"/>
      <c r="AM29" s="163"/>
      <c r="AN29" s="163"/>
      <c r="AO29" s="163"/>
      <c r="AP29" s="163"/>
      <c r="AQ29" s="163"/>
      <c r="AR29" s="163"/>
      <c r="AS29" s="163"/>
      <c r="AT29" s="163"/>
      <c r="AU29" s="163"/>
      <c r="AV29" s="163"/>
      <c r="AW29" s="163"/>
    </row>
    <row r="30" spans="2:49">
      <c r="B30" s="164"/>
      <c r="C30" s="164"/>
      <c r="D30" s="164"/>
      <c r="E30" s="164"/>
      <c r="F30" s="164"/>
      <c r="G30" s="164"/>
      <c r="H30" s="164"/>
      <c r="I30" s="164"/>
      <c r="J30" s="164"/>
      <c r="K30" s="164"/>
      <c r="L30" s="164"/>
      <c r="M30" s="164"/>
      <c r="N30" s="164"/>
      <c r="O30" s="164"/>
      <c r="P30" s="164"/>
      <c r="Q30" s="164"/>
      <c r="R30" s="164"/>
      <c r="S30" s="164"/>
      <c r="T30" s="164"/>
      <c r="U30" s="164"/>
      <c r="V30" s="164"/>
      <c r="W30" s="164"/>
      <c r="X30" s="164"/>
      <c r="Y30" s="164"/>
      <c r="Z30" s="164"/>
      <c r="AA30" s="164"/>
      <c r="AB30" s="164"/>
      <c r="AC30" s="164"/>
      <c r="AD30" s="164"/>
      <c r="AE30" s="164"/>
      <c r="AF30" s="164"/>
      <c r="AG30" s="164"/>
      <c r="AH30" s="164"/>
      <c r="AI30" s="164"/>
      <c r="AJ30" s="164"/>
      <c r="AK30" s="164"/>
      <c r="AL30" s="164"/>
      <c r="AM30" s="164"/>
      <c r="AN30" s="164"/>
      <c r="AO30" s="164"/>
      <c r="AP30" s="164"/>
      <c r="AQ30" s="164"/>
      <c r="AR30" s="164"/>
      <c r="AS30" s="164"/>
      <c r="AT30" s="164"/>
      <c r="AU30" s="164"/>
      <c r="AV30" s="164"/>
      <c r="AW30" s="164"/>
    </row>
    <row r="32" spans="2:49" s="102" customFormat="1">
      <c r="I32" s="101"/>
      <c r="J32" s="101"/>
      <c r="K32" s="101"/>
      <c r="L32" s="101"/>
      <c r="M32" s="101"/>
      <c r="N32" s="101"/>
      <c r="AR32" s="101" t="s">
        <v>239</v>
      </c>
    </row>
    <row r="33" spans="1:46" s="102" customFormat="1">
      <c r="F33" s="101" t="s">
        <v>54</v>
      </c>
      <c r="I33" s="101"/>
      <c r="J33" s="101"/>
      <c r="K33" s="101"/>
      <c r="L33" s="101"/>
      <c r="M33" s="101"/>
      <c r="N33" s="101"/>
      <c r="T33" s="101" t="s">
        <v>237</v>
      </c>
      <c r="AF33" s="101" t="s">
        <v>51</v>
      </c>
      <c r="AR33" s="101" t="s">
        <v>48</v>
      </c>
    </row>
    <row r="34" spans="1:46" s="102" customFormat="1">
      <c r="F34" s="101" t="s">
        <v>55</v>
      </c>
      <c r="I34" s="101"/>
      <c r="J34" s="101"/>
      <c r="K34" s="101"/>
      <c r="L34" s="101"/>
      <c r="M34" s="101"/>
      <c r="N34" s="101"/>
      <c r="T34" s="101" t="s">
        <v>238</v>
      </c>
      <c r="AF34" s="101" t="s">
        <v>52</v>
      </c>
      <c r="AR34" s="101" t="s">
        <v>49</v>
      </c>
    </row>
    <row r="35" spans="1:46" s="102" customFormat="1">
      <c r="F35" s="101"/>
      <c r="I35" s="101"/>
      <c r="J35" s="101"/>
      <c r="K35" s="101"/>
      <c r="L35" s="101"/>
      <c r="M35" s="101"/>
      <c r="N35" s="101"/>
      <c r="AF35" s="101" t="s">
        <v>53</v>
      </c>
      <c r="AR35" s="101" t="s">
        <v>50</v>
      </c>
    </row>
    <row r="36" spans="1:46" s="102" customFormat="1">
      <c r="F36" s="101"/>
      <c r="I36" s="101"/>
      <c r="J36" s="101"/>
      <c r="K36" s="101"/>
      <c r="L36" s="101"/>
      <c r="M36" s="101"/>
      <c r="N36" s="101"/>
      <c r="AF36" s="101"/>
      <c r="AR36" s="101"/>
    </row>
    <row r="37" spans="1:46" s="102" customFormat="1">
      <c r="F37" s="101"/>
      <c r="I37" s="101"/>
      <c r="J37" s="101"/>
      <c r="K37" s="101"/>
      <c r="L37" s="101"/>
      <c r="M37" s="101"/>
      <c r="N37" s="101"/>
      <c r="AF37" s="101"/>
      <c r="AR37" s="101"/>
    </row>
    <row r="38" spans="1:46" s="102" customFormat="1">
      <c r="F38" s="101"/>
      <c r="I38" s="101"/>
      <c r="J38" s="101"/>
      <c r="K38" s="101"/>
      <c r="L38" s="101"/>
      <c r="M38" s="101"/>
      <c r="N38" s="101"/>
      <c r="AF38" s="101"/>
      <c r="AR38" s="101"/>
    </row>
    <row r="39" spans="1:46" s="140" customFormat="1" ht="16.5" thickBot="1">
      <c r="F39" s="141" t="s">
        <v>232</v>
      </c>
      <c r="I39" s="142"/>
      <c r="J39" s="142"/>
      <c r="K39" s="142"/>
      <c r="L39" s="142"/>
      <c r="M39" s="142"/>
      <c r="N39" s="142"/>
      <c r="Q39" s="145"/>
      <c r="R39" s="145"/>
      <c r="S39" s="145"/>
      <c r="T39" s="146"/>
      <c r="U39" s="145"/>
      <c r="V39" s="145"/>
      <c r="W39" s="145"/>
      <c r="X39" s="145"/>
      <c r="AF39" s="141" t="s">
        <v>97</v>
      </c>
      <c r="AR39" s="141" t="s">
        <v>209</v>
      </c>
    </row>
    <row r="40" spans="1:46" s="102" customFormat="1">
      <c r="D40" s="143"/>
      <c r="F40" s="143" t="s">
        <v>228</v>
      </c>
      <c r="G40" s="143"/>
      <c r="H40" s="143"/>
      <c r="I40" s="143"/>
      <c r="J40" s="143"/>
      <c r="K40" s="144"/>
      <c r="L40" s="144"/>
      <c r="M40" s="144"/>
      <c r="N40" s="144"/>
      <c r="T40" s="147"/>
      <c r="AO40" s="101"/>
    </row>
    <row r="42" spans="1:46">
      <c r="AN42" s="10"/>
      <c r="AO42" s="10"/>
      <c r="AP42" s="160"/>
      <c r="AQ42" s="160"/>
      <c r="AR42" s="160"/>
      <c r="AS42" s="160"/>
      <c r="AT42" s="160"/>
    </row>
    <row r="47" spans="1:46">
      <c r="A47" s="2" t="s">
        <v>25</v>
      </c>
      <c r="B47" s="1" t="s">
        <v>26</v>
      </c>
    </row>
    <row r="49" spans="2:49">
      <c r="B49" s="15" t="s">
        <v>27</v>
      </c>
      <c r="C49" s="5"/>
      <c r="D49" s="5"/>
      <c r="E49" s="5"/>
      <c r="F49" s="5"/>
      <c r="G49" s="5"/>
      <c r="H49" s="5"/>
      <c r="I49" s="6"/>
      <c r="J49" s="6"/>
      <c r="K49" s="6"/>
      <c r="L49" s="6"/>
      <c r="M49" s="6"/>
      <c r="N49" s="6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7"/>
    </row>
    <row r="50" spans="2:49">
      <c r="B50" s="22" t="s">
        <v>28</v>
      </c>
      <c r="C50" s="10"/>
      <c r="D50" s="10"/>
      <c r="E50" s="10"/>
      <c r="F50" s="10"/>
      <c r="G50" s="10"/>
      <c r="H50" s="10"/>
      <c r="I50" s="11"/>
      <c r="J50" s="11"/>
      <c r="K50" s="11"/>
      <c r="L50" s="11"/>
      <c r="M50" s="11"/>
      <c r="V50" s="11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9" t="s">
        <v>30</v>
      </c>
      <c r="AR50" s="10"/>
      <c r="AS50" s="10"/>
      <c r="AT50" s="10"/>
      <c r="AU50" s="10"/>
      <c r="AV50" s="10"/>
      <c r="AW50" s="12"/>
    </row>
    <row r="51" spans="2:49" ht="17.25">
      <c r="B51" s="23" t="s">
        <v>1</v>
      </c>
      <c r="C51" s="10" t="s">
        <v>70</v>
      </c>
      <c r="D51" s="10"/>
      <c r="E51" s="10"/>
      <c r="F51" s="10"/>
      <c r="G51" s="10"/>
      <c r="H51" s="118"/>
      <c r="I51" s="20"/>
      <c r="J51" s="11"/>
      <c r="K51" s="11"/>
      <c r="L51" s="11"/>
      <c r="M51" s="11"/>
      <c r="V51" s="168">
        <v>12</v>
      </c>
      <c r="W51" s="168"/>
      <c r="X51" s="11" t="s">
        <v>15</v>
      </c>
      <c r="Y51" s="11" t="s">
        <v>16</v>
      </c>
      <c r="Z51" s="168">
        <v>1.5</v>
      </c>
      <c r="AA51" s="168"/>
      <c r="AB51" s="11" t="s">
        <v>15</v>
      </c>
      <c r="AC51" s="13" t="s">
        <v>17</v>
      </c>
      <c r="AD51" s="168">
        <f>SUM(Z51*V51)</f>
        <v>18</v>
      </c>
      <c r="AE51" s="168"/>
      <c r="AF51" s="118" t="s">
        <v>18</v>
      </c>
      <c r="AG51" s="10"/>
      <c r="AH51" s="25" t="s">
        <v>29</v>
      </c>
      <c r="AI51" s="10"/>
      <c r="AJ51" s="180">
        <v>57000</v>
      </c>
      <c r="AK51" s="180"/>
      <c r="AL51" s="180"/>
      <c r="AM51" s="26"/>
      <c r="AN51" s="10"/>
      <c r="AO51" s="10"/>
      <c r="AP51" s="10"/>
      <c r="AQ51" s="27" t="s">
        <v>31</v>
      </c>
      <c r="AR51" s="180">
        <f>SUM(AJ51*AD51)</f>
        <v>1026000</v>
      </c>
      <c r="AS51" s="180"/>
      <c r="AT51" s="180"/>
      <c r="AU51" s="180"/>
      <c r="AV51" s="10"/>
      <c r="AW51" s="12"/>
    </row>
    <row r="52" spans="2:49">
      <c r="B52" s="23" t="s">
        <v>8</v>
      </c>
      <c r="C52" s="10" t="s">
        <v>71</v>
      </c>
      <c r="D52" s="10"/>
      <c r="E52" s="10"/>
      <c r="F52" s="10"/>
      <c r="G52" s="10"/>
      <c r="H52" s="118"/>
      <c r="I52" s="20"/>
      <c r="J52" s="11"/>
      <c r="K52" s="11"/>
      <c r="L52" s="11"/>
      <c r="M52" s="11"/>
      <c r="V52" s="168">
        <v>2</v>
      </c>
      <c r="W52" s="168"/>
      <c r="X52" s="160" t="s">
        <v>37</v>
      </c>
      <c r="Y52" s="160"/>
      <c r="Z52" s="160"/>
      <c r="AA52" s="160"/>
      <c r="AC52" s="13"/>
      <c r="AD52" s="168"/>
      <c r="AE52" s="168"/>
      <c r="AF52" s="118"/>
      <c r="AG52" s="10"/>
      <c r="AH52" s="25" t="s">
        <v>29</v>
      </c>
      <c r="AI52" s="10"/>
      <c r="AJ52" s="180">
        <v>350000</v>
      </c>
      <c r="AK52" s="180"/>
      <c r="AL52" s="180"/>
      <c r="AM52" s="26"/>
      <c r="AN52" s="10"/>
      <c r="AO52" s="10"/>
      <c r="AP52" s="10"/>
      <c r="AQ52" s="27" t="s">
        <v>31</v>
      </c>
      <c r="AR52" s="180">
        <f>SUM(AJ52*V52)</f>
        <v>700000</v>
      </c>
      <c r="AS52" s="180"/>
      <c r="AT52" s="180"/>
      <c r="AU52" s="180"/>
      <c r="AV52" s="10"/>
      <c r="AW52" s="12"/>
    </row>
    <row r="53" spans="2:49">
      <c r="B53" s="23" t="s">
        <v>25</v>
      </c>
      <c r="C53" s="118" t="s">
        <v>72</v>
      </c>
      <c r="D53" s="119"/>
      <c r="E53" s="119"/>
      <c r="F53" s="119"/>
      <c r="G53" s="119"/>
      <c r="H53" s="119"/>
      <c r="I53" s="119"/>
      <c r="J53" s="119"/>
      <c r="K53" s="119"/>
      <c r="L53" s="119"/>
      <c r="M53" s="119"/>
      <c r="V53" s="168">
        <v>3</v>
      </c>
      <c r="W53" s="168"/>
      <c r="X53" s="160" t="s">
        <v>37</v>
      </c>
      <c r="Y53" s="160"/>
      <c r="Z53" s="160"/>
      <c r="AA53" s="160"/>
      <c r="AC53" s="13"/>
      <c r="AD53" s="168"/>
      <c r="AE53" s="168"/>
      <c r="AF53" s="118"/>
      <c r="AG53" s="24"/>
      <c r="AH53" s="25" t="s">
        <v>29</v>
      </c>
      <c r="AI53" s="24"/>
      <c r="AJ53" s="180">
        <v>350000</v>
      </c>
      <c r="AK53" s="180"/>
      <c r="AL53" s="180"/>
      <c r="AM53" s="26"/>
      <c r="AN53" s="24"/>
      <c r="AO53" s="24"/>
      <c r="AP53" s="24"/>
      <c r="AQ53" s="27" t="s">
        <v>31</v>
      </c>
      <c r="AR53" s="180">
        <f>SUM(AJ53*V53)</f>
        <v>1050000</v>
      </c>
      <c r="AS53" s="180"/>
      <c r="AT53" s="180"/>
      <c r="AU53" s="180"/>
      <c r="AV53" s="10"/>
      <c r="AW53" s="12"/>
    </row>
    <row r="54" spans="2:49">
      <c r="B54" s="8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2"/>
    </row>
    <row r="55" spans="2:49" ht="15.75">
      <c r="B55" s="181" t="s">
        <v>32</v>
      </c>
      <c r="C55" s="182"/>
      <c r="D55" s="182"/>
      <c r="E55" s="182"/>
      <c r="F55" s="182"/>
      <c r="G55" s="182"/>
      <c r="H55" s="182"/>
      <c r="I55" s="182"/>
      <c r="J55" s="182"/>
      <c r="K55" s="182"/>
      <c r="L55" s="182"/>
      <c r="M55" s="182"/>
      <c r="N55" s="182"/>
      <c r="O55" s="182"/>
      <c r="P55" s="182"/>
      <c r="Q55" s="182"/>
      <c r="R55" s="182"/>
      <c r="S55" s="182"/>
      <c r="T55" s="182"/>
      <c r="U55" s="182"/>
      <c r="V55" s="182"/>
      <c r="W55" s="182"/>
      <c r="X55" s="182"/>
      <c r="Y55" s="182"/>
      <c r="Z55" s="182"/>
      <c r="AA55" s="182"/>
      <c r="AB55" s="182"/>
      <c r="AC55" s="182"/>
      <c r="AD55" s="182"/>
      <c r="AE55" s="182"/>
      <c r="AF55" s="182"/>
      <c r="AG55" s="182"/>
      <c r="AH55" s="182"/>
      <c r="AI55" s="182"/>
      <c r="AJ55" s="182"/>
      <c r="AK55" s="182"/>
      <c r="AL55" s="182"/>
      <c r="AM55" s="182"/>
      <c r="AN55" s="182"/>
      <c r="AO55" s="182"/>
      <c r="AP55" s="45"/>
      <c r="AQ55" s="45" t="s">
        <v>31</v>
      </c>
      <c r="AR55" s="46"/>
      <c r="AS55" s="183">
        <f>SUM(AR51:AU53)</f>
        <v>2776000</v>
      </c>
      <c r="AT55" s="183"/>
      <c r="AU55" s="183"/>
      <c r="AV55" s="183"/>
      <c r="AW55" s="184"/>
    </row>
    <row r="56" spans="2:49">
      <c r="B56" s="185" t="s">
        <v>33</v>
      </c>
      <c r="C56" s="186"/>
      <c r="D56" s="187" t="s">
        <v>19</v>
      </c>
      <c r="E56" s="188"/>
      <c r="F56" s="188"/>
      <c r="G56" s="188"/>
      <c r="H56" s="188"/>
      <c r="I56" s="188"/>
      <c r="J56" s="188"/>
      <c r="K56" s="188"/>
      <c r="L56" s="188"/>
      <c r="M56" s="188"/>
      <c r="N56" s="188"/>
      <c r="O56" s="188"/>
      <c r="P56" s="188"/>
      <c r="Q56" s="189"/>
      <c r="R56" s="170" t="s">
        <v>20</v>
      </c>
      <c r="S56" s="170"/>
      <c r="T56" s="170"/>
      <c r="U56" s="170"/>
      <c r="V56" s="170"/>
      <c r="W56" s="170"/>
      <c r="X56" s="170"/>
      <c r="Y56" s="170"/>
      <c r="Z56" s="170"/>
      <c r="AA56" s="170"/>
      <c r="AB56" s="170"/>
      <c r="AC56" s="170"/>
      <c r="AD56" s="170"/>
      <c r="AE56" s="170"/>
      <c r="AF56" s="170"/>
      <c r="AG56" s="170"/>
      <c r="AH56" s="170" t="s">
        <v>21</v>
      </c>
      <c r="AI56" s="170"/>
      <c r="AJ56" s="170"/>
      <c r="AK56" s="170"/>
      <c r="AL56" s="170"/>
      <c r="AM56" s="170"/>
      <c r="AN56" s="170"/>
      <c r="AO56" s="170"/>
      <c r="AP56" s="170"/>
      <c r="AQ56" s="170"/>
      <c r="AR56" s="170"/>
      <c r="AS56" s="170"/>
      <c r="AT56" s="170"/>
      <c r="AU56" s="170"/>
      <c r="AV56" s="170"/>
      <c r="AW56" s="170"/>
    </row>
    <row r="57" spans="2:49">
      <c r="B57" s="15" t="s">
        <v>43</v>
      </c>
      <c r="C57" s="30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7"/>
      <c r="R57" s="4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7"/>
      <c r="AH57" s="4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7"/>
    </row>
    <row r="58" spans="2:49">
      <c r="B58" s="8"/>
      <c r="C58" s="9" t="s">
        <v>34</v>
      </c>
      <c r="D58" s="195" t="s">
        <v>58</v>
      </c>
      <c r="E58" s="195"/>
      <c r="F58" s="195"/>
      <c r="G58" s="195"/>
      <c r="H58" s="195"/>
      <c r="I58" s="195"/>
      <c r="J58" s="195"/>
      <c r="K58" s="195"/>
      <c r="L58" s="195"/>
      <c r="M58" s="195"/>
      <c r="N58" s="195"/>
      <c r="O58" s="195"/>
      <c r="P58" s="195"/>
      <c r="Q58" s="196"/>
      <c r="R58" s="8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2"/>
      <c r="AH58" s="8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2"/>
    </row>
    <row r="59" spans="2:49">
      <c r="B59" s="8"/>
      <c r="C59" s="10"/>
      <c r="D59" s="160" t="s">
        <v>35</v>
      </c>
      <c r="E59" s="160"/>
      <c r="F59" s="11" t="s">
        <v>14</v>
      </c>
      <c r="G59" s="160" t="s">
        <v>230</v>
      </c>
      <c r="H59" s="160"/>
      <c r="I59" s="160"/>
      <c r="J59" s="160"/>
      <c r="K59" s="160"/>
      <c r="L59" s="160"/>
      <c r="M59" s="160"/>
      <c r="N59" s="160"/>
      <c r="O59" s="160"/>
      <c r="P59" s="160"/>
      <c r="Q59" s="198"/>
      <c r="R59" s="8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2"/>
      <c r="AH59" s="8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2"/>
    </row>
    <row r="60" spans="2:49">
      <c r="B60" s="8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2"/>
      <c r="R60" s="8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2"/>
      <c r="AH60" s="8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2"/>
    </row>
    <row r="61" spans="2:49">
      <c r="B61" s="8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2"/>
      <c r="R61" s="8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2"/>
      <c r="AH61" s="8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2"/>
    </row>
    <row r="62" spans="2:49">
      <c r="B62" s="8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2"/>
      <c r="R62" s="8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2"/>
      <c r="AH62" s="8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2"/>
    </row>
    <row r="63" spans="2:49">
      <c r="B63" s="8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2"/>
      <c r="R63" s="8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2"/>
      <c r="AH63" s="8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2"/>
    </row>
    <row r="64" spans="2:49">
      <c r="B64" s="8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2"/>
      <c r="R64" s="8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2"/>
      <c r="AH64" s="8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2"/>
    </row>
    <row r="65" spans="2:49">
      <c r="B65" s="8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2"/>
      <c r="R65" s="8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2"/>
      <c r="AH65" s="8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2"/>
    </row>
    <row r="66" spans="2:49">
      <c r="B66" s="8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2"/>
      <c r="R66" s="8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2"/>
      <c r="AH66" s="8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2"/>
    </row>
    <row r="67" spans="2:49">
      <c r="B67" s="8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2"/>
      <c r="R67" s="8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2"/>
      <c r="AH67" s="8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2"/>
    </row>
    <row r="68" spans="2:49">
      <c r="B68" s="8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2"/>
      <c r="R68" s="8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2"/>
      <c r="AH68" s="8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2"/>
    </row>
    <row r="69" spans="2:49">
      <c r="B69" s="8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2"/>
      <c r="R69" s="8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2"/>
      <c r="AH69" s="8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2"/>
    </row>
    <row r="70" spans="2:49">
      <c r="B70" s="8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2"/>
      <c r="R70" s="8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2"/>
      <c r="AH70" s="8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2"/>
    </row>
    <row r="71" spans="2:49">
      <c r="B71" s="8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2"/>
      <c r="R71" s="8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2"/>
      <c r="AH71" s="8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2"/>
    </row>
    <row r="72" spans="2:49">
      <c r="B72" s="14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9"/>
      <c r="R72" s="14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9"/>
      <c r="AH72" s="14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9"/>
    </row>
    <row r="84" spans="2:49">
      <c r="B84" s="15" t="s">
        <v>27</v>
      </c>
      <c r="C84" s="5"/>
      <c r="D84" s="5"/>
      <c r="E84" s="5"/>
      <c r="F84" s="5"/>
      <c r="G84" s="5"/>
      <c r="H84" s="5"/>
      <c r="I84" s="6"/>
      <c r="J84" s="6"/>
      <c r="K84" s="6"/>
      <c r="L84" s="6"/>
      <c r="M84" s="6"/>
      <c r="N84" s="6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7"/>
    </row>
    <row r="85" spans="2:49">
      <c r="B85" s="22" t="s">
        <v>28</v>
      </c>
      <c r="C85" s="10"/>
      <c r="D85" s="10"/>
      <c r="E85" s="10"/>
      <c r="F85" s="10"/>
      <c r="G85" s="10"/>
      <c r="H85" s="10"/>
      <c r="I85" s="11"/>
      <c r="J85" s="11"/>
      <c r="K85" s="11"/>
      <c r="L85" s="11"/>
      <c r="M85" s="11"/>
      <c r="V85" s="11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9" t="s">
        <v>30</v>
      </c>
      <c r="AR85" s="10"/>
      <c r="AS85" s="10"/>
      <c r="AT85" s="10"/>
      <c r="AU85" s="10"/>
      <c r="AV85" s="10"/>
      <c r="AW85" s="12"/>
    </row>
    <row r="86" spans="2:49" ht="17.25">
      <c r="B86" s="23" t="s">
        <v>1</v>
      </c>
      <c r="C86" s="10" t="s">
        <v>70</v>
      </c>
      <c r="D86" s="10"/>
      <c r="E86" s="10"/>
      <c r="F86" s="10"/>
      <c r="G86" s="10"/>
      <c r="H86" s="118"/>
      <c r="I86" s="20"/>
      <c r="J86" s="11"/>
      <c r="K86" s="11"/>
      <c r="L86" s="11"/>
      <c r="M86" s="11"/>
      <c r="V86" s="168">
        <v>12</v>
      </c>
      <c r="W86" s="168"/>
      <c r="X86" s="11" t="s">
        <v>15</v>
      </c>
      <c r="Y86" s="11" t="s">
        <v>16</v>
      </c>
      <c r="Z86" s="168">
        <v>2.85</v>
      </c>
      <c r="AA86" s="168"/>
      <c r="AB86" s="11" t="s">
        <v>15</v>
      </c>
      <c r="AC86" s="13" t="s">
        <v>17</v>
      </c>
      <c r="AD86" s="168">
        <f>SUM(Z86*V86)</f>
        <v>34.200000000000003</v>
      </c>
      <c r="AE86" s="168"/>
      <c r="AF86" s="118" t="s">
        <v>18</v>
      </c>
      <c r="AG86" s="10"/>
      <c r="AH86" s="25" t="s">
        <v>29</v>
      </c>
      <c r="AI86" s="10"/>
      <c r="AJ86" s="180">
        <v>57000</v>
      </c>
      <c r="AK86" s="180"/>
      <c r="AL86" s="180"/>
      <c r="AM86" s="26"/>
      <c r="AN86" s="10"/>
      <c r="AO86" s="10"/>
      <c r="AP86" s="10"/>
      <c r="AQ86" s="27" t="s">
        <v>31</v>
      </c>
      <c r="AR86" s="180">
        <f>SUM(AJ86*AD86)</f>
        <v>1949400.0000000002</v>
      </c>
      <c r="AS86" s="180"/>
      <c r="AT86" s="180"/>
      <c r="AU86" s="180"/>
      <c r="AV86" s="10"/>
      <c r="AW86" s="12"/>
    </row>
    <row r="87" spans="2:49">
      <c r="B87" s="23" t="s">
        <v>8</v>
      </c>
      <c r="C87" s="118" t="s">
        <v>72</v>
      </c>
      <c r="D87" s="119"/>
      <c r="E87" s="119"/>
      <c r="F87" s="119"/>
      <c r="G87" s="119"/>
      <c r="H87" s="119"/>
      <c r="I87" s="119"/>
      <c r="J87" s="119"/>
      <c r="K87" s="119"/>
      <c r="L87" s="119"/>
      <c r="M87" s="119"/>
      <c r="V87" s="168"/>
      <c r="W87" s="168"/>
      <c r="X87" s="160" t="s">
        <v>37</v>
      </c>
      <c r="Y87" s="160"/>
      <c r="Z87" s="160"/>
      <c r="AA87" s="160"/>
      <c r="AC87" s="13"/>
      <c r="AD87" s="168"/>
      <c r="AE87" s="168"/>
      <c r="AF87" s="118"/>
      <c r="AG87" s="24"/>
      <c r="AH87" s="25" t="s">
        <v>29</v>
      </c>
      <c r="AI87" s="24"/>
      <c r="AJ87" s="180">
        <v>350000</v>
      </c>
      <c r="AK87" s="180"/>
      <c r="AL87" s="180"/>
      <c r="AM87" s="24"/>
      <c r="AN87" s="24"/>
      <c r="AO87" s="24"/>
      <c r="AP87" s="24"/>
      <c r="AQ87" s="27" t="s">
        <v>31</v>
      </c>
      <c r="AR87" s="180">
        <f>SUM(AJ87*V87)</f>
        <v>0</v>
      </c>
      <c r="AS87" s="180"/>
      <c r="AT87" s="180"/>
      <c r="AU87" s="180"/>
      <c r="AV87" s="10"/>
      <c r="AW87" s="12"/>
    </row>
    <row r="88" spans="2:49">
      <c r="B88" s="8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2"/>
    </row>
    <row r="89" spans="2:49" ht="15.75">
      <c r="B89" s="181" t="s">
        <v>32</v>
      </c>
      <c r="C89" s="182"/>
      <c r="D89" s="182"/>
      <c r="E89" s="182"/>
      <c r="F89" s="182"/>
      <c r="G89" s="182"/>
      <c r="H89" s="182"/>
      <c r="I89" s="182"/>
      <c r="J89" s="182"/>
      <c r="K89" s="182"/>
      <c r="L89" s="182"/>
      <c r="M89" s="182"/>
      <c r="N89" s="182"/>
      <c r="O89" s="182"/>
      <c r="P89" s="182"/>
      <c r="Q89" s="182"/>
      <c r="R89" s="182"/>
      <c r="S89" s="182"/>
      <c r="T89" s="182"/>
      <c r="U89" s="182"/>
      <c r="V89" s="182"/>
      <c r="W89" s="182"/>
      <c r="X89" s="182"/>
      <c r="Y89" s="182"/>
      <c r="Z89" s="182"/>
      <c r="AA89" s="182"/>
      <c r="AB89" s="182"/>
      <c r="AC89" s="182"/>
      <c r="AD89" s="182"/>
      <c r="AE89" s="182"/>
      <c r="AF89" s="182"/>
      <c r="AG89" s="182"/>
      <c r="AH89" s="182"/>
      <c r="AI89" s="182"/>
      <c r="AJ89" s="182"/>
      <c r="AK89" s="182"/>
      <c r="AL89" s="182"/>
      <c r="AM89" s="182"/>
      <c r="AN89" s="182"/>
      <c r="AO89" s="182"/>
      <c r="AP89" s="45"/>
      <c r="AQ89" s="45" t="s">
        <v>31</v>
      </c>
      <c r="AR89" s="46"/>
      <c r="AS89" s="183">
        <f>SUM(AR86:AU87)</f>
        <v>1949400.0000000002</v>
      </c>
      <c r="AT89" s="183"/>
      <c r="AU89" s="183"/>
      <c r="AV89" s="183"/>
      <c r="AW89" s="184"/>
    </row>
    <row r="90" spans="2:49">
      <c r="B90" s="185" t="s">
        <v>33</v>
      </c>
      <c r="C90" s="186"/>
      <c r="D90" s="187" t="s">
        <v>19</v>
      </c>
      <c r="E90" s="188"/>
      <c r="F90" s="188"/>
      <c r="G90" s="188"/>
      <c r="H90" s="188"/>
      <c r="I90" s="188"/>
      <c r="J90" s="188"/>
      <c r="K90" s="188"/>
      <c r="L90" s="188"/>
      <c r="M90" s="188"/>
      <c r="N90" s="188"/>
      <c r="O90" s="188"/>
      <c r="P90" s="188"/>
      <c r="Q90" s="189"/>
      <c r="R90" s="170" t="s">
        <v>20</v>
      </c>
      <c r="S90" s="170"/>
      <c r="T90" s="170"/>
      <c r="U90" s="170"/>
      <c r="V90" s="170"/>
      <c r="W90" s="170"/>
      <c r="X90" s="170"/>
      <c r="Y90" s="170"/>
      <c r="Z90" s="170"/>
      <c r="AA90" s="170"/>
      <c r="AB90" s="170"/>
      <c r="AC90" s="170"/>
      <c r="AD90" s="170"/>
      <c r="AE90" s="170"/>
      <c r="AF90" s="170"/>
      <c r="AG90" s="170"/>
      <c r="AH90" s="170" t="s">
        <v>21</v>
      </c>
      <c r="AI90" s="170"/>
      <c r="AJ90" s="170"/>
      <c r="AK90" s="170"/>
      <c r="AL90" s="170"/>
      <c r="AM90" s="170"/>
      <c r="AN90" s="170"/>
      <c r="AO90" s="170"/>
      <c r="AP90" s="170"/>
      <c r="AQ90" s="170"/>
      <c r="AR90" s="170"/>
      <c r="AS90" s="170"/>
      <c r="AT90" s="170"/>
      <c r="AU90" s="170"/>
      <c r="AV90" s="170"/>
      <c r="AW90" s="170"/>
    </row>
    <row r="91" spans="2:49">
      <c r="B91" s="15" t="s">
        <v>43</v>
      </c>
      <c r="C91" s="30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7"/>
      <c r="R91" s="4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7"/>
      <c r="AH91" s="4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7"/>
    </row>
    <row r="92" spans="2:49">
      <c r="B92" s="8"/>
      <c r="C92" s="9" t="s">
        <v>38</v>
      </c>
      <c r="D92" s="195" t="s">
        <v>184</v>
      </c>
      <c r="E92" s="195"/>
      <c r="F92" s="195"/>
      <c r="G92" s="195"/>
      <c r="H92" s="195"/>
      <c r="I92" s="195"/>
      <c r="J92" s="195"/>
      <c r="K92" s="195"/>
      <c r="L92" s="195"/>
      <c r="M92" s="195"/>
      <c r="N92" s="195"/>
      <c r="O92" s="195"/>
      <c r="P92" s="195"/>
      <c r="Q92" s="196"/>
      <c r="R92" s="8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2"/>
      <c r="AH92" s="8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2"/>
    </row>
    <row r="93" spans="2:49">
      <c r="B93" s="8"/>
      <c r="C93" s="10"/>
      <c r="D93" s="160" t="s">
        <v>35</v>
      </c>
      <c r="E93" s="160"/>
      <c r="F93" s="11" t="s">
        <v>14</v>
      </c>
      <c r="G93" s="160" t="s">
        <v>36</v>
      </c>
      <c r="H93" s="160"/>
      <c r="I93" s="160"/>
      <c r="J93" s="160"/>
      <c r="K93" s="160"/>
      <c r="L93" s="160"/>
      <c r="M93" s="160"/>
      <c r="N93" s="160"/>
      <c r="O93" s="160"/>
      <c r="P93" s="160"/>
      <c r="Q93" s="198"/>
      <c r="R93" s="8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2"/>
      <c r="AH93" s="8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2"/>
    </row>
    <row r="94" spans="2:49">
      <c r="B94" s="8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2"/>
      <c r="R94" s="8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2"/>
      <c r="AH94" s="8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2"/>
    </row>
    <row r="95" spans="2:49">
      <c r="B95" s="8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2"/>
      <c r="R95" s="8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2"/>
      <c r="AH95" s="8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2"/>
    </row>
    <row r="96" spans="2:49">
      <c r="B96" s="8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2"/>
      <c r="R96" s="8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2"/>
      <c r="AH96" s="8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2"/>
    </row>
    <row r="97" spans="2:49">
      <c r="B97" s="8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2"/>
      <c r="R97" s="8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2"/>
      <c r="AH97" s="8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2"/>
    </row>
    <row r="98" spans="2:49">
      <c r="B98" s="8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2"/>
      <c r="R98" s="8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2"/>
      <c r="AH98" s="8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2"/>
    </row>
    <row r="99" spans="2:49">
      <c r="B99" s="8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2"/>
      <c r="R99" s="8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2"/>
      <c r="AH99" s="8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2"/>
    </row>
    <row r="100" spans="2:49">
      <c r="B100" s="8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2"/>
      <c r="R100" s="8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2"/>
      <c r="AH100" s="8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2"/>
    </row>
    <row r="101" spans="2:49">
      <c r="B101" s="8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2"/>
      <c r="R101" s="8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2"/>
      <c r="AH101" s="8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2"/>
    </row>
    <row r="102" spans="2:49">
      <c r="B102" s="8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2"/>
      <c r="R102" s="8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2"/>
      <c r="AH102" s="8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2"/>
    </row>
    <row r="103" spans="2:49">
      <c r="B103" s="8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2"/>
      <c r="R103" s="8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2"/>
      <c r="AH103" s="8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2"/>
    </row>
    <row r="104" spans="2:49">
      <c r="B104" s="8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2"/>
      <c r="R104" s="8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2"/>
      <c r="AH104" s="8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2"/>
    </row>
    <row r="105" spans="2:49">
      <c r="B105" s="8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2"/>
      <c r="R105" s="8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2"/>
      <c r="AH105" s="8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2"/>
    </row>
    <row r="106" spans="2:49">
      <c r="B106" s="14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9"/>
      <c r="R106" s="14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9"/>
      <c r="AH106" s="14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9"/>
    </row>
    <row r="121" spans="2:49">
      <c r="B121" s="15" t="s">
        <v>27</v>
      </c>
      <c r="C121" s="5"/>
      <c r="D121" s="5"/>
      <c r="E121" s="5"/>
      <c r="F121" s="5"/>
      <c r="G121" s="5"/>
      <c r="H121" s="5"/>
      <c r="I121" s="6"/>
      <c r="J121" s="6"/>
      <c r="K121" s="6"/>
      <c r="L121" s="6"/>
      <c r="M121" s="6"/>
      <c r="N121" s="6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7"/>
    </row>
    <row r="122" spans="2:49">
      <c r="B122" s="22" t="s">
        <v>28</v>
      </c>
      <c r="C122" s="10"/>
      <c r="D122" s="10"/>
      <c r="E122" s="10"/>
      <c r="F122" s="10"/>
      <c r="G122" s="10"/>
      <c r="H122" s="10"/>
      <c r="I122" s="11"/>
      <c r="J122" s="11"/>
      <c r="K122" s="11"/>
      <c r="L122" s="11"/>
      <c r="M122" s="11"/>
      <c r="N122" s="11"/>
      <c r="O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P122" s="10"/>
      <c r="AQ122" s="9" t="s">
        <v>30</v>
      </c>
      <c r="AR122" s="10"/>
      <c r="AS122" s="10"/>
      <c r="AT122" s="10"/>
      <c r="AU122" s="10"/>
      <c r="AV122" s="10"/>
      <c r="AW122" s="12"/>
    </row>
    <row r="123" spans="2:49" ht="17.25">
      <c r="B123" s="23" t="s">
        <v>1</v>
      </c>
      <c r="C123" s="128" t="s">
        <v>45</v>
      </c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V123" s="168">
        <v>6.5</v>
      </c>
      <c r="W123" s="168"/>
      <c r="X123" s="11" t="s">
        <v>15</v>
      </c>
      <c r="Y123" s="11" t="s">
        <v>16</v>
      </c>
      <c r="Z123" s="168">
        <v>8.5</v>
      </c>
      <c r="AA123" s="168"/>
      <c r="AB123" s="11" t="s">
        <v>15</v>
      </c>
      <c r="AC123" s="13" t="s">
        <v>17</v>
      </c>
      <c r="AD123" s="168">
        <f>SUM(Z123*V123)</f>
        <v>55.25</v>
      </c>
      <c r="AE123" s="168"/>
      <c r="AF123" s="128" t="s">
        <v>18</v>
      </c>
      <c r="AG123" s="10"/>
      <c r="AH123" s="25" t="s">
        <v>29</v>
      </c>
      <c r="AI123" s="10"/>
      <c r="AJ123" s="180">
        <v>61000</v>
      </c>
      <c r="AK123" s="180"/>
      <c r="AL123" s="180"/>
      <c r="AM123" s="26"/>
      <c r="AN123" s="10"/>
      <c r="AO123" s="10"/>
      <c r="AP123" s="10"/>
      <c r="AQ123" s="27" t="s">
        <v>31</v>
      </c>
      <c r="AR123" s="180">
        <f>SUM(AJ123*AD123)</f>
        <v>3370250</v>
      </c>
      <c r="AS123" s="180"/>
      <c r="AT123" s="180"/>
      <c r="AU123" s="180"/>
      <c r="AV123" s="33"/>
      <c r="AW123" s="35"/>
    </row>
    <row r="124" spans="2:49">
      <c r="B124" s="8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W124" s="31"/>
      <c r="X124" s="31"/>
      <c r="AC124" s="179"/>
      <c r="AD124" s="179"/>
      <c r="AE124" s="179"/>
      <c r="AF124" s="179"/>
      <c r="AG124" s="179"/>
      <c r="AH124" s="36"/>
      <c r="AI124" s="34"/>
      <c r="AJ124" s="38"/>
      <c r="AK124" s="38"/>
      <c r="AL124" s="38"/>
      <c r="AM124" s="38"/>
      <c r="AN124" s="38"/>
      <c r="AO124" s="33"/>
      <c r="AP124" s="33"/>
      <c r="AQ124" s="33"/>
      <c r="AR124" s="33"/>
      <c r="AS124" s="33"/>
      <c r="AT124" s="33"/>
      <c r="AU124" s="33"/>
      <c r="AV124" s="33"/>
      <c r="AW124" s="35"/>
    </row>
    <row r="125" spans="2:49">
      <c r="B125" s="8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5"/>
    </row>
    <row r="126" spans="2:49" ht="15.75">
      <c r="B126" s="181" t="s">
        <v>32</v>
      </c>
      <c r="C126" s="182"/>
      <c r="D126" s="182"/>
      <c r="E126" s="182"/>
      <c r="F126" s="182"/>
      <c r="G126" s="182"/>
      <c r="H126" s="182"/>
      <c r="I126" s="182"/>
      <c r="J126" s="182"/>
      <c r="K126" s="182"/>
      <c r="L126" s="182"/>
      <c r="M126" s="182"/>
      <c r="N126" s="182"/>
      <c r="O126" s="182"/>
      <c r="P126" s="182"/>
      <c r="Q126" s="182"/>
      <c r="R126" s="182"/>
      <c r="S126" s="182"/>
      <c r="T126" s="182"/>
      <c r="U126" s="182"/>
      <c r="V126" s="182"/>
      <c r="W126" s="182"/>
      <c r="X126" s="182"/>
      <c r="Y126" s="182"/>
      <c r="Z126" s="182"/>
      <c r="AA126" s="182"/>
      <c r="AB126" s="182"/>
      <c r="AC126" s="182"/>
      <c r="AD126" s="182"/>
      <c r="AE126" s="182"/>
      <c r="AF126" s="182"/>
      <c r="AG126" s="182"/>
      <c r="AH126" s="182"/>
      <c r="AI126" s="182"/>
      <c r="AJ126" s="182"/>
      <c r="AK126" s="182"/>
      <c r="AL126" s="182"/>
      <c r="AM126" s="182"/>
      <c r="AN126" s="182"/>
      <c r="AO126" s="182"/>
      <c r="AP126" s="45"/>
      <c r="AQ126" s="45" t="s">
        <v>31</v>
      </c>
      <c r="AR126" s="46"/>
      <c r="AS126" s="183">
        <f>SUM(AR123)</f>
        <v>3370250</v>
      </c>
      <c r="AT126" s="183"/>
      <c r="AU126" s="183"/>
      <c r="AV126" s="183"/>
      <c r="AW126" s="184"/>
    </row>
    <row r="127" spans="2:49">
      <c r="B127" s="185" t="s">
        <v>33</v>
      </c>
      <c r="C127" s="186"/>
      <c r="D127" s="187" t="s">
        <v>19</v>
      </c>
      <c r="E127" s="188"/>
      <c r="F127" s="188"/>
      <c r="G127" s="188"/>
      <c r="H127" s="188"/>
      <c r="I127" s="188"/>
      <c r="J127" s="188"/>
      <c r="K127" s="188"/>
      <c r="L127" s="188"/>
      <c r="M127" s="188"/>
      <c r="N127" s="188"/>
      <c r="O127" s="188"/>
      <c r="P127" s="188"/>
      <c r="Q127" s="189"/>
      <c r="R127" s="170" t="s">
        <v>20</v>
      </c>
      <c r="S127" s="170"/>
      <c r="T127" s="170"/>
      <c r="U127" s="170"/>
      <c r="V127" s="170"/>
      <c r="W127" s="170"/>
      <c r="X127" s="170"/>
      <c r="Y127" s="170"/>
      <c r="Z127" s="170"/>
      <c r="AA127" s="170"/>
      <c r="AB127" s="170"/>
      <c r="AC127" s="170"/>
      <c r="AD127" s="170"/>
      <c r="AE127" s="170"/>
      <c r="AF127" s="170"/>
      <c r="AG127" s="170"/>
      <c r="AH127" s="170" t="s">
        <v>21</v>
      </c>
      <c r="AI127" s="170"/>
      <c r="AJ127" s="170"/>
      <c r="AK127" s="170"/>
      <c r="AL127" s="170"/>
      <c r="AM127" s="170"/>
      <c r="AN127" s="170"/>
      <c r="AO127" s="170"/>
      <c r="AP127" s="170"/>
      <c r="AQ127" s="170"/>
      <c r="AR127" s="170"/>
      <c r="AS127" s="170"/>
      <c r="AT127" s="170"/>
      <c r="AU127" s="170"/>
      <c r="AV127" s="170"/>
      <c r="AW127" s="170"/>
    </row>
    <row r="128" spans="2:49">
      <c r="B128" s="15" t="s">
        <v>42</v>
      </c>
      <c r="C128" s="30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7"/>
      <c r="R128" s="4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7"/>
      <c r="AH128" s="4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7"/>
    </row>
    <row r="129" spans="2:49">
      <c r="B129" s="8"/>
      <c r="C129" s="10"/>
      <c r="D129" s="160" t="s">
        <v>35</v>
      </c>
      <c r="E129" s="160"/>
      <c r="F129" s="11" t="s">
        <v>14</v>
      </c>
      <c r="G129" s="190" t="s">
        <v>44</v>
      </c>
      <c r="H129" s="190"/>
      <c r="I129" s="190"/>
      <c r="J129" s="190"/>
      <c r="K129" s="190"/>
      <c r="L129" s="190"/>
      <c r="M129" s="190"/>
      <c r="N129" s="190"/>
      <c r="O129" s="190"/>
      <c r="P129" s="190"/>
      <c r="Q129" s="191"/>
      <c r="R129" s="8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2"/>
      <c r="AH129" s="8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2"/>
    </row>
    <row r="130" spans="2:49">
      <c r="B130" s="8"/>
      <c r="C130" s="10"/>
      <c r="D130" s="10"/>
      <c r="E130" s="10"/>
      <c r="F130" s="10"/>
      <c r="G130" s="190"/>
      <c r="H130" s="190"/>
      <c r="I130" s="190"/>
      <c r="J130" s="190"/>
      <c r="K130" s="190"/>
      <c r="L130" s="190"/>
      <c r="M130" s="190"/>
      <c r="N130" s="190"/>
      <c r="O130" s="190"/>
      <c r="P130" s="190"/>
      <c r="Q130" s="191"/>
      <c r="R130" s="8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2"/>
      <c r="AH130" s="8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2"/>
    </row>
    <row r="131" spans="2:49">
      <c r="B131" s="8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2"/>
      <c r="R131" s="8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2"/>
      <c r="AH131" s="8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2"/>
    </row>
    <row r="132" spans="2:49">
      <c r="B132" s="8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2"/>
      <c r="R132" s="8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2"/>
      <c r="AH132" s="8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2"/>
    </row>
    <row r="133" spans="2:49">
      <c r="B133" s="8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2"/>
      <c r="R133" s="8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2"/>
      <c r="AH133" s="8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2"/>
    </row>
    <row r="134" spans="2:49">
      <c r="B134" s="8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2"/>
      <c r="R134" s="8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2"/>
      <c r="AH134" s="8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2"/>
    </row>
    <row r="135" spans="2:49">
      <c r="B135" s="8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2"/>
      <c r="R135" s="8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2"/>
      <c r="AH135" s="8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2"/>
    </row>
    <row r="136" spans="2:49">
      <c r="B136" s="8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2"/>
      <c r="R136" s="8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2"/>
      <c r="AH136" s="8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2"/>
    </row>
    <row r="137" spans="2:49">
      <c r="B137" s="8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2"/>
      <c r="R137" s="8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2"/>
      <c r="AH137" s="8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2"/>
    </row>
    <row r="138" spans="2:49">
      <c r="B138" s="8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2"/>
      <c r="R138" s="8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2"/>
      <c r="AH138" s="8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2"/>
    </row>
    <row r="139" spans="2:49">
      <c r="B139" s="8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2"/>
      <c r="R139" s="8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2"/>
      <c r="AH139" s="8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2"/>
    </row>
    <row r="140" spans="2:49">
      <c r="B140" s="8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2"/>
      <c r="R140" s="8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2"/>
      <c r="AH140" s="8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2"/>
    </row>
    <row r="141" spans="2:49">
      <c r="B141" s="8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2"/>
      <c r="R141" s="8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2"/>
      <c r="AH141" s="8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2"/>
    </row>
    <row r="142" spans="2:49">
      <c r="B142" s="14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9"/>
      <c r="R142" s="14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9"/>
      <c r="AH142" s="14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9"/>
    </row>
    <row r="144" spans="2:49" ht="21">
      <c r="B144" s="173" t="s">
        <v>56</v>
      </c>
      <c r="C144" s="174"/>
      <c r="D144" s="174" t="s">
        <v>57</v>
      </c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  <c r="Z144" s="174"/>
      <c r="AA144" s="174"/>
      <c r="AB144" s="174"/>
      <c r="AC144" s="174"/>
      <c r="AD144" s="174"/>
      <c r="AE144" s="174"/>
      <c r="AF144" s="174"/>
      <c r="AG144" s="174"/>
      <c r="AH144" s="174" t="s">
        <v>31</v>
      </c>
      <c r="AI144" s="174"/>
      <c r="AJ144" s="177">
        <f>AS126+AS89+AS55</f>
        <v>8095650</v>
      </c>
      <c r="AK144" s="177"/>
      <c r="AL144" s="177"/>
      <c r="AM144" s="177"/>
      <c r="AN144" s="177"/>
      <c r="AO144" s="177"/>
      <c r="AP144" s="177"/>
      <c r="AQ144" s="177"/>
      <c r="AR144" s="177"/>
      <c r="AS144" s="177"/>
      <c r="AT144" s="39"/>
      <c r="AU144" s="39"/>
      <c r="AV144" s="39"/>
      <c r="AW144" s="40"/>
    </row>
    <row r="145" spans="2:49" ht="21">
      <c r="B145" s="175"/>
      <c r="C145" s="176"/>
      <c r="D145" s="176"/>
      <c r="E145" s="176"/>
      <c r="F145" s="176"/>
      <c r="G145" s="176"/>
      <c r="H145" s="176"/>
      <c r="I145" s="176"/>
      <c r="J145" s="176"/>
      <c r="K145" s="176"/>
      <c r="L145" s="176"/>
      <c r="M145" s="176"/>
      <c r="N145" s="176"/>
      <c r="O145" s="176"/>
      <c r="P145" s="176"/>
      <c r="Q145" s="176"/>
      <c r="R145" s="176"/>
      <c r="S145" s="176"/>
      <c r="T145" s="176"/>
      <c r="U145" s="176"/>
      <c r="V145" s="176"/>
      <c r="W145" s="176"/>
      <c r="X145" s="176"/>
      <c r="Y145" s="176"/>
      <c r="Z145" s="176"/>
      <c r="AA145" s="176"/>
      <c r="AB145" s="176"/>
      <c r="AC145" s="176"/>
      <c r="AD145" s="176"/>
      <c r="AE145" s="176"/>
      <c r="AF145" s="176"/>
      <c r="AG145" s="176"/>
      <c r="AH145" s="176"/>
      <c r="AI145" s="176"/>
      <c r="AJ145" s="178"/>
      <c r="AK145" s="178"/>
      <c r="AL145" s="178"/>
      <c r="AM145" s="178"/>
      <c r="AN145" s="178"/>
      <c r="AO145" s="178"/>
      <c r="AP145" s="178"/>
      <c r="AQ145" s="178"/>
      <c r="AR145" s="178"/>
      <c r="AS145" s="178"/>
      <c r="AT145" s="41"/>
      <c r="AU145" s="41"/>
      <c r="AV145" s="41"/>
      <c r="AW145" s="42"/>
    </row>
    <row r="146" spans="2:49">
      <c r="AO146" s="3"/>
    </row>
    <row r="147" spans="2:49" s="51" customFormat="1" ht="14.25">
      <c r="I147" s="52"/>
      <c r="J147" s="52"/>
      <c r="K147" s="52"/>
      <c r="L147" s="52"/>
      <c r="M147" s="52"/>
      <c r="N147" s="52"/>
      <c r="AO147" s="52" t="s">
        <v>210</v>
      </c>
    </row>
    <row r="148" spans="2:49" s="51" customFormat="1" ht="14.25">
      <c r="F148" s="52" t="s">
        <v>54</v>
      </c>
      <c r="I148" s="52"/>
      <c r="J148" s="52"/>
      <c r="K148" s="52"/>
      <c r="L148" s="52"/>
      <c r="M148" s="52"/>
      <c r="N148" s="52"/>
      <c r="X148" s="52" t="s">
        <v>51</v>
      </c>
      <c r="AO148" s="52" t="s">
        <v>48</v>
      </c>
    </row>
    <row r="149" spans="2:49" s="51" customFormat="1" ht="14.25">
      <c r="F149" s="52" t="s">
        <v>55</v>
      </c>
      <c r="I149" s="52"/>
      <c r="J149" s="52"/>
      <c r="K149" s="52"/>
      <c r="L149" s="52"/>
      <c r="M149" s="52"/>
      <c r="N149" s="52"/>
      <c r="X149" s="52" t="s">
        <v>52</v>
      </c>
      <c r="AO149" s="52" t="s">
        <v>49</v>
      </c>
    </row>
    <row r="150" spans="2:49" s="51" customFormat="1" ht="14.25">
      <c r="F150" s="52"/>
      <c r="I150" s="52"/>
      <c r="J150" s="52"/>
      <c r="K150" s="52"/>
      <c r="L150" s="52"/>
      <c r="M150" s="52"/>
      <c r="N150" s="52"/>
      <c r="X150" s="52" t="s">
        <v>53</v>
      </c>
      <c r="AO150" s="52" t="s">
        <v>50</v>
      </c>
    </row>
    <row r="151" spans="2:49" s="51" customFormat="1" ht="14.25">
      <c r="F151" s="52"/>
      <c r="I151" s="52"/>
      <c r="J151" s="52"/>
      <c r="K151" s="52"/>
      <c r="L151" s="52"/>
      <c r="M151" s="52"/>
      <c r="N151" s="52"/>
      <c r="X151" s="52"/>
      <c r="AO151" s="52"/>
    </row>
    <row r="152" spans="2:49" s="51" customFormat="1" ht="14.25">
      <c r="F152" s="52"/>
      <c r="I152" s="52"/>
      <c r="J152" s="52"/>
      <c r="K152" s="52"/>
      <c r="L152" s="52"/>
      <c r="M152" s="52"/>
      <c r="N152" s="52"/>
      <c r="X152" s="52"/>
      <c r="AO152" s="52"/>
    </row>
    <row r="153" spans="2:49" s="51" customFormat="1" ht="14.25">
      <c r="F153" s="52"/>
      <c r="I153" s="52"/>
      <c r="J153" s="52"/>
      <c r="K153" s="52"/>
      <c r="L153" s="52"/>
      <c r="M153" s="52"/>
      <c r="N153" s="52"/>
      <c r="X153" s="52"/>
      <c r="AO153" s="52"/>
    </row>
    <row r="154" spans="2:49" s="63" customFormat="1">
      <c r="F154" s="132" t="s">
        <v>232</v>
      </c>
      <c r="I154" s="131"/>
      <c r="J154" s="131"/>
      <c r="K154" s="131"/>
      <c r="L154" s="131"/>
      <c r="M154" s="131"/>
      <c r="N154" s="131"/>
      <c r="X154" s="132" t="s">
        <v>97</v>
      </c>
      <c r="AO154" s="132" t="s">
        <v>209</v>
      </c>
    </row>
    <row r="155" spans="2:49" s="51" customFormat="1" ht="14.25">
      <c r="D155" s="133"/>
      <c r="F155" s="133" t="s">
        <v>228</v>
      </c>
      <c r="G155" s="133"/>
      <c r="H155" s="133"/>
      <c r="I155" s="133"/>
      <c r="J155" s="133"/>
      <c r="K155" s="134"/>
      <c r="L155" s="134"/>
      <c r="M155" s="134"/>
      <c r="N155" s="134"/>
      <c r="AO155" s="52"/>
    </row>
  </sheetData>
  <mergeCells count="93">
    <mergeCell ref="B6:J6"/>
    <mergeCell ref="L6:AT6"/>
    <mergeCell ref="A2:AW2"/>
    <mergeCell ref="B4:J4"/>
    <mergeCell ref="L4:AT4"/>
    <mergeCell ref="B5:J5"/>
    <mergeCell ref="L5:AT5"/>
    <mergeCell ref="B7:J7"/>
    <mergeCell ref="L7:AT7"/>
    <mergeCell ref="B8:J8"/>
    <mergeCell ref="L8:AT8"/>
    <mergeCell ref="B9:J9"/>
    <mergeCell ref="L9:AT9"/>
    <mergeCell ref="AJ16:AO16"/>
    <mergeCell ref="B11:AW11"/>
    <mergeCell ref="C14:G14"/>
    <mergeCell ref="I14:J14"/>
    <mergeCell ref="M14:N14"/>
    <mergeCell ref="Q14:R14"/>
    <mergeCell ref="AJ14:AO14"/>
    <mergeCell ref="C15:G15"/>
    <mergeCell ref="I15:J15"/>
    <mergeCell ref="M15:N15"/>
    <mergeCell ref="Q15:R15"/>
    <mergeCell ref="AJ15:AO15"/>
    <mergeCell ref="B18:Q18"/>
    <mergeCell ref="R18:AG18"/>
    <mergeCell ref="AH18:AW18"/>
    <mergeCell ref="B19:Q30"/>
    <mergeCell ref="R19:AG30"/>
    <mergeCell ref="AH19:AW30"/>
    <mergeCell ref="AP42:AT42"/>
    <mergeCell ref="V51:W51"/>
    <mergeCell ref="Z51:AA51"/>
    <mergeCell ref="AD51:AE51"/>
    <mergeCell ref="AJ51:AL51"/>
    <mergeCell ref="AR51:AU51"/>
    <mergeCell ref="V53:W53"/>
    <mergeCell ref="X53:AA53"/>
    <mergeCell ref="AD53:AE53"/>
    <mergeCell ref="AJ53:AL53"/>
    <mergeCell ref="AR53:AU53"/>
    <mergeCell ref="V52:W52"/>
    <mergeCell ref="X52:AA52"/>
    <mergeCell ref="AD52:AE52"/>
    <mergeCell ref="AJ52:AL52"/>
    <mergeCell ref="AR52:AU52"/>
    <mergeCell ref="B55:AO55"/>
    <mergeCell ref="AS55:AW55"/>
    <mergeCell ref="B56:C56"/>
    <mergeCell ref="D56:Q56"/>
    <mergeCell ref="R56:AG56"/>
    <mergeCell ref="AH56:AW56"/>
    <mergeCell ref="D58:Q58"/>
    <mergeCell ref="D59:E59"/>
    <mergeCell ref="G59:Q59"/>
    <mergeCell ref="V86:W86"/>
    <mergeCell ref="Z86:AA86"/>
    <mergeCell ref="AJ86:AL86"/>
    <mergeCell ref="AR86:AU86"/>
    <mergeCell ref="V87:W87"/>
    <mergeCell ref="X87:AA87"/>
    <mergeCell ref="AD87:AE87"/>
    <mergeCell ref="AJ87:AL87"/>
    <mergeCell ref="AR87:AU87"/>
    <mergeCell ref="AD86:AE86"/>
    <mergeCell ref="B89:AO89"/>
    <mergeCell ref="AS89:AW89"/>
    <mergeCell ref="B90:C90"/>
    <mergeCell ref="D90:Q90"/>
    <mergeCell ref="R90:AG90"/>
    <mergeCell ref="AH90:AW90"/>
    <mergeCell ref="AJ123:AL123"/>
    <mergeCell ref="AR123:AU123"/>
    <mergeCell ref="AD123:AE123"/>
    <mergeCell ref="AC124:AG124"/>
    <mergeCell ref="D92:Q92"/>
    <mergeCell ref="D93:E93"/>
    <mergeCell ref="G93:Q93"/>
    <mergeCell ref="V123:W123"/>
    <mergeCell ref="Z123:AA123"/>
    <mergeCell ref="B126:AO126"/>
    <mergeCell ref="AS126:AW126"/>
    <mergeCell ref="B127:C127"/>
    <mergeCell ref="D127:Q127"/>
    <mergeCell ref="R127:AG127"/>
    <mergeCell ref="AH127:AW127"/>
    <mergeCell ref="AJ144:AS145"/>
    <mergeCell ref="B144:C145"/>
    <mergeCell ref="D144:AG145"/>
    <mergeCell ref="AH144:AI145"/>
    <mergeCell ref="D129:E129"/>
    <mergeCell ref="G129:Q130"/>
  </mergeCells>
  <pageMargins left="0.88" right="0.51181102362204722" top="0.9" bottom="0.17" header="0.31496062992125984" footer="0.31496062992125984"/>
  <pageSetup paperSize="9" scale="85" orientation="landscape" horizontalDpi="4294967293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>
  <dimension ref="A1:AW155"/>
  <sheetViews>
    <sheetView topLeftCell="A16" workbookViewId="0">
      <selection activeCell="A32" sqref="A32:XFD40"/>
    </sheetView>
  </sheetViews>
  <sheetFormatPr defaultRowHeight="15"/>
  <cols>
    <col min="1" max="7" width="3" style="1" customWidth="1"/>
    <col min="8" max="8" width="1.5703125" style="1" customWidth="1"/>
    <col min="9" max="14" width="3" style="3" customWidth="1"/>
    <col min="15" max="81" width="3" style="1" customWidth="1"/>
    <col min="82" max="139" width="2.42578125" style="1" customWidth="1"/>
    <col min="140" max="16384" width="9.140625" style="1"/>
  </cols>
  <sheetData>
    <row r="1" spans="1:49">
      <c r="AR1" s="21" t="s">
        <v>24</v>
      </c>
    </row>
    <row r="2" spans="1:49" ht="21">
      <c r="A2" s="165" t="s">
        <v>0</v>
      </c>
      <c r="B2" s="165"/>
      <c r="C2" s="165"/>
      <c r="D2" s="165"/>
      <c r="E2" s="165"/>
      <c r="F2" s="165"/>
      <c r="G2" s="165"/>
      <c r="H2" s="165"/>
      <c r="I2" s="165"/>
      <c r="J2" s="165"/>
      <c r="K2" s="165"/>
      <c r="L2" s="165"/>
      <c r="M2" s="165"/>
      <c r="N2" s="165"/>
      <c r="O2" s="165"/>
      <c r="P2" s="165"/>
      <c r="Q2" s="165"/>
      <c r="R2" s="165"/>
      <c r="S2" s="165"/>
      <c r="T2" s="165"/>
      <c r="U2" s="165"/>
      <c r="V2" s="165"/>
      <c r="W2" s="165"/>
      <c r="X2" s="165"/>
      <c r="Y2" s="165"/>
      <c r="Z2" s="165"/>
      <c r="AA2" s="165"/>
      <c r="AB2" s="165"/>
      <c r="AC2" s="165"/>
      <c r="AD2" s="165"/>
      <c r="AE2" s="165"/>
      <c r="AF2" s="165"/>
      <c r="AG2" s="165"/>
      <c r="AH2" s="165"/>
      <c r="AI2" s="165"/>
      <c r="AJ2" s="165"/>
      <c r="AK2" s="165"/>
      <c r="AL2" s="165"/>
      <c r="AM2" s="165"/>
      <c r="AN2" s="165"/>
      <c r="AO2" s="165"/>
      <c r="AP2" s="165"/>
      <c r="AQ2" s="165"/>
      <c r="AR2" s="165"/>
      <c r="AS2" s="165"/>
      <c r="AT2" s="165"/>
      <c r="AU2" s="165"/>
      <c r="AV2" s="165"/>
      <c r="AW2" s="165"/>
    </row>
    <row r="4" spans="1:49">
      <c r="A4" s="2" t="s">
        <v>1</v>
      </c>
      <c r="B4" s="166" t="s">
        <v>2</v>
      </c>
      <c r="C4" s="166"/>
      <c r="D4" s="166"/>
      <c r="E4" s="166"/>
      <c r="F4" s="166"/>
      <c r="G4" s="166"/>
      <c r="H4" s="166"/>
      <c r="I4" s="166"/>
      <c r="J4" s="166"/>
      <c r="K4" s="3" t="s">
        <v>14</v>
      </c>
      <c r="L4" s="166">
        <v>282</v>
      </c>
      <c r="M4" s="166"/>
      <c r="N4" s="166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  <c r="AA4" s="166"/>
      <c r="AB4" s="166"/>
      <c r="AC4" s="166"/>
      <c r="AD4" s="166"/>
      <c r="AE4" s="166"/>
      <c r="AF4" s="166"/>
      <c r="AG4" s="166"/>
      <c r="AH4" s="166"/>
      <c r="AI4" s="166"/>
      <c r="AJ4" s="166"/>
      <c r="AK4" s="166"/>
      <c r="AL4" s="166"/>
      <c r="AM4" s="166"/>
      <c r="AN4" s="166"/>
      <c r="AO4" s="166"/>
      <c r="AP4" s="166"/>
      <c r="AQ4" s="166"/>
      <c r="AR4" s="166"/>
      <c r="AS4" s="166"/>
      <c r="AT4" s="166"/>
    </row>
    <row r="5" spans="1:49">
      <c r="B5" s="166" t="s">
        <v>3</v>
      </c>
      <c r="C5" s="166"/>
      <c r="D5" s="166"/>
      <c r="E5" s="166"/>
      <c r="F5" s="166"/>
      <c r="G5" s="166"/>
      <c r="H5" s="166"/>
      <c r="I5" s="166"/>
      <c r="J5" s="166"/>
      <c r="K5" s="3" t="s">
        <v>14</v>
      </c>
      <c r="L5" s="167" t="s">
        <v>178</v>
      </c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167"/>
      <c r="AA5" s="167"/>
      <c r="AB5" s="167"/>
      <c r="AC5" s="167"/>
      <c r="AD5" s="167"/>
      <c r="AE5" s="167"/>
      <c r="AF5" s="167"/>
      <c r="AG5" s="167"/>
      <c r="AH5" s="167"/>
      <c r="AI5" s="167"/>
      <c r="AJ5" s="167"/>
      <c r="AK5" s="167"/>
      <c r="AL5" s="167"/>
      <c r="AM5" s="167"/>
      <c r="AN5" s="167"/>
      <c r="AO5" s="167"/>
      <c r="AP5" s="167"/>
      <c r="AQ5" s="167"/>
      <c r="AR5" s="167"/>
      <c r="AS5" s="167"/>
      <c r="AT5" s="167"/>
    </row>
    <row r="6" spans="1:49">
      <c r="B6" s="166" t="s">
        <v>4</v>
      </c>
      <c r="C6" s="166"/>
      <c r="D6" s="166"/>
      <c r="E6" s="166"/>
      <c r="F6" s="166"/>
      <c r="G6" s="166"/>
      <c r="H6" s="166"/>
      <c r="I6" s="166"/>
      <c r="J6" s="166"/>
      <c r="K6" s="3" t="s">
        <v>14</v>
      </c>
      <c r="L6" s="166" t="str">
        <f>'[1]Tembesi Lolos'!$N$153</f>
        <v>Wiraswasta</v>
      </c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</row>
    <row r="7" spans="1:49">
      <c r="B7" s="166" t="s">
        <v>5</v>
      </c>
      <c r="C7" s="166"/>
      <c r="D7" s="166"/>
      <c r="E7" s="166"/>
      <c r="F7" s="166"/>
      <c r="G7" s="166"/>
      <c r="H7" s="166"/>
      <c r="I7" s="166"/>
      <c r="J7" s="166"/>
      <c r="K7" s="3" t="s">
        <v>14</v>
      </c>
      <c r="L7" s="166" t="s">
        <v>179</v>
      </c>
      <c r="M7" s="166"/>
      <c r="N7" s="166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</row>
    <row r="8" spans="1:49">
      <c r="B8" s="166" t="s">
        <v>6</v>
      </c>
      <c r="C8" s="166"/>
      <c r="D8" s="166"/>
      <c r="E8" s="166"/>
      <c r="F8" s="166"/>
      <c r="G8" s="166"/>
      <c r="H8" s="166"/>
      <c r="I8" s="166"/>
      <c r="J8" s="166"/>
      <c r="K8" s="3" t="s">
        <v>14</v>
      </c>
      <c r="L8" s="166" t="s">
        <v>105</v>
      </c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</row>
    <row r="9" spans="1:49">
      <c r="B9" s="166" t="s">
        <v>7</v>
      </c>
      <c r="C9" s="166"/>
      <c r="D9" s="166"/>
      <c r="E9" s="166"/>
      <c r="F9" s="166"/>
      <c r="G9" s="166"/>
      <c r="H9" s="166"/>
      <c r="I9" s="166"/>
      <c r="J9" s="166"/>
      <c r="K9" s="3" t="s">
        <v>14</v>
      </c>
      <c r="L9" s="166" t="s">
        <v>23</v>
      </c>
      <c r="M9" s="166"/>
      <c r="N9" s="166"/>
      <c r="O9" s="166"/>
      <c r="P9" s="166"/>
      <c r="Q9" s="166"/>
      <c r="R9" s="166"/>
      <c r="S9" s="166"/>
      <c r="T9" s="166"/>
      <c r="U9" s="166"/>
      <c r="V9" s="166"/>
      <c r="W9" s="166"/>
      <c r="X9" s="166"/>
      <c r="Y9" s="166"/>
      <c r="Z9" s="166"/>
      <c r="AA9" s="166"/>
      <c r="AB9" s="166"/>
      <c r="AC9" s="166"/>
      <c r="AD9" s="166"/>
      <c r="AE9" s="166"/>
      <c r="AF9" s="166"/>
      <c r="AG9" s="166"/>
      <c r="AH9" s="166"/>
      <c r="AI9" s="166"/>
      <c r="AJ9" s="166"/>
      <c r="AK9" s="166"/>
      <c r="AL9" s="166"/>
      <c r="AM9" s="166"/>
      <c r="AN9" s="166"/>
      <c r="AO9" s="166"/>
      <c r="AP9" s="166"/>
      <c r="AQ9" s="166"/>
      <c r="AR9" s="166"/>
      <c r="AS9" s="166"/>
      <c r="AT9" s="166"/>
    </row>
    <row r="11" spans="1:49">
      <c r="A11" s="2" t="s">
        <v>8</v>
      </c>
      <c r="B11" s="169" t="s">
        <v>9</v>
      </c>
      <c r="C11" s="169"/>
      <c r="D11" s="169"/>
      <c r="E11" s="169"/>
      <c r="F11" s="169"/>
      <c r="G11" s="169"/>
      <c r="H11" s="169"/>
      <c r="I11" s="169"/>
      <c r="J11" s="169"/>
      <c r="K11" s="169"/>
      <c r="L11" s="169"/>
      <c r="M11" s="169"/>
      <c r="N11" s="169"/>
      <c r="O11" s="169"/>
      <c r="P11" s="169"/>
      <c r="Q11" s="169"/>
      <c r="R11" s="169"/>
      <c r="S11" s="169"/>
      <c r="T11" s="169"/>
      <c r="U11" s="169"/>
      <c r="V11" s="169"/>
      <c r="W11" s="169"/>
      <c r="X11" s="169"/>
      <c r="Y11" s="169"/>
      <c r="Z11" s="169"/>
      <c r="AA11" s="169"/>
      <c r="AB11" s="169"/>
      <c r="AC11" s="169"/>
      <c r="AD11" s="169"/>
      <c r="AE11" s="169"/>
      <c r="AF11" s="169"/>
      <c r="AG11" s="169"/>
      <c r="AH11" s="169"/>
      <c r="AI11" s="169"/>
      <c r="AJ11" s="169"/>
      <c r="AK11" s="169"/>
      <c r="AL11" s="169"/>
      <c r="AM11" s="169"/>
      <c r="AN11" s="169"/>
      <c r="AO11" s="169"/>
      <c r="AP11" s="169"/>
      <c r="AQ11" s="169"/>
      <c r="AR11" s="169"/>
      <c r="AS11" s="169"/>
      <c r="AT11" s="169"/>
      <c r="AU11" s="169"/>
      <c r="AV11" s="169"/>
      <c r="AW11" s="169"/>
    </row>
    <row r="13" spans="1:49">
      <c r="B13" s="15" t="s">
        <v>10</v>
      </c>
      <c r="C13" s="5"/>
      <c r="D13" s="5"/>
      <c r="E13" s="5"/>
      <c r="F13" s="5"/>
      <c r="G13" s="5"/>
      <c r="H13" s="5"/>
      <c r="I13" s="6"/>
      <c r="J13" s="6"/>
      <c r="K13" s="6"/>
      <c r="L13" s="6"/>
      <c r="M13" s="6"/>
      <c r="N13" s="6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7"/>
    </row>
    <row r="14" spans="1:49" ht="17.25">
      <c r="B14" s="16" t="s">
        <v>11</v>
      </c>
      <c r="C14" s="160" t="s">
        <v>13</v>
      </c>
      <c r="D14" s="160"/>
      <c r="E14" s="160"/>
      <c r="F14" s="160"/>
      <c r="G14" s="160"/>
      <c r="H14" s="118" t="s">
        <v>14</v>
      </c>
      <c r="I14" s="168">
        <v>6</v>
      </c>
      <c r="J14" s="168"/>
      <c r="K14" s="120" t="s">
        <v>15</v>
      </c>
      <c r="L14" s="120" t="s">
        <v>16</v>
      </c>
      <c r="M14" s="168">
        <v>10</v>
      </c>
      <c r="N14" s="168"/>
      <c r="O14" s="11" t="s">
        <v>15</v>
      </c>
      <c r="P14" s="13" t="s">
        <v>17</v>
      </c>
      <c r="Q14" s="168">
        <f>SUM(M14*I14)</f>
        <v>60</v>
      </c>
      <c r="R14" s="168"/>
      <c r="S14" s="118" t="s">
        <v>18</v>
      </c>
      <c r="T14" s="118"/>
      <c r="U14" s="18" t="s">
        <v>11</v>
      </c>
      <c r="V14" s="10" t="s">
        <v>65</v>
      </c>
      <c r="W14" s="10"/>
      <c r="X14" s="10"/>
      <c r="Y14" s="10"/>
      <c r="Z14" s="10"/>
      <c r="AA14" s="10" t="s">
        <v>14</v>
      </c>
      <c r="AB14" s="10" t="s">
        <v>64</v>
      </c>
      <c r="AC14" s="10"/>
      <c r="AD14" s="10"/>
      <c r="AE14" s="10"/>
      <c r="AF14" s="10"/>
      <c r="AI14" s="19" t="s">
        <v>11</v>
      </c>
      <c r="AJ14" s="161" t="s">
        <v>67</v>
      </c>
      <c r="AK14" s="161"/>
      <c r="AL14" s="161"/>
      <c r="AM14" s="161"/>
      <c r="AN14" s="161"/>
      <c r="AO14" s="161"/>
      <c r="AP14" s="44" t="s">
        <v>14</v>
      </c>
      <c r="AQ14" s="44" t="s">
        <v>64</v>
      </c>
      <c r="AR14" s="44"/>
      <c r="AS14" s="44"/>
      <c r="AT14" s="44"/>
      <c r="AU14" s="44"/>
      <c r="AW14" s="12"/>
    </row>
    <row r="15" spans="1:49" ht="17.25">
      <c r="B15" s="16" t="s">
        <v>11</v>
      </c>
      <c r="C15" s="160" t="s">
        <v>12</v>
      </c>
      <c r="D15" s="160"/>
      <c r="E15" s="160"/>
      <c r="F15" s="160"/>
      <c r="G15" s="160"/>
      <c r="H15" s="118" t="s">
        <v>14</v>
      </c>
      <c r="I15" s="168">
        <v>6</v>
      </c>
      <c r="J15" s="168"/>
      <c r="K15" s="120" t="s">
        <v>15</v>
      </c>
      <c r="L15" s="120" t="s">
        <v>16</v>
      </c>
      <c r="M15" s="168">
        <v>8</v>
      </c>
      <c r="N15" s="168"/>
      <c r="O15" s="11" t="s">
        <v>15</v>
      </c>
      <c r="P15" s="13" t="s">
        <v>17</v>
      </c>
      <c r="Q15" s="168">
        <f>SUM(M15*I15)</f>
        <v>48</v>
      </c>
      <c r="R15" s="168"/>
      <c r="S15" s="118" t="s">
        <v>18</v>
      </c>
      <c r="T15" s="118"/>
      <c r="U15" s="18" t="s">
        <v>11</v>
      </c>
      <c r="V15" s="10" t="s">
        <v>63</v>
      </c>
      <c r="W15" s="10"/>
      <c r="X15" s="10"/>
      <c r="Y15" s="10"/>
      <c r="Z15" s="10"/>
      <c r="AA15" s="10" t="s">
        <v>14</v>
      </c>
      <c r="AB15" s="10" t="s">
        <v>64</v>
      </c>
      <c r="AC15" s="10"/>
      <c r="AD15" s="10"/>
      <c r="AE15" s="10"/>
      <c r="AF15" s="10"/>
      <c r="AH15" s="10"/>
      <c r="AI15" s="18" t="s">
        <v>11</v>
      </c>
      <c r="AJ15" s="160" t="s">
        <v>68</v>
      </c>
      <c r="AK15" s="160"/>
      <c r="AL15" s="160"/>
      <c r="AM15" s="160"/>
      <c r="AN15" s="160"/>
      <c r="AO15" s="160"/>
      <c r="AP15" s="10" t="s">
        <v>14</v>
      </c>
      <c r="AQ15" s="10" t="s">
        <v>111</v>
      </c>
      <c r="AR15" s="10"/>
      <c r="AS15" s="10"/>
      <c r="AT15" s="10"/>
      <c r="AU15" s="10"/>
      <c r="AW15" s="12"/>
    </row>
    <row r="16" spans="1:49">
      <c r="B16" s="17"/>
      <c r="C16" s="44"/>
      <c r="D16" s="44"/>
      <c r="E16" s="44"/>
      <c r="F16" s="44"/>
      <c r="G16" s="44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119"/>
      <c r="U16" s="18" t="s">
        <v>11</v>
      </c>
      <c r="V16" s="118" t="s">
        <v>66</v>
      </c>
      <c r="W16" s="118"/>
      <c r="X16" s="118"/>
      <c r="Y16" s="118"/>
      <c r="Z16" s="118"/>
      <c r="AA16" s="10" t="s">
        <v>14</v>
      </c>
      <c r="AB16" s="118" t="s">
        <v>64</v>
      </c>
      <c r="AC16" s="118"/>
      <c r="AD16" s="118"/>
      <c r="AE16" s="118"/>
      <c r="AF16" s="118"/>
      <c r="AH16" s="24"/>
      <c r="AI16" s="18" t="s">
        <v>11</v>
      </c>
      <c r="AJ16" s="160" t="s">
        <v>69</v>
      </c>
      <c r="AK16" s="160"/>
      <c r="AL16" s="160"/>
      <c r="AM16" s="160"/>
      <c r="AN16" s="160"/>
      <c r="AO16" s="160"/>
      <c r="AP16" s="10" t="s">
        <v>14</v>
      </c>
      <c r="AQ16" s="10" t="s">
        <v>111</v>
      </c>
      <c r="AR16" s="10"/>
      <c r="AS16" s="10"/>
      <c r="AT16" s="10"/>
      <c r="AU16" s="10"/>
      <c r="AV16" s="10"/>
      <c r="AW16" s="12"/>
    </row>
    <row r="17" spans="2:49">
      <c r="B17" s="8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2"/>
    </row>
    <row r="18" spans="2:49">
      <c r="B18" s="170" t="s">
        <v>19</v>
      </c>
      <c r="C18" s="170"/>
      <c r="D18" s="170"/>
      <c r="E18" s="170"/>
      <c r="F18" s="170"/>
      <c r="G18" s="170"/>
      <c r="H18" s="170"/>
      <c r="I18" s="170"/>
      <c r="J18" s="170"/>
      <c r="K18" s="170"/>
      <c r="L18" s="170"/>
      <c r="M18" s="170"/>
      <c r="N18" s="170"/>
      <c r="O18" s="170"/>
      <c r="P18" s="170"/>
      <c r="Q18" s="170"/>
      <c r="R18" s="170" t="s">
        <v>20</v>
      </c>
      <c r="S18" s="170"/>
      <c r="T18" s="170"/>
      <c r="U18" s="170"/>
      <c r="V18" s="170"/>
      <c r="W18" s="170"/>
      <c r="X18" s="170"/>
      <c r="Y18" s="170"/>
      <c r="Z18" s="170"/>
      <c r="AA18" s="170"/>
      <c r="AB18" s="170"/>
      <c r="AC18" s="170"/>
      <c r="AD18" s="170"/>
      <c r="AE18" s="170"/>
      <c r="AF18" s="170"/>
      <c r="AG18" s="170"/>
      <c r="AH18" s="170" t="s">
        <v>21</v>
      </c>
      <c r="AI18" s="170"/>
      <c r="AJ18" s="170"/>
      <c r="AK18" s="170"/>
      <c r="AL18" s="170"/>
      <c r="AM18" s="170"/>
      <c r="AN18" s="170"/>
      <c r="AO18" s="170"/>
      <c r="AP18" s="170"/>
      <c r="AQ18" s="170"/>
      <c r="AR18" s="170"/>
      <c r="AS18" s="170"/>
      <c r="AT18" s="170"/>
      <c r="AU18" s="170"/>
      <c r="AV18" s="170"/>
      <c r="AW18" s="170"/>
    </row>
    <row r="19" spans="2:49">
      <c r="B19" s="162"/>
      <c r="C19" s="162"/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  <c r="AA19" s="162"/>
      <c r="AB19" s="162"/>
      <c r="AC19" s="162"/>
      <c r="AD19" s="162"/>
      <c r="AE19" s="162"/>
      <c r="AF19" s="162"/>
      <c r="AG19" s="162"/>
      <c r="AH19" s="162"/>
      <c r="AI19" s="162"/>
      <c r="AJ19" s="162"/>
      <c r="AK19" s="162"/>
      <c r="AL19" s="162"/>
      <c r="AM19" s="162"/>
      <c r="AN19" s="162"/>
      <c r="AO19" s="162"/>
      <c r="AP19" s="162"/>
      <c r="AQ19" s="162"/>
      <c r="AR19" s="162"/>
      <c r="AS19" s="162"/>
      <c r="AT19" s="162"/>
      <c r="AU19" s="162"/>
      <c r="AV19" s="162"/>
      <c r="AW19" s="162"/>
    </row>
    <row r="20" spans="2:49">
      <c r="B20" s="163"/>
      <c r="C20" s="163"/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  <c r="AC20" s="163"/>
      <c r="AD20" s="163"/>
      <c r="AE20" s="163"/>
      <c r="AF20" s="163"/>
      <c r="AG20" s="163"/>
      <c r="AH20" s="163"/>
      <c r="AI20" s="163"/>
      <c r="AJ20" s="163"/>
      <c r="AK20" s="163"/>
      <c r="AL20" s="163"/>
      <c r="AM20" s="163"/>
      <c r="AN20" s="163"/>
      <c r="AO20" s="163"/>
      <c r="AP20" s="163"/>
      <c r="AQ20" s="163"/>
      <c r="AR20" s="163"/>
      <c r="AS20" s="163"/>
      <c r="AT20" s="163"/>
      <c r="AU20" s="163"/>
      <c r="AV20" s="163"/>
      <c r="AW20" s="163"/>
    </row>
    <row r="21" spans="2:49">
      <c r="B21" s="163"/>
      <c r="C21" s="163"/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  <c r="AC21" s="163"/>
      <c r="AD21" s="163"/>
      <c r="AE21" s="163"/>
      <c r="AF21" s="163"/>
      <c r="AG21" s="163"/>
      <c r="AH21" s="163"/>
      <c r="AI21" s="163"/>
      <c r="AJ21" s="163"/>
      <c r="AK21" s="163"/>
      <c r="AL21" s="163"/>
      <c r="AM21" s="163"/>
      <c r="AN21" s="163"/>
      <c r="AO21" s="163"/>
      <c r="AP21" s="163"/>
      <c r="AQ21" s="163"/>
      <c r="AR21" s="163"/>
      <c r="AS21" s="163"/>
      <c r="AT21" s="163"/>
      <c r="AU21" s="163"/>
      <c r="AV21" s="163"/>
      <c r="AW21" s="163"/>
    </row>
    <row r="22" spans="2:49">
      <c r="B22" s="163"/>
      <c r="C22" s="163"/>
      <c r="D22" s="163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  <c r="AC22" s="163"/>
      <c r="AD22" s="163"/>
      <c r="AE22" s="163"/>
      <c r="AF22" s="163"/>
      <c r="AG22" s="163"/>
      <c r="AH22" s="163"/>
      <c r="AI22" s="163"/>
      <c r="AJ22" s="163"/>
      <c r="AK22" s="163"/>
      <c r="AL22" s="163"/>
      <c r="AM22" s="163"/>
      <c r="AN22" s="163"/>
      <c r="AO22" s="163"/>
      <c r="AP22" s="163"/>
      <c r="AQ22" s="163"/>
      <c r="AR22" s="163"/>
      <c r="AS22" s="163"/>
      <c r="AT22" s="163"/>
      <c r="AU22" s="163"/>
      <c r="AV22" s="163"/>
      <c r="AW22" s="163"/>
    </row>
    <row r="23" spans="2:49">
      <c r="B23" s="163"/>
      <c r="C23" s="163"/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  <c r="AC23" s="163"/>
      <c r="AD23" s="163"/>
      <c r="AE23" s="163"/>
      <c r="AF23" s="163"/>
      <c r="AG23" s="163"/>
      <c r="AH23" s="163"/>
      <c r="AI23" s="163"/>
      <c r="AJ23" s="163"/>
      <c r="AK23" s="163"/>
      <c r="AL23" s="163"/>
      <c r="AM23" s="163"/>
      <c r="AN23" s="163"/>
      <c r="AO23" s="163"/>
      <c r="AP23" s="163"/>
      <c r="AQ23" s="163"/>
      <c r="AR23" s="163"/>
      <c r="AS23" s="163"/>
      <c r="AT23" s="163"/>
      <c r="AU23" s="163"/>
      <c r="AV23" s="163"/>
      <c r="AW23" s="163"/>
    </row>
    <row r="24" spans="2:49">
      <c r="B24" s="163"/>
      <c r="C24" s="163"/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  <c r="AC24" s="163"/>
      <c r="AD24" s="163"/>
      <c r="AE24" s="163"/>
      <c r="AF24" s="163"/>
      <c r="AG24" s="163"/>
      <c r="AH24" s="163"/>
      <c r="AI24" s="163"/>
      <c r="AJ24" s="163"/>
      <c r="AK24" s="163"/>
      <c r="AL24" s="163"/>
      <c r="AM24" s="163"/>
      <c r="AN24" s="163"/>
      <c r="AO24" s="163"/>
      <c r="AP24" s="163"/>
      <c r="AQ24" s="163"/>
      <c r="AR24" s="163"/>
      <c r="AS24" s="163"/>
      <c r="AT24" s="163"/>
      <c r="AU24" s="163"/>
      <c r="AV24" s="163"/>
      <c r="AW24" s="163"/>
    </row>
    <row r="25" spans="2:49">
      <c r="B25" s="163"/>
      <c r="C25" s="163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K25" s="163"/>
      <c r="AL25" s="163"/>
      <c r="AM25" s="163"/>
      <c r="AN25" s="163"/>
      <c r="AO25" s="163"/>
      <c r="AP25" s="163"/>
      <c r="AQ25" s="163"/>
      <c r="AR25" s="163"/>
      <c r="AS25" s="163"/>
      <c r="AT25" s="163"/>
      <c r="AU25" s="163"/>
      <c r="AV25" s="163"/>
      <c r="AW25" s="163"/>
    </row>
    <row r="26" spans="2:49">
      <c r="B26" s="163"/>
      <c r="C26" s="163"/>
      <c r="D26" s="163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  <c r="AB26" s="163"/>
      <c r="AC26" s="163"/>
      <c r="AD26" s="163"/>
      <c r="AE26" s="163"/>
      <c r="AF26" s="163"/>
      <c r="AG26" s="163"/>
      <c r="AH26" s="163"/>
      <c r="AI26" s="163"/>
      <c r="AJ26" s="163"/>
      <c r="AK26" s="163"/>
      <c r="AL26" s="163"/>
      <c r="AM26" s="163"/>
      <c r="AN26" s="163"/>
      <c r="AO26" s="163"/>
      <c r="AP26" s="163"/>
      <c r="AQ26" s="163"/>
      <c r="AR26" s="163"/>
      <c r="AS26" s="163"/>
      <c r="AT26" s="163"/>
      <c r="AU26" s="163"/>
      <c r="AV26" s="163"/>
      <c r="AW26" s="163"/>
    </row>
    <row r="27" spans="2:49">
      <c r="B27" s="163"/>
      <c r="C27" s="163"/>
      <c r="D27" s="163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/>
      <c r="AC27" s="163"/>
      <c r="AD27" s="163"/>
      <c r="AE27" s="163"/>
      <c r="AF27" s="163"/>
      <c r="AG27" s="163"/>
      <c r="AH27" s="163"/>
      <c r="AI27" s="163"/>
      <c r="AJ27" s="163"/>
      <c r="AK27" s="163"/>
      <c r="AL27" s="163"/>
      <c r="AM27" s="163"/>
      <c r="AN27" s="163"/>
      <c r="AO27" s="163"/>
      <c r="AP27" s="163"/>
      <c r="AQ27" s="163"/>
      <c r="AR27" s="163"/>
      <c r="AS27" s="163"/>
      <c r="AT27" s="163"/>
      <c r="AU27" s="163"/>
      <c r="AV27" s="163"/>
      <c r="AW27" s="163"/>
    </row>
    <row r="28" spans="2:49">
      <c r="B28" s="163"/>
      <c r="C28" s="163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  <c r="AB28" s="163"/>
      <c r="AC28" s="163"/>
      <c r="AD28" s="163"/>
      <c r="AE28" s="163"/>
      <c r="AF28" s="163"/>
      <c r="AG28" s="163"/>
      <c r="AH28" s="163"/>
      <c r="AI28" s="163"/>
      <c r="AJ28" s="163"/>
      <c r="AK28" s="163"/>
      <c r="AL28" s="163"/>
      <c r="AM28" s="163"/>
      <c r="AN28" s="163"/>
      <c r="AO28" s="163"/>
      <c r="AP28" s="163"/>
      <c r="AQ28" s="163"/>
      <c r="AR28" s="163"/>
      <c r="AS28" s="163"/>
      <c r="AT28" s="163"/>
      <c r="AU28" s="163"/>
      <c r="AV28" s="163"/>
      <c r="AW28" s="163"/>
    </row>
    <row r="29" spans="2:49">
      <c r="B29" s="163"/>
      <c r="C29" s="163"/>
      <c r="D29" s="163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63"/>
      <c r="AL29" s="163"/>
      <c r="AM29" s="163"/>
      <c r="AN29" s="163"/>
      <c r="AO29" s="163"/>
      <c r="AP29" s="163"/>
      <c r="AQ29" s="163"/>
      <c r="AR29" s="163"/>
      <c r="AS29" s="163"/>
      <c r="AT29" s="163"/>
      <c r="AU29" s="163"/>
      <c r="AV29" s="163"/>
      <c r="AW29" s="163"/>
    </row>
    <row r="30" spans="2:49">
      <c r="B30" s="164"/>
      <c r="C30" s="164"/>
      <c r="D30" s="164"/>
      <c r="E30" s="164"/>
      <c r="F30" s="164"/>
      <c r="G30" s="164"/>
      <c r="H30" s="164"/>
      <c r="I30" s="164"/>
      <c r="J30" s="164"/>
      <c r="K30" s="164"/>
      <c r="L30" s="164"/>
      <c r="M30" s="164"/>
      <c r="N30" s="164"/>
      <c r="O30" s="164"/>
      <c r="P30" s="164"/>
      <c r="Q30" s="164"/>
      <c r="R30" s="164"/>
      <c r="S30" s="164"/>
      <c r="T30" s="164"/>
      <c r="U30" s="164"/>
      <c r="V30" s="164"/>
      <c r="W30" s="164"/>
      <c r="X30" s="164"/>
      <c r="Y30" s="164"/>
      <c r="Z30" s="164"/>
      <c r="AA30" s="164"/>
      <c r="AB30" s="164"/>
      <c r="AC30" s="164"/>
      <c r="AD30" s="164"/>
      <c r="AE30" s="164"/>
      <c r="AF30" s="164"/>
      <c r="AG30" s="164"/>
      <c r="AH30" s="164"/>
      <c r="AI30" s="164"/>
      <c r="AJ30" s="164"/>
      <c r="AK30" s="164"/>
      <c r="AL30" s="164"/>
      <c r="AM30" s="164"/>
      <c r="AN30" s="164"/>
      <c r="AO30" s="164"/>
      <c r="AP30" s="164"/>
      <c r="AQ30" s="164"/>
      <c r="AR30" s="164"/>
      <c r="AS30" s="164"/>
      <c r="AT30" s="164"/>
      <c r="AU30" s="164"/>
      <c r="AV30" s="164"/>
      <c r="AW30" s="164"/>
    </row>
    <row r="32" spans="2:49" s="102" customFormat="1">
      <c r="I32" s="101"/>
      <c r="J32" s="101"/>
      <c r="K32" s="101"/>
      <c r="L32" s="101"/>
      <c r="M32" s="101"/>
      <c r="N32" s="101"/>
      <c r="AR32" s="101" t="s">
        <v>239</v>
      </c>
    </row>
    <row r="33" spans="1:49" s="102" customFormat="1">
      <c r="F33" s="101" t="s">
        <v>54</v>
      </c>
      <c r="I33" s="101"/>
      <c r="J33" s="101"/>
      <c r="K33" s="101"/>
      <c r="L33" s="101"/>
      <c r="M33" s="101"/>
      <c r="N33" s="101"/>
      <c r="T33" s="101" t="s">
        <v>237</v>
      </c>
      <c r="AF33" s="101" t="s">
        <v>51</v>
      </c>
      <c r="AR33" s="101" t="s">
        <v>48</v>
      </c>
    </row>
    <row r="34" spans="1:49" s="102" customFormat="1">
      <c r="F34" s="101" t="s">
        <v>55</v>
      </c>
      <c r="I34" s="101"/>
      <c r="J34" s="101"/>
      <c r="K34" s="101"/>
      <c r="L34" s="101"/>
      <c r="M34" s="101"/>
      <c r="N34" s="101"/>
      <c r="T34" s="101" t="s">
        <v>238</v>
      </c>
      <c r="AF34" s="101" t="s">
        <v>52</v>
      </c>
      <c r="AR34" s="101" t="s">
        <v>49</v>
      </c>
    </row>
    <row r="35" spans="1:49" s="102" customFormat="1">
      <c r="F35" s="101"/>
      <c r="I35" s="101"/>
      <c r="J35" s="101"/>
      <c r="K35" s="101"/>
      <c r="L35" s="101"/>
      <c r="M35" s="101"/>
      <c r="N35" s="101"/>
      <c r="AF35" s="101" t="s">
        <v>53</v>
      </c>
      <c r="AR35" s="101" t="s">
        <v>50</v>
      </c>
    </row>
    <row r="36" spans="1:49" s="102" customFormat="1">
      <c r="F36" s="101"/>
      <c r="I36" s="101"/>
      <c r="J36" s="101"/>
      <c r="K36" s="101"/>
      <c r="L36" s="101"/>
      <c r="M36" s="101"/>
      <c r="N36" s="101"/>
      <c r="AF36" s="101"/>
      <c r="AR36" s="101"/>
    </row>
    <row r="37" spans="1:49" s="102" customFormat="1">
      <c r="F37" s="101"/>
      <c r="I37" s="101"/>
      <c r="J37" s="101"/>
      <c r="K37" s="101"/>
      <c r="L37" s="101"/>
      <c r="M37" s="101"/>
      <c r="N37" s="101"/>
      <c r="AF37" s="101"/>
      <c r="AR37" s="101"/>
    </row>
    <row r="38" spans="1:49" s="102" customFormat="1">
      <c r="F38" s="101"/>
      <c r="I38" s="101"/>
      <c r="J38" s="101"/>
      <c r="K38" s="101"/>
      <c r="L38" s="101"/>
      <c r="M38" s="101"/>
      <c r="N38" s="101"/>
      <c r="AF38" s="101"/>
      <c r="AR38" s="101"/>
    </row>
    <row r="39" spans="1:49" s="140" customFormat="1" ht="16.5" thickBot="1">
      <c r="F39" s="141" t="s">
        <v>232</v>
      </c>
      <c r="I39" s="142"/>
      <c r="J39" s="142"/>
      <c r="K39" s="142"/>
      <c r="L39" s="142"/>
      <c r="M39" s="142"/>
      <c r="N39" s="142"/>
      <c r="Q39" s="145"/>
      <c r="R39" s="145"/>
      <c r="S39" s="145"/>
      <c r="T39" s="146"/>
      <c r="U39" s="145"/>
      <c r="V39" s="145"/>
      <c r="W39" s="145"/>
      <c r="X39" s="145"/>
      <c r="AF39" s="141" t="s">
        <v>97</v>
      </c>
      <c r="AR39" s="141" t="s">
        <v>209</v>
      </c>
    </row>
    <row r="40" spans="1:49" s="102" customFormat="1">
      <c r="D40" s="143"/>
      <c r="F40" s="143" t="s">
        <v>228</v>
      </c>
      <c r="G40" s="143"/>
      <c r="H40" s="143"/>
      <c r="I40" s="143"/>
      <c r="J40" s="143"/>
      <c r="K40" s="144"/>
      <c r="L40" s="144"/>
      <c r="M40" s="144"/>
      <c r="N40" s="144"/>
      <c r="T40" s="147"/>
      <c r="AO40" s="101"/>
    </row>
    <row r="42" spans="1:49">
      <c r="AN42" s="10"/>
      <c r="AO42" s="10"/>
      <c r="AP42" s="160"/>
      <c r="AQ42" s="160"/>
      <c r="AR42" s="160"/>
      <c r="AS42" s="160"/>
      <c r="AT42" s="160"/>
    </row>
    <row r="46" spans="1:49">
      <c r="A46" s="2" t="s">
        <v>25</v>
      </c>
      <c r="B46" s="1" t="s">
        <v>26</v>
      </c>
    </row>
    <row r="48" spans="1:49">
      <c r="B48" s="15" t="s">
        <v>27</v>
      </c>
      <c r="C48" s="5"/>
      <c r="D48" s="5"/>
      <c r="E48" s="5"/>
      <c r="F48" s="5"/>
      <c r="G48" s="5"/>
      <c r="H48" s="5"/>
      <c r="I48" s="6"/>
      <c r="J48" s="6"/>
      <c r="K48" s="6"/>
      <c r="L48" s="6"/>
      <c r="M48" s="6"/>
      <c r="N48" s="6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7"/>
    </row>
    <row r="49" spans="2:49">
      <c r="B49" s="22" t="s">
        <v>28</v>
      </c>
      <c r="C49" s="10"/>
      <c r="D49" s="10"/>
      <c r="E49" s="10"/>
      <c r="F49" s="10"/>
      <c r="G49" s="10"/>
      <c r="H49" s="10"/>
      <c r="I49" s="11"/>
      <c r="J49" s="11"/>
      <c r="K49" s="11"/>
      <c r="L49" s="11"/>
      <c r="M49" s="11"/>
      <c r="V49" s="11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9" t="s">
        <v>30</v>
      </c>
      <c r="AR49" s="10"/>
      <c r="AS49" s="10"/>
      <c r="AT49" s="10"/>
      <c r="AU49" s="10"/>
      <c r="AV49" s="10"/>
      <c r="AW49" s="12"/>
    </row>
    <row r="50" spans="2:49" ht="17.25">
      <c r="B50" s="23" t="s">
        <v>1</v>
      </c>
      <c r="C50" s="10" t="s">
        <v>70</v>
      </c>
      <c r="D50" s="10"/>
      <c r="E50" s="10"/>
      <c r="F50" s="10"/>
      <c r="G50" s="10"/>
      <c r="H50" s="118"/>
      <c r="I50" s="20"/>
      <c r="J50" s="11"/>
      <c r="K50" s="11"/>
      <c r="L50" s="11"/>
      <c r="M50" s="11"/>
      <c r="V50" s="168">
        <v>12</v>
      </c>
      <c r="W50" s="168"/>
      <c r="X50" s="11" t="s">
        <v>15</v>
      </c>
      <c r="Y50" s="11" t="s">
        <v>16</v>
      </c>
      <c r="Z50" s="168">
        <v>2.85</v>
      </c>
      <c r="AA50" s="168"/>
      <c r="AB50" s="11" t="s">
        <v>15</v>
      </c>
      <c r="AC50" s="13" t="s">
        <v>17</v>
      </c>
      <c r="AD50" s="168">
        <f>SUM(Z50*V50)</f>
        <v>34.200000000000003</v>
      </c>
      <c r="AE50" s="168"/>
      <c r="AF50" s="118" t="s">
        <v>18</v>
      </c>
      <c r="AG50" s="10"/>
      <c r="AH50" s="25" t="s">
        <v>29</v>
      </c>
      <c r="AI50" s="10"/>
      <c r="AJ50" s="180">
        <v>57000</v>
      </c>
      <c r="AK50" s="180"/>
      <c r="AL50" s="180"/>
      <c r="AM50" s="26"/>
      <c r="AN50" s="10"/>
      <c r="AO50" s="10"/>
      <c r="AP50" s="10"/>
      <c r="AQ50" s="27" t="s">
        <v>31</v>
      </c>
      <c r="AR50" s="180">
        <f>SUM(AJ50*AD50)</f>
        <v>1949400.0000000002</v>
      </c>
      <c r="AS50" s="180"/>
      <c r="AT50" s="180"/>
      <c r="AU50" s="180"/>
      <c r="AV50" s="10"/>
      <c r="AW50" s="12"/>
    </row>
    <row r="51" spans="2:49">
      <c r="B51" s="23" t="s">
        <v>8</v>
      </c>
      <c r="C51" s="10" t="s">
        <v>71</v>
      </c>
      <c r="D51" s="10"/>
      <c r="E51" s="10"/>
      <c r="F51" s="10"/>
      <c r="G51" s="10"/>
      <c r="H51" s="118"/>
      <c r="I51" s="20"/>
      <c r="J51" s="11"/>
      <c r="K51" s="11"/>
      <c r="L51" s="11"/>
      <c r="M51" s="11"/>
      <c r="V51" s="168">
        <v>2</v>
      </c>
      <c r="W51" s="168"/>
      <c r="X51" s="160" t="s">
        <v>37</v>
      </c>
      <c r="Y51" s="160"/>
      <c r="Z51" s="160"/>
      <c r="AA51" s="160"/>
      <c r="AC51" s="13"/>
      <c r="AD51" s="168"/>
      <c r="AE51" s="168"/>
      <c r="AF51" s="118"/>
      <c r="AG51" s="10"/>
      <c r="AH51" s="25" t="s">
        <v>29</v>
      </c>
      <c r="AI51" s="10"/>
      <c r="AJ51" s="180">
        <v>350000</v>
      </c>
      <c r="AK51" s="180"/>
      <c r="AL51" s="180"/>
      <c r="AM51" s="26"/>
      <c r="AN51" s="10"/>
      <c r="AO51" s="10"/>
      <c r="AP51" s="10"/>
      <c r="AQ51" s="27" t="s">
        <v>31</v>
      </c>
      <c r="AR51" s="180">
        <f>SUM(AJ51*V51)</f>
        <v>700000</v>
      </c>
      <c r="AS51" s="180"/>
      <c r="AT51" s="180"/>
      <c r="AU51" s="180"/>
      <c r="AV51" s="10"/>
      <c r="AW51" s="12"/>
    </row>
    <row r="52" spans="2:49">
      <c r="B52" s="23" t="s">
        <v>25</v>
      </c>
      <c r="C52" s="118" t="s">
        <v>72</v>
      </c>
      <c r="D52" s="119"/>
      <c r="E52" s="119"/>
      <c r="F52" s="119"/>
      <c r="G52" s="119"/>
      <c r="H52" s="119"/>
      <c r="I52" s="119"/>
      <c r="J52" s="119"/>
      <c r="K52" s="119"/>
      <c r="L52" s="119"/>
      <c r="M52" s="119"/>
      <c r="V52" s="168">
        <v>3</v>
      </c>
      <c r="W52" s="168"/>
      <c r="X52" s="160" t="s">
        <v>37</v>
      </c>
      <c r="Y52" s="160"/>
      <c r="Z52" s="160"/>
      <c r="AA52" s="160"/>
      <c r="AC52" s="13"/>
      <c r="AD52" s="168"/>
      <c r="AE52" s="168"/>
      <c r="AF52" s="118"/>
      <c r="AG52" s="24"/>
      <c r="AH52" s="25" t="s">
        <v>29</v>
      </c>
      <c r="AI52" s="24"/>
      <c r="AJ52" s="180">
        <v>350000</v>
      </c>
      <c r="AK52" s="180"/>
      <c r="AL52" s="180"/>
      <c r="AM52" s="26"/>
      <c r="AN52" s="24"/>
      <c r="AO52" s="24"/>
      <c r="AP52" s="24"/>
      <c r="AQ52" s="27" t="s">
        <v>31</v>
      </c>
      <c r="AR52" s="180">
        <f>SUM(AJ52*V52)</f>
        <v>1050000</v>
      </c>
      <c r="AS52" s="180"/>
      <c r="AT52" s="180"/>
      <c r="AU52" s="180"/>
      <c r="AV52" s="10"/>
      <c r="AW52" s="12"/>
    </row>
    <row r="53" spans="2:49">
      <c r="B53" s="8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2"/>
    </row>
    <row r="54" spans="2:49" ht="15.75">
      <c r="B54" s="181" t="s">
        <v>32</v>
      </c>
      <c r="C54" s="182"/>
      <c r="D54" s="182"/>
      <c r="E54" s="182"/>
      <c r="F54" s="182"/>
      <c r="G54" s="182"/>
      <c r="H54" s="182"/>
      <c r="I54" s="182"/>
      <c r="J54" s="182"/>
      <c r="K54" s="182"/>
      <c r="L54" s="182"/>
      <c r="M54" s="182"/>
      <c r="N54" s="182"/>
      <c r="O54" s="182"/>
      <c r="P54" s="182"/>
      <c r="Q54" s="182"/>
      <c r="R54" s="182"/>
      <c r="S54" s="182"/>
      <c r="T54" s="182"/>
      <c r="U54" s="182"/>
      <c r="V54" s="182"/>
      <c r="W54" s="182"/>
      <c r="X54" s="182"/>
      <c r="Y54" s="182"/>
      <c r="Z54" s="182"/>
      <c r="AA54" s="182"/>
      <c r="AB54" s="182"/>
      <c r="AC54" s="182"/>
      <c r="AD54" s="182"/>
      <c r="AE54" s="182"/>
      <c r="AF54" s="182"/>
      <c r="AG54" s="182"/>
      <c r="AH54" s="182"/>
      <c r="AI54" s="182"/>
      <c r="AJ54" s="182"/>
      <c r="AK54" s="182"/>
      <c r="AL54" s="182"/>
      <c r="AM54" s="182"/>
      <c r="AN54" s="182"/>
      <c r="AO54" s="182"/>
      <c r="AP54" s="45"/>
      <c r="AQ54" s="45" t="s">
        <v>31</v>
      </c>
      <c r="AR54" s="46"/>
      <c r="AS54" s="183">
        <f>SUM(AR50:AU52)</f>
        <v>3699400</v>
      </c>
      <c r="AT54" s="183"/>
      <c r="AU54" s="183"/>
      <c r="AV54" s="183"/>
      <c r="AW54" s="184"/>
    </row>
    <row r="55" spans="2:49">
      <c r="B55" s="185" t="s">
        <v>33</v>
      </c>
      <c r="C55" s="186"/>
      <c r="D55" s="187" t="s">
        <v>19</v>
      </c>
      <c r="E55" s="188"/>
      <c r="F55" s="188"/>
      <c r="G55" s="188"/>
      <c r="H55" s="188"/>
      <c r="I55" s="188"/>
      <c r="J55" s="188"/>
      <c r="K55" s="188"/>
      <c r="L55" s="188"/>
      <c r="M55" s="188"/>
      <c r="N55" s="188"/>
      <c r="O55" s="188"/>
      <c r="P55" s="188"/>
      <c r="Q55" s="189"/>
      <c r="R55" s="170" t="s">
        <v>20</v>
      </c>
      <c r="S55" s="170"/>
      <c r="T55" s="170"/>
      <c r="U55" s="170"/>
      <c r="V55" s="170"/>
      <c r="W55" s="170"/>
      <c r="X55" s="170"/>
      <c r="Y55" s="170"/>
      <c r="Z55" s="170"/>
      <c r="AA55" s="170"/>
      <c r="AB55" s="170"/>
      <c r="AC55" s="170"/>
      <c r="AD55" s="170"/>
      <c r="AE55" s="170"/>
      <c r="AF55" s="170"/>
      <c r="AG55" s="170"/>
      <c r="AH55" s="170" t="s">
        <v>21</v>
      </c>
      <c r="AI55" s="170"/>
      <c r="AJ55" s="170"/>
      <c r="AK55" s="170"/>
      <c r="AL55" s="170"/>
      <c r="AM55" s="170"/>
      <c r="AN55" s="170"/>
      <c r="AO55" s="170"/>
      <c r="AP55" s="170"/>
      <c r="AQ55" s="170"/>
      <c r="AR55" s="170"/>
      <c r="AS55" s="170"/>
      <c r="AT55" s="170"/>
      <c r="AU55" s="170"/>
      <c r="AV55" s="170"/>
      <c r="AW55" s="170"/>
    </row>
    <row r="56" spans="2:49">
      <c r="B56" s="15" t="s">
        <v>43</v>
      </c>
      <c r="C56" s="30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7"/>
      <c r="R56" s="4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7"/>
      <c r="AH56" s="4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7"/>
    </row>
    <row r="57" spans="2:49">
      <c r="B57" s="8"/>
      <c r="C57" s="9" t="s">
        <v>34</v>
      </c>
      <c r="D57" s="195" t="s">
        <v>58</v>
      </c>
      <c r="E57" s="195"/>
      <c r="F57" s="195"/>
      <c r="G57" s="195"/>
      <c r="H57" s="195"/>
      <c r="I57" s="195"/>
      <c r="J57" s="195"/>
      <c r="K57" s="195"/>
      <c r="L57" s="195"/>
      <c r="M57" s="195"/>
      <c r="N57" s="195"/>
      <c r="O57" s="195"/>
      <c r="P57" s="195"/>
      <c r="Q57" s="196"/>
      <c r="R57" s="8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2"/>
      <c r="AH57" s="8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2"/>
    </row>
    <row r="58" spans="2:49">
      <c r="B58" s="8"/>
      <c r="C58" s="10"/>
      <c r="D58" s="160" t="s">
        <v>35</v>
      </c>
      <c r="E58" s="160"/>
      <c r="F58" s="11" t="s">
        <v>14</v>
      </c>
      <c r="G58" s="160" t="s">
        <v>36</v>
      </c>
      <c r="H58" s="160"/>
      <c r="I58" s="160"/>
      <c r="J58" s="160"/>
      <c r="K58" s="160"/>
      <c r="L58" s="160"/>
      <c r="M58" s="160"/>
      <c r="N58" s="160"/>
      <c r="O58" s="160"/>
      <c r="P58" s="160"/>
      <c r="Q58" s="198"/>
      <c r="R58" s="8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2"/>
      <c r="AH58" s="8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2"/>
    </row>
    <row r="59" spans="2:49">
      <c r="B59" s="8"/>
      <c r="C59" s="10"/>
      <c r="D59" s="118"/>
      <c r="E59" s="118"/>
      <c r="F59" s="11"/>
      <c r="G59" s="118"/>
      <c r="H59" s="118"/>
      <c r="I59" s="118"/>
      <c r="J59" s="118"/>
      <c r="K59" s="118"/>
      <c r="L59" s="118"/>
      <c r="M59" s="118"/>
      <c r="N59" s="118"/>
      <c r="O59" s="118"/>
      <c r="P59" s="118"/>
      <c r="Q59" s="121"/>
      <c r="R59" s="8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2"/>
      <c r="AH59" s="8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2"/>
    </row>
    <row r="60" spans="2:49">
      <c r="B60" s="8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2"/>
      <c r="R60" s="8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2"/>
      <c r="AH60" s="8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2"/>
    </row>
    <row r="61" spans="2:49">
      <c r="B61" s="8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2"/>
      <c r="R61" s="8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2"/>
      <c r="AH61" s="8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2"/>
    </row>
    <row r="62" spans="2:49">
      <c r="B62" s="8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2"/>
      <c r="R62" s="8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2"/>
      <c r="AH62" s="8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2"/>
    </row>
    <row r="63" spans="2:49">
      <c r="B63" s="8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2"/>
      <c r="R63" s="8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2"/>
      <c r="AH63" s="8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2"/>
    </row>
    <row r="64" spans="2:49">
      <c r="B64" s="8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2"/>
      <c r="R64" s="8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2"/>
      <c r="AH64" s="8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2"/>
    </row>
    <row r="65" spans="2:49">
      <c r="B65" s="8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2"/>
      <c r="R65" s="8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2"/>
      <c r="AH65" s="8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2"/>
    </row>
    <row r="66" spans="2:49">
      <c r="B66" s="8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2"/>
      <c r="R66" s="8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2"/>
      <c r="AH66" s="8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2"/>
    </row>
    <row r="67" spans="2:49">
      <c r="B67" s="8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2"/>
      <c r="R67" s="8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2"/>
      <c r="AH67" s="8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2"/>
    </row>
    <row r="68" spans="2:49">
      <c r="B68" s="8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2"/>
      <c r="R68" s="8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2"/>
      <c r="AH68" s="8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2"/>
    </row>
    <row r="69" spans="2:49">
      <c r="B69" s="8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2"/>
      <c r="R69" s="8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2"/>
      <c r="AH69" s="8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2"/>
    </row>
    <row r="70" spans="2:49">
      <c r="B70" s="8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2"/>
      <c r="R70" s="8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2"/>
      <c r="AH70" s="8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2"/>
    </row>
    <row r="71" spans="2:49">
      <c r="B71" s="8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2"/>
      <c r="R71" s="8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2"/>
      <c r="AH71" s="8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2"/>
    </row>
    <row r="72" spans="2:49">
      <c r="B72" s="14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9"/>
      <c r="R72" s="14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9"/>
      <c r="AH72" s="14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9"/>
    </row>
    <row r="83" spans="2:49">
      <c r="B83" s="15" t="s">
        <v>27</v>
      </c>
      <c r="C83" s="5"/>
      <c r="D83" s="5"/>
      <c r="E83" s="5"/>
      <c r="F83" s="5"/>
      <c r="G83" s="5"/>
      <c r="H83" s="5"/>
      <c r="I83" s="6"/>
      <c r="J83" s="6"/>
      <c r="K83" s="6"/>
      <c r="L83" s="6"/>
      <c r="M83" s="6"/>
      <c r="N83" s="6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7"/>
    </row>
    <row r="84" spans="2:49">
      <c r="B84" s="22" t="s">
        <v>28</v>
      </c>
      <c r="C84" s="10"/>
      <c r="D84" s="10"/>
      <c r="E84" s="10"/>
      <c r="F84" s="10"/>
      <c r="G84" s="10"/>
      <c r="H84" s="10"/>
      <c r="I84" s="11"/>
      <c r="J84" s="11"/>
      <c r="K84" s="11"/>
      <c r="L84" s="11"/>
      <c r="M84" s="11"/>
      <c r="V84" s="11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9" t="s">
        <v>30</v>
      </c>
      <c r="AR84" s="10"/>
      <c r="AS84" s="10"/>
      <c r="AT84" s="10"/>
      <c r="AU84" s="10"/>
      <c r="AV84" s="10"/>
      <c r="AW84" s="12"/>
    </row>
    <row r="85" spans="2:49" ht="17.25">
      <c r="B85" s="23" t="s">
        <v>1</v>
      </c>
      <c r="C85" s="10" t="s">
        <v>70</v>
      </c>
      <c r="D85" s="10"/>
      <c r="E85" s="10"/>
      <c r="F85" s="10"/>
      <c r="G85" s="10"/>
      <c r="H85" s="118"/>
      <c r="I85" s="20"/>
      <c r="J85" s="11"/>
      <c r="K85" s="11"/>
      <c r="L85" s="11"/>
      <c r="M85" s="11"/>
      <c r="V85" s="168">
        <v>8</v>
      </c>
      <c r="W85" s="168"/>
      <c r="X85" s="11" t="s">
        <v>15</v>
      </c>
      <c r="Y85" s="11" t="s">
        <v>16</v>
      </c>
      <c r="Z85" s="168">
        <v>2.85</v>
      </c>
      <c r="AA85" s="168"/>
      <c r="AB85" s="11" t="s">
        <v>15</v>
      </c>
      <c r="AC85" s="13" t="s">
        <v>17</v>
      </c>
      <c r="AD85" s="168">
        <f>SUM(Z85*V85)</f>
        <v>22.8</v>
      </c>
      <c r="AE85" s="168"/>
      <c r="AF85" s="118" t="s">
        <v>18</v>
      </c>
      <c r="AG85" s="10"/>
      <c r="AH85" s="25" t="s">
        <v>29</v>
      </c>
      <c r="AI85" s="10"/>
      <c r="AJ85" s="180">
        <v>57000</v>
      </c>
      <c r="AK85" s="180"/>
      <c r="AL85" s="180"/>
      <c r="AM85" s="26"/>
      <c r="AN85" s="10"/>
      <c r="AO85" s="10"/>
      <c r="AP85" s="10"/>
      <c r="AQ85" s="27" t="s">
        <v>31</v>
      </c>
      <c r="AR85" s="180">
        <f>SUM(AJ85*AD85)</f>
        <v>1299600</v>
      </c>
      <c r="AS85" s="180"/>
      <c r="AT85" s="180"/>
      <c r="AU85" s="180"/>
      <c r="AV85" s="10"/>
      <c r="AW85" s="12"/>
    </row>
    <row r="86" spans="2:49">
      <c r="B86" s="23" t="s">
        <v>8</v>
      </c>
      <c r="C86" s="118" t="s">
        <v>72</v>
      </c>
      <c r="D86" s="119"/>
      <c r="E86" s="119"/>
      <c r="F86" s="119"/>
      <c r="G86" s="119"/>
      <c r="H86" s="119"/>
      <c r="I86" s="119"/>
      <c r="J86" s="119"/>
      <c r="K86" s="119"/>
      <c r="L86" s="119"/>
      <c r="M86" s="119"/>
      <c r="V86" s="168"/>
      <c r="W86" s="168"/>
      <c r="X86" s="160" t="s">
        <v>37</v>
      </c>
      <c r="Y86" s="160"/>
      <c r="Z86" s="160"/>
      <c r="AA86" s="160"/>
      <c r="AC86" s="13"/>
      <c r="AD86" s="168"/>
      <c r="AE86" s="168"/>
      <c r="AF86" s="118"/>
      <c r="AG86" s="24"/>
      <c r="AH86" s="25" t="s">
        <v>29</v>
      </c>
      <c r="AI86" s="24"/>
      <c r="AJ86" s="180">
        <v>350000</v>
      </c>
      <c r="AK86" s="180"/>
      <c r="AL86" s="180"/>
      <c r="AM86" s="24"/>
      <c r="AN86" s="24"/>
      <c r="AO86" s="24"/>
      <c r="AP86" s="24"/>
      <c r="AQ86" s="27" t="s">
        <v>31</v>
      </c>
      <c r="AR86" s="180">
        <f>SUM(AJ86*V86)</f>
        <v>0</v>
      </c>
      <c r="AS86" s="180"/>
      <c r="AT86" s="180"/>
      <c r="AU86" s="180"/>
      <c r="AV86" s="10"/>
      <c r="AW86" s="12"/>
    </row>
    <row r="87" spans="2:49">
      <c r="B87" s="8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2"/>
    </row>
    <row r="88" spans="2:49" ht="15.75">
      <c r="B88" s="181" t="s">
        <v>32</v>
      </c>
      <c r="C88" s="182"/>
      <c r="D88" s="182"/>
      <c r="E88" s="182"/>
      <c r="F88" s="182"/>
      <c r="G88" s="182"/>
      <c r="H88" s="182"/>
      <c r="I88" s="182"/>
      <c r="J88" s="182"/>
      <c r="K88" s="182"/>
      <c r="L88" s="182"/>
      <c r="M88" s="182"/>
      <c r="N88" s="182"/>
      <c r="O88" s="182"/>
      <c r="P88" s="182"/>
      <c r="Q88" s="182"/>
      <c r="R88" s="182"/>
      <c r="S88" s="182"/>
      <c r="T88" s="182"/>
      <c r="U88" s="182"/>
      <c r="V88" s="182"/>
      <c r="W88" s="182"/>
      <c r="X88" s="182"/>
      <c r="Y88" s="182"/>
      <c r="Z88" s="182"/>
      <c r="AA88" s="182"/>
      <c r="AB88" s="182"/>
      <c r="AC88" s="182"/>
      <c r="AD88" s="182"/>
      <c r="AE88" s="182"/>
      <c r="AF88" s="182"/>
      <c r="AG88" s="182"/>
      <c r="AH88" s="182"/>
      <c r="AI88" s="182"/>
      <c r="AJ88" s="182"/>
      <c r="AK88" s="182"/>
      <c r="AL88" s="182"/>
      <c r="AM88" s="182"/>
      <c r="AN88" s="182"/>
      <c r="AO88" s="182"/>
      <c r="AP88" s="45"/>
      <c r="AQ88" s="45" t="s">
        <v>31</v>
      </c>
      <c r="AR88" s="46"/>
      <c r="AS88" s="183">
        <f>SUM(AR85:AU86)</f>
        <v>1299600</v>
      </c>
      <c r="AT88" s="183"/>
      <c r="AU88" s="183"/>
      <c r="AV88" s="183"/>
      <c r="AW88" s="184"/>
    </row>
    <row r="89" spans="2:49">
      <c r="B89" s="185" t="s">
        <v>33</v>
      </c>
      <c r="C89" s="186"/>
      <c r="D89" s="187" t="s">
        <v>19</v>
      </c>
      <c r="E89" s="188"/>
      <c r="F89" s="188"/>
      <c r="G89" s="188"/>
      <c r="H89" s="188"/>
      <c r="I89" s="188"/>
      <c r="J89" s="188"/>
      <c r="K89" s="188"/>
      <c r="L89" s="188"/>
      <c r="M89" s="188"/>
      <c r="N89" s="188"/>
      <c r="O89" s="188"/>
      <c r="P89" s="188"/>
      <c r="Q89" s="189"/>
      <c r="R89" s="170" t="s">
        <v>20</v>
      </c>
      <c r="S89" s="170"/>
      <c r="T89" s="170"/>
      <c r="U89" s="170"/>
      <c r="V89" s="170"/>
      <c r="W89" s="170"/>
      <c r="X89" s="170"/>
      <c r="Y89" s="170"/>
      <c r="Z89" s="170"/>
      <c r="AA89" s="170"/>
      <c r="AB89" s="170"/>
      <c r="AC89" s="170"/>
      <c r="AD89" s="170"/>
      <c r="AE89" s="170"/>
      <c r="AF89" s="170"/>
      <c r="AG89" s="170"/>
      <c r="AH89" s="170" t="s">
        <v>21</v>
      </c>
      <c r="AI89" s="170"/>
      <c r="AJ89" s="170"/>
      <c r="AK89" s="170"/>
      <c r="AL89" s="170"/>
      <c r="AM89" s="170"/>
      <c r="AN89" s="170"/>
      <c r="AO89" s="170"/>
      <c r="AP89" s="170"/>
      <c r="AQ89" s="170"/>
      <c r="AR89" s="170"/>
      <c r="AS89" s="170"/>
      <c r="AT89" s="170"/>
      <c r="AU89" s="170"/>
      <c r="AV89" s="170"/>
      <c r="AW89" s="170"/>
    </row>
    <row r="90" spans="2:49">
      <c r="B90" s="15" t="s">
        <v>43</v>
      </c>
      <c r="C90" s="30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7"/>
      <c r="R90" s="4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7"/>
      <c r="AH90" s="4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7"/>
    </row>
    <row r="91" spans="2:49">
      <c r="B91" s="8"/>
      <c r="C91" s="9" t="s">
        <v>38</v>
      </c>
      <c r="D91" s="195" t="s">
        <v>59</v>
      </c>
      <c r="E91" s="195"/>
      <c r="F91" s="195"/>
      <c r="G91" s="195"/>
      <c r="H91" s="195"/>
      <c r="I91" s="195"/>
      <c r="J91" s="195"/>
      <c r="K91" s="195"/>
      <c r="L91" s="195"/>
      <c r="M91" s="195"/>
      <c r="N91" s="195"/>
      <c r="O91" s="195"/>
      <c r="P91" s="195"/>
      <c r="Q91" s="196"/>
      <c r="R91" s="8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2"/>
      <c r="AH91" s="8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2"/>
    </row>
    <row r="92" spans="2:49">
      <c r="B92" s="8"/>
      <c r="C92" s="10"/>
      <c r="D92" s="160" t="s">
        <v>35</v>
      </c>
      <c r="E92" s="160"/>
      <c r="F92" s="11" t="s">
        <v>14</v>
      </c>
      <c r="G92" s="160" t="s">
        <v>36</v>
      </c>
      <c r="H92" s="160"/>
      <c r="I92" s="160"/>
      <c r="J92" s="160"/>
      <c r="K92" s="160"/>
      <c r="L92" s="160"/>
      <c r="M92" s="160"/>
      <c r="N92" s="160"/>
      <c r="O92" s="160"/>
      <c r="P92" s="160"/>
      <c r="Q92" s="198"/>
      <c r="R92" s="8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2"/>
      <c r="AH92" s="8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2"/>
    </row>
    <row r="93" spans="2:49">
      <c r="B93" s="8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2"/>
      <c r="R93" s="8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2"/>
      <c r="AH93" s="8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2"/>
    </row>
    <row r="94" spans="2:49">
      <c r="B94" s="8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2"/>
      <c r="R94" s="8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2"/>
      <c r="AH94" s="8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2"/>
    </row>
    <row r="95" spans="2:49">
      <c r="B95" s="8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2"/>
      <c r="R95" s="8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2"/>
      <c r="AH95" s="8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2"/>
    </row>
    <row r="96" spans="2:49">
      <c r="B96" s="8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2"/>
      <c r="R96" s="8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2"/>
      <c r="AH96" s="8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2"/>
    </row>
    <row r="97" spans="2:49">
      <c r="B97" s="8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2"/>
      <c r="R97" s="8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2"/>
      <c r="AH97" s="8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2"/>
    </row>
    <row r="98" spans="2:49">
      <c r="B98" s="8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2"/>
      <c r="R98" s="8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2"/>
      <c r="AH98" s="8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2"/>
    </row>
    <row r="99" spans="2:49">
      <c r="B99" s="8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2"/>
      <c r="R99" s="8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2"/>
      <c r="AH99" s="8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2"/>
    </row>
    <row r="100" spans="2:49">
      <c r="B100" s="8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2"/>
      <c r="R100" s="8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2"/>
      <c r="AH100" s="8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2"/>
    </row>
    <row r="101" spans="2:49">
      <c r="B101" s="8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2"/>
      <c r="R101" s="8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2"/>
      <c r="AH101" s="8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2"/>
    </row>
    <row r="102" spans="2:49">
      <c r="B102" s="8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2"/>
      <c r="R102" s="8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2"/>
      <c r="AH102" s="8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2"/>
    </row>
    <row r="103" spans="2:49">
      <c r="B103" s="8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2"/>
      <c r="R103" s="8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2"/>
      <c r="AH103" s="8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2"/>
    </row>
    <row r="104" spans="2:49">
      <c r="B104" s="8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2"/>
      <c r="R104" s="8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2"/>
      <c r="AH104" s="8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2"/>
    </row>
    <row r="105" spans="2:49">
      <c r="B105" s="14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9"/>
      <c r="R105" s="14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9"/>
      <c r="AH105" s="14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9"/>
    </row>
    <row r="120" spans="2:49">
      <c r="B120" s="15" t="s">
        <v>27</v>
      </c>
      <c r="C120" s="5"/>
      <c r="D120" s="5"/>
      <c r="E120" s="5"/>
      <c r="F120" s="5"/>
      <c r="G120" s="5"/>
      <c r="H120" s="5"/>
      <c r="I120" s="6"/>
      <c r="J120" s="6"/>
      <c r="K120" s="6"/>
      <c r="L120" s="6"/>
      <c r="M120" s="6"/>
      <c r="N120" s="6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7"/>
    </row>
    <row r="121" spans="2:49">
      <c r="B121" s="22" t="s">
        <v>28</v>
      </c>
      <c r="C121" s="10"/>
      <c r="D121" s="10"/>
      <c r="E121" s="10"/>
      <c r="F121" s="10"/>
      <c r="G121" s="10"/>
      <c r="H121" s="10"/>
      <c r="I121" s="11"/>
      <c r="J121" s="11"/>
      <c r="K121" s="11"/>
      <c r="L121" s="11"/>
      <c r="M121" s="11"/>
      <c r="V121" s="11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9" t="s">
        <v>30</v>
      </c>
      <c r="AR121" s="10"/>
      <c r="AS121" s="10"/>
      <c r="AT121" s="10"/>
      <c r="AU121" s="10"/>
      <c r="AV121" s="10"/>
      <c r="AW121" s="12"/>
    </row>
    <row r="122" spans="2:49" ht="17.25">
      <c r="B122" s="23" t="s">
        <v>1</v>
      </c>
      <c r="C122" s="10" t="s">
        <v>70</v>
      </c>
      <c r="D122" s="10"/>
      <c r="E122" s="10"/>
      <c r="F122" s="10"/>
      <c r="G122" s="10"/>
      <c r="H122" s="118"/>
      <c r="I122" s="20"/>
      <c r="J122" s="11"/>
      <c r="K122" s="11"/>
      <c r="L122" s="11"/>
      <c r="M122" s="11"/>
      <c r="V122" s="168">
        <v>8</v>
      </c>
      <c r="W122" s="168"/>
      <c r="X122" s="11" t="s">
        <v>15</v>
      </c>
      <c r="Y122" s="11" t="s">
        <v>16</v>
      </c>
      <c r="Z122" s="168">
        <v>2.85</v>
      </c>
      <c r="AA122" s="168"/>
      <c r="AB122" s="11" t="s">
        <v>15</v>
      </c>
      <c r="AC122" s="13" t="s">
        <v>17</v>
      </c>
      <c r="AD122" s="168">
        <f>SUM(Z122*V122)</f>
        <v>22.8</v>
      </c>
      <c r="AE122" s="168"/>
      <c r="AF122" s="118" t="s">
        <v>18</v>
      </c>
      <c r="AG122" s="10"/>
      <c r="AH122" s="25" t="s">
        <v>29</v>
      </c>
      <c r="AI122" s="10"/>
      <c r="AJ122" s="180">
        <v>57000</v>
      </c>
      <c r="AK122" s="180"/>
      <c r="AL122" s="180"/>
      <c r="AM122" s="26"/>
      <c r="AN122" s="10"/>
      <c r="AO122" s="10"/>
      <c r="AP122" s="10"/>
      <c r="AQ122" s="27" t="s">
        <v>31</v>
      </c>
      <c r="AR122" s="180">
        <f>SUM(AJ122*AD122)</f>
        <v>1299600</v>
      </c>
      <c r="AS122" s="180"/>
      <c r="AT122" s="180"/>
      <c r="AU122" s="180"/>
      <c r="AV122" s="10"/>
      <c r="AW122" s="12"/>
    </row>
    <row r="123" spans="2:49">
      <c r="B123" s="23" t="s">
        <v>8</v>
      </c>
      <c r="C123" s="118" t="s">
        <v>72</v>
      </c>
      <c r="D123" s="119"/>
      <c r="E123" s="119"/>
      <c r="F123" s="119"/>
      <c r="G123" s="119"/>
      <c r="H123" s="119"/>
      <c r="I123" s="119"/>
      <c r="J123" s="119"/>
      <c r="K123" s="119"/>
      <c r="L123" s="119"/>
      <c r="M123" s="119"/>
      <c r="V123" s="168">
        <v>2</v>
      </c>
      <c r="W123" s="168"/>
      <c r="X123" s="160" t="s">
        <v>37</v>
      </c>
      <c r="Y123" s="160"/>
      <c r="Z123" s="160"/>
      <c r="AA123" s="160"/>
      <c r="AC123" s="13"/>
      <c r="AD123" s="168"/>
      <c r="AE123" s="168"/>
      <c r="AF123" s="118"/>
      <c r="AG123" s="24"/>
      <c r="AH123" s="25" t="s">
        <v>29</v>
      </c>
      <c r="AI123" s="24"/>
      <c r="AJ123" s="180">
        <v>350000</v>
      </c>
      <c r="AK123" s="180"/>
      <c r="AL123" s="180"/>
      <c r="AM123" s="24"/>
      <c r="AN123" s="24"/>
      <c r="AO123" s="24"/>
      <c r="AP123" s="24"/>
      <c r="AQ123" s="27" t="s">
        <v>31</v>
      </c>
      <c r="AR123" s="180">
        <f>SUM(AJ123*V123)</f>
        <v>700000</v>
      </c>
      <c r="AS123" s="180"/>
      <c r="AT123" s="180"/>
      <c r="AU123" s="180"/>
      <c r="AV123" s="10"/>
      <c r="AW123" s="12"/>
    </row>
    <row r="124" spans="2:49">
      <c r="B124" s="8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2"/>
    </row>
    <row r="125" spans="2:49" ht="15.75">
      <c r="B125" s="181" t="s">
        <v>32</v>
      </c>
      <c r="C125" s="182"/>
      <c r="D125" s="182"/>
      <c r="E125" s="182"/>
      <c r="F125" s="182"/>
      <c r="G125" s="182"/>
      <c r="H125" s="182"/>
      <c r="I125" s="182"/>
      <c r="J125" s="182"/>
      <c r="K125" s="182"/>
      <c r="L125" s="182"/>
      <c r="M125" s="182"/>
      <c r="N125" s="182"/>
      <c r="O125" s="182"/>
      <c r="P125" s="182"/>
      <c r="Q125" s="182"/>
      <c r="R125" s="182"/>
      <c r="S125" s="182"/>
      <c r="T125" s="182"/>
      <c r="U125" s="182"/>
      <c r="V125" s="182"/>
      <c r="W125" s="182"/>
      <c r="X125" s="182"/>
      <c r="Y125" s="182"/>
      <c r="Z125" s="182"/>
      <c r="AA125" s="182"/>
      <c r="AB125" s="182"/>
      <c r="AC125" s="182"/>
      <c r="AD125" s="182"/>
      <c r="AE125" s="182"/>
      <c r="AF125" s="182"/>
      <c r="AG125" s="182"/>
      <c r="AH125" s="182"/>
      <c r="AI125" s="182"/>
      <c r="AJ125" s="182"/>
      <c r="AK125" s="182"/>
      <c r="AL125" s="182"/>
      <c r="AM125" s="182"/>
      <c r="AN125" s="182"/>
      <c r="AO125" s="182"/>
      <c r="AP125" s="45"/>
      <c r="AQ125" s="45" t="s">
        <v>31</v>
      </c>
      <c r="AR125" s="46"/>
      <c r="AS125" s="183">
        <f>SUM(AR122:AU123)</f>
        <v>1999600</v>
      </c>
      <c r="AT125" s="183"/>
      <c r="AU125" s="183"/>
      <c r="AV125" s="183"/>
      <c r="AW125" s="184"/>
    </row>
    <row r="126" spans="2:49">
      <c r="B126" s="185" t="s">
        <v>33</v>
      </c>
      <c r="C126" s="186"/>
      <c r="D126" s="187" t="s">
        <v>19</v>
      </c>
      <c r="E126" s="188"/>
      <c r="F126" s="188"/>
      <c r="G126" s="188"/>
      <c r="H126" s="188"/>
      <c r="I126" s="188"/>
      <c r="J126" s="188"/>
      <c r="K126" s="188"/>
      <c r="L126" s="188"/>
      <c r="M126" s="188"/>
      <c r="N126" s="188"/>
      <c r="O126" s="188"/>
      <c r="P126" s="188"/>
      <c r="Q126" s="189"/>
      <c r="R126" s="170" t="s">
        <v>20</v>
      </c>
      <c r="S126" s="170"/>
      <c r="T126" s="170"/>
      <c r="U126" s="170"/>
      <c r="V126" s="170"/>
      <c r="W126" s="170"/>
      <c r="X126" s="170"/>
      <c r="Y126" s="170"/>
      <c r="Z126" s="170"/>
      <c r="AA126" s="170"/>
      <c r="AB126" s="170"/>
      <c r="AC126" s="170"/>
      <c r="AD126" s="170"/>
      <c r="AE126" s="170"/>
      <c r="AF126" s="170"/>
      <c r="AG126" s="170"/>
      <c r="AH126" s="170" t="s">
        <v>21</v>
      </c>
      <c r="AI126" s="170"/>
      <c r="AJ126" s="170"/>
      <c r="AK126" s="170"/>
      <c r="AL126" s="170"/>
      <c r="AM126" s="170"/>
      <c r="AN126" s="170"/>
      <c r="AO126" s="170"/>
      <c r="AP126" s="170"/>
      <c r="AQ126" s="170"/>
      <c r="AR126" s="170"/>
      <c r="AS126" s="170"/>
      <c r="AT126" s="170"/>
      <c r="AU126" s="170"/>
      <c r="AV126" s="170"/>
      <c r="AW126" s="170"/>
    </row>
    <row r="127" spans="2:49">
      <c r="B127" s="15" t="s">
        <v>43</v>
      </c>
      <c r="C127" s="30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7"/>
      <c r="R127" s="4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7"/>
      <c r="AH127" s="4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7"/>
    </row>
    <row r="128" spans="2:49">
      <c r="B128" s="8"/>
      <c r="C128" s="9" t="s">
        <v>39</v>
      </c>
      <c r="D128" s="195" t="s">
        <v>60</v>
      </c>
      <c r="E128" s="195"/>
      <c r="F128" s="195"/>
      <c r="G128" s="195"/>
      <c r="H128" s="195"/>
      <c r="I128" s="195"/>
      <c r="J128" s="195"/>
      <c r="K128" s="195"/>
      <c r="L128" s="195"/>
      <c r="M128" s="195"/>
      <c r="N128" s="195"/>
      <c r="O128" s="195"/>
      <c r="P128" s="195"/>
      <c r="Q128" s="196"/>
      <c r="R128" s="8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2"/>
      <c r="AH128" s="8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2"/>
    </row>
    <row r="129" spans="2:49">
      <c r="B129" s="8"/>
      <c r="C129" s="10"/>
      <c r="D129" s="160" t="s">
        <v>35</v>
      </c>
      <c r="E129" s="160"/>
      <c r="F129" s="11" t="s">
        <v>14</v>
      </c>
      <c r="G129" s="160" t="s">
        <v>36</v>
      </c>
      <c r="H129" s="160"/>
      <c r="I129" s="160"/>
      <c r="J129" s="160"/>
      <c r="K129" s="160"/>
      <c r="L129" s="160"/>
      <c r="M129" s="160"/>
      <c r="N129" s="160"/>
      <c r="O129" s="160"/>
      <c r="P129" s="160"/>
      <c r="Q129" s="198"/>
      <c r="R129" s="8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2"/>
      <c r="AH129" s="8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2"/>
    </row>
    <row r="130" spans="2:49">
      <c r="B130" s="8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2"/>
      <c r="R130" s="8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2"/>
      <c r="AH130" s="8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2"/>
    </row>
    <row r="131" spans="2:49">
      <c r="B131" s="8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2"/>
      <c r="R131" s="8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2"/>
      <c r="AH131" s="8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2"/>
    </row>
    <row r="132" spans="2:49">
      <c r="B132" s="8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2"/>
      <c r="R132" s="8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2"/>
      <c r="AH132" s="8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2"/>
    </row>
    <row r="133" spans="2:49">
      <c r="B133" s="8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2"/>
      <c r="R133" s="8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2"/>
      <c r="AH133" s="8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2"/>
    </row>
    <row r="134" spans="2:49">
      <c r="B134" s="8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2"/>
      <c r="R134" s="8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2"/>
      <c r="AH134" s="8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2"/>
    </row>
    <row r="135" spans="2:49">
      <c r="B135" s="8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2"/>
      <c r="R135" s="8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2"/>
      <c r="AH135" s="8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2"/>
    </row>
    <row r="136" spans="2:49">
      <c r="B136" s="8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2"/>
      <c r="R136" s="8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2"/>
      <c r="AH136" s="8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2"/>
    </row>
    <row r="137" spans="2:49">
      <c r="B137" s="8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2"/>
      <c r="R137" s="8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2"/>
      <c r="AH137" s="8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2"/>
    </row>
    <row r="138" spans="2:49">
      <c r="B138" s="8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2"/>
      <c r="R138" s="8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2"/>
      <c r="AH138" s="8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2"/>
    </row>
    <row r="139" spans="2:49">
      <c r="B139" s="8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2"/>
      <c r="R139" s="8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2"/>
      <c r="AH139" s="8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2"/>
    </row>
    <row r="140" spans="2:49">
      <c r="B140" s="8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2"/>
      <c r="R140" s="8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2"/>
      <c r="AH140" s="8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2"/>
    </row>
    <row r="141" spans="2:49">
      <c r="B141" s="8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2"/>
      <c r="R141" s="8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2"/>
      <c r="AH141" s="8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2"/>
    </row>
    <row r="142" spans="2:49">
      <c r="B142" s="14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9"/>
      <c r="R142" s="14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9"/>
      <c r="AH142" s="14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9"/>
    </row>
    <row r="144" spans="2:49" ht="21">
      <c r="B144" s="173" t="s">
        <v>56</v>
      </c>
      <c r="C144" s="174"/>
      <c r="D144" s="174" t="s">
        <v>57</v>
      </c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  <c r="Z144" s="174"/>
      <c r="AA144" s="174"/>
      <c r="AB144" s="174"/>
      <c r="AC144" s="174"/>
      <c r="AD144" s="174"/>
      <c r="AE144" s="174"/>
      <c r="AF144" s="174"/>
      <c r="AG144" s="174"/>
      <c r="AH144" s="174" t="s">
        <v>31</v>
      </c>
      <c r="AI144" s="174"/>
      <c r="AJ144" s="177">
        <f>SUM(AS54,AS88,AS125)</f>
        <v>6998600</v>
      </c>
      <c r="AK144" s="177"/>
      <c r="AL144" s="177"/>
      <c r="AM144" s="177"/>
      <c r="AN144" s="177"/>
      <c r="AO144" s="177"/>
      <c r="AP144" s="177"/>
      <c r="AQ144" s="177"/>
      <c r="AR144" s="177"/>
      <c r="AS144" s="177"/>
      <c r="AT144" s="39"/>
      <c r="AU144" s="39"/>
      <c r="AV144" s="39"/>
      <c r="AW144" s="40"/>
    </row>
    <row r="145" spans="2:49" ht="21">
      <c r="B145" s="175"/>
      <c r="C145" s="176"/>
      <c r="D145" s="176"/>
      <c r="E145" s="176"/>
      <c r="F145" s="176"/>
      <c r="G145" s="176"/>
      <c r="H145" s="176"/>
      <c r="I145" s="176"/>
      <c r="J145" s="176"/>
      <c r="K145" s="176"/>
      <c r="L145" s="176"/>
      <c r="M145" s="176"/>
      <c r="N145" s="176"/>
      <c r="O145" s="176"/>
      <c r="P145" s="176"/>
      <c r="Q145" s="176"/>
      <c r="R145" s="176"/>
      <c r="S145" s="176"/>
      <c r="T145" s="176"/>
      <c r="U145" s="176"/>
      <c r="V145" s="176"/>
      <c r="W145" s="176"/>
      <c r="X145" s="176"/>
      <c r="Y145" s="176"/>
      <c r="Z145" s="176"/>
      <c r="AA145" s="176"/>
      <c r="AB145" s="176"/>
      <c r="AC145" s="176"/>
      <c r="AD145" s="176"/>
      <c r="AE145" s="176"/>
      <c r="AF145" s="176"/>
      <c r="AG145" s="176"/>
      <c r="AH145" s="176"/>
      <c r="AI145" s="176"/>
      <c r="AJ145" s="178"/>
      <c r="AK145" s="178"/>
      <c r="AL145" s="178"/>
      <c r="AM145" s="178"/>
      <c r="AN145" s="178"/>
      <c r="AO145" s="178"/>
      <c r="AP145" s="178"/>
      <c r="AQ145" s="178"/>
      <c r="AR145" s="178"/>
      <c r="AS145" s="178"/>
      <c r="AT145" s="41"/>
      <c r="AU145" s="41"/>
      <c r="AV145" s="41"/>
      <c r="AW145" s="42"/>
    </row>
    <row r="146" spans="2:49">
      <c r="AO146" s="3"/>
    </row>
    <row r="147" spans="2:49" s="51" customFormat="1" ht="14.25">
      <c r="I147" s="52"/>
      <c r="J147" s="52"/>
      <c r="K147" s="52"/>
      <c r="L147" s="52"/>
      <c r="M147" s="52"/>
      <c r="N147" s="52"/>
      <c r="AO147" s="52" t="s">
        <v>210</v>
      </c>
    </row>
    <row r="148" spans="2:49" s="51" customFormat="1" ht="14.25">
      <c r="F148" s="52" t="s">
        <v>54</v>
      </c>
      <c r="I148" s="52"/>
      <c r="J148" s="52"/>
      <c r="K148" s="52"/>
      <c r="L148" s="52"/>
      <c r="M148" s="52"/>
      <c r="N148" s="52"/>
      <c r="X148" s="52" t="s">
        <v>51</v>
      </c>
      <c r="AO148" s="52" t="s">
        <v>48</v>
      </c>
    </row>
    <row r="149" spans="2:49" s="51" customFormat="1" ht="14.25">
      <c r="F149" s="52" t="s">
        <v>55</v>
      </c>
      <c r="I149" s="52"/>
      <c r="J149" s="52"/>
      <c r="K149" s="52"/>
      <c r="L149" s="52"/>
      <c r="M149" s="52"/>
      <c r="N149" s="52"/>
      <c r="X149" s="52" t="s">
        <v>52</v>
      </c>
      <c r="AO149" s="52" t="s">
        <v>49</v>
      </c>
    </row>
    <row r="150" spans="2:49" s="51" customFormat="1" ht="14.25">
      <c r="F150" s="52"/>
      <c r="I150" s="52"/>
      <c r="J150" s="52"/>
      <c r="K150" s="52"/>
      <c r="L150" s="52"/>
      <c r="M150" s="52"/>
      <c r="N150" s="52"/>
      <c r="X150" s="52" t="s">
        <v>53</v>
      </c>
      <c r="AO150" s="52" t="s">
        <v>50</v>
      </c>
    </row>
    <row r="151" spans="2:49" s="51" customFormat="1" ht="14.25">
      <c r="F151" s="52"/>
      <c r="I151" s="52"/>
      <c r="J151" s="52"/>
      <c r="K151" s="52"/>
      <c r="L151" s="52"/>
      <c r="M151" s="52"/>
      <c r="N151" s="52"/>
      <c r="X151" s="52"/>
      <c r="AO151" s="52"/>
    </row>
    <row r="152" spans="2:49" s="51" customFormat="1" ht="14.25">
      <c r="F152" s="52"/>
      <c r="I152" s="52"/>
      <c r="J152" s="52"/>
      <c r="K152" s="52"/>
      <c r="L152" s="52"/>
      <c r="M152" s="52"/>
      <c r="N152" s="52"/>
      <c r="X152" s="52"/>
      <c r="AO152" s="52"/>
    </row>
    <row r="153" spans="2:49" s="51" customFormat="1" ht="14.25">
      <c r="F153" s="52"/>
      <c r="I153" s="52"/>
      <c r="J153" s="52"/>
      <c r="K153" s="52"/>
      <c r="L153" s="52"/>
      <c r="M153" s="52"/>
      <c r="N153" s="52"/>
      <c r="X153" s="52"/>
      <c r="AO153" s="52"/>
    </row>
    <row r="154" spans="2:49" s="63" customFormat="1">
      <c r="F154" s="132" t="s">
        <v>232</v>
      </c>
      <c r="I154" s="131"/>
      <c r="J154" s="131"/>
      <c r="K154" s="131"/>
      <c r="L154" s="131"/>
      <c r="M154" s="131"/>
      <c r="N154" s="131"/>
      <c r="X154" s="132" t="s">
        <v>97</v>
      </c>
      <c r="AO154" s="132" t="s">
        <v>209</v>
      </c>
    </row>
    <row r="155" spans="2:49" s="51" customFormat="1" ht="14.25">
      <c r="D155" s="133"/>
      <c r="F155" s="133" t="s">
        <v>228</v>
      </c>
      <c r="G155" s="133"/>
      <c r="H155" s="133"/>
      <c r="I155" s="133"/>
      <c r="J155" s="133"/>
      <c r="K155" s="134"/>
      <c r="L155" s="134"/>
      <c r="M155" s="134"/>
      <c r="N155" s="134"/>
      <c r="AO155" s="52"/>
    </row>
  </sheetData>
  <mergeCells count="98">
    <mergeCell ref="B6:J6"/>
    <mergeCell ref="L6:AT6"/>
    <mergeCell ref="A2:AW2"/>
    <mergeCell ref="B4:J4"/>
    <mergeCell ref="L4:AT4"/>
    <mergeCell ref="B5:J5"/>
    <mergeCell ref="L5:AT5"/>
    <mergeCell ref="B7:J7"/>
    <mergeCell ref="L7:AT7"/>
    <mergeCell ref="B8:J8"/>
    <mergeCell ref="L8:AT8"/>
    <mergeCell ref="B9:J9"/>
    <mergeCell ref="L9:AT9"/>
    <mergeCell ref="AJ16:AO16"/>
    <mergeCell ref="B11:AW11"/>
    <mergeCell ref="C14:G14"/>
    <mergeCell ref="I14:J14"/>
    <mergeCell ref="M14:N14"/>
    <mergeCell ref="Q14:R14"/>
    <mergeCell ref="AJ14:AO14"/>
    <mergeCell ref="C15:G15"/>
    <mergeCell ref="I15:J15"/>
    <mergeCell ref="M15:N15"/>
    <mergeCell ref="Q15:R15"/>
    <mergeCell ref="AJ15:AO15"/>
    <mergeCell ref="B18:Q18"/>
    <mergeCell ref="R18:AG18"/>
    <mergeCell ref="AH18:AW18"/>
    <mergeCell ref="B19:Q30"/>
    <mergeCell ref="R19:AG30"/>
    <mergeCell ref="AH19:AW30"/>
    <mergeCell ref="AP42:AT42"/>
    <mergeCell ref="V50:W50"/>
    <mergeCell ref="Z50:AA50"/>
    <mergeCell ref="AD50:AE50"/>
    <mergeCell ref="AJ50:AL50"/>
    <mergeCell ref="AR50:AU50"/>
    <mergeCell ref="V52:W52"/>
    <mergeCell ref="X52:AA52"/>
    <mergeCell ref="AD52:AE52"/>
    <mergeCell ref="AJ52:AL52"/>
    <mergeCell ref="AR52:AU52"/>
    <mergeCell ref="V51:W51"/>
    <mergeCell ref="X51:AA51"/>
    <mergeCell ref="AD51:AE51"/>
    <mergeCell ref="AJ51:AL51"/>
    <mergeCell ref="AR51:AU51"/>
    <mergeCell ref="B54:AO54"/>
    <mergeCell ref="AS54:AW54"/>
    <mergeCell ref="B55:C55"/>
    <mergeCell ref="D55:Q55"/>
    <mergeCell ref="R55:AG55"/>
    <mergeCell ref="AH55:AW55"/>
    <mergeCell ref="D57:Q57"/>
    <mergeCell ref="D58:E58"/>
    <mergeCell ref="G58:Q58"/>
    <mergeCell ref="V85:W85"/>
    <mergeCell ref="Z85:AA85"/>
    <mergeCell ref="AJ85:AL85"/>
    <mergeCell ref="AR85:AU85"/>
    <mergeCell ref="V86:W86"/>
    <mergeCell ref="X86:AA86"/>
    <mergeCell ref="AD86:AE86"/>
    <mergeCell ref="AJ86:AL86"/>
    <mergeCell ref="AR86:AU86"/>
    <mergeCell ref="AD85:AE85"/>
    <mergeCell ref="B88:AO88"/>
    <mergeCell ref="AS88:AW88"/>
    <mergeCell ref="B89:C89"/>
    <mergeCell ref="D89:Q89"/>
    <mergeCell ref="R89:AG89"/>
    <mergeCell ref="AH89:AW89"/>
    <mergeCell ref="D91:Q91"/>
    <mergeCell ref="D92:E92"/>
    <mergeCell ref="G92:Q92"/>
    <mergeCell ref="V122:W122"/>
    <mergeCell ref="Z122:AA122"/>
    <mergeCell ref="AJ122:AL122"/>
    <mergeCell ref="AR122:AU122"/>
    <mergeCell ref="V123:W123"/>
    <mergeCell ref="X123:AA123"/>
    <mergeCell ref="AD123:AE123"/>
    <mergeCell ref="AJ123:AL123"/>
    <mergeCell ref="AR123:AU123"/>
    <mergeCell ref="AD122:AE122"/>
    <mergeCell ref="B125:AO125"/>
    <mergeCell ref="AS125:AW125"/>
    <mergeCell ref="B126:C126"/>
    <mergeCell ref="D126:Q126"/>
    <mergeCell ref="R126:AG126"/>
    <mergeCell ref="AH126:AW126"/>
    <mergeCell ref="AJ144:AS145"/>
    <mergeCell ref="D128:Q128"/>
    <mergeCell ref="D129:E129"/>
    <mergeCell ref="G129:Q129"/>
    <mergeCell ref="B144:C145"/>
    <mergeCell ref="D144:AG145"/>
    <mergeCell ref="AH144:AI145"/>
  </mergeCells>
  <pageMargins left="0.9" right="0.39370078740157483" top="0.93" bottom="0.32" header="0.31496062992125984" footer="0.31496062992125984"/>
  <pageSetup paperSize="9" scale="85" orientation="landscape" horizontalDpi="4294967293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>
  <dimension ref="A1:AW155"/>
  <sheetViews>
    <sheetView topLeftCell="A20" workbookViewId="0">
      <selection activeCell="A32" sqref="A32:XFD40"/>
    </sheetView>
  </sheetViews>
  <sheetFormatPr defaultRowHeight="15"/>
  <cols>
    <col min="1" max="7" width="3" style="1" customWidth="1"/>
    <col min="8" max="8" width="1.5703125" style="1" customWidth="1"/>
    <col min="9" max="14" width="3" style="3" customWidth="1"/>
    <col min="15" max="81" width="3" style="1" customWidth="1"/>
    <col min="82" max="139" width="2.42578125" style="1" customWidth="1"/>
    <col min="140" max="16384" width="9.140625" style="1"/>
  </cols>
  <sheetData>
    <row r="1" spans="1:49">
      <c r="AR1" s="21" t="s">
        <v>24</v>
      </c>
    </row>
    <row r="2" spans="1:49" ht="21">
      <c r="A2" s="165" t="s">
        <v>0</v>
      </c>
      <c r="B2" s="165"/>
      <c r="C2" s="165"/>
      <c r="D2" s="165"/>
      <c r="E2" s="165"/>
      <c r="F2" s="165"/>
      <c r="G2" s="165"/>
      <c r="H2" s="165"/>
      <c r="I2" s="165"/>
      <c r="J2" s="165"/>
      <c r="K2" s="165"/>
      <c r="L2" s="165"/>
      <c r="M2" s="165"/>
      <c r="N2" s="165"/>
      <c r="O2" s="165"/>
      <c r="P2" s="165"/>
      <c r="Q2" s="165"/>
      <c r="R2" s="165"/>
      <c r="S2" s="165"/>
      <c r="T2" s="165"/>
      <c r="U2" s="165"/>
      <c r="V2" s="165"/>
      <c r="W2" s="165"/>
      <c r="X2" s="165"/>
      <c r="Y2" s="165"/>
      <c r="Z2" s="165"/>
      <c r="AA2" s="165"/>
      <c r="AB2" s="165"/>
      <c r="AC2" s="165"/>
      <c r="AD2" s="165"/>
      <c r="AE2" s="165"/>
      <c r="AF2" s="165"/>
      <c r="AG2" s="165"/>
      <c r="AH2" s="165"/>
      <c r="AI2" s="165"/>
      <c r="AJ2" s="165"/>
      <c r="AK2" s="165"/>
      <c r="AL2" s="165"/>
      <c r="AM2" s="165"/>
      <c r="AN2" s="165"/>
      <c r="AO2" s="165"/>
      <c r="AP2" s="165"/>
      <c r="AQ2" s="165"/>
      <c r="AR2" s="165"/>
      <c r="AS2" s="165"/>
      <c r="AT2" s="165"/>
      <c r="AU2" s="165"/>
      <c r="AV2" s="165"/>
      <c r="AW2" s="165"/>
    </row>
    <row r="4" spans="1:49">
      <c r="A4" s="2" t="s">
        <v>1</v>
      </c>
      <c r="B4" s="166" t="s">
        <v>2</v>
      </c>
      <c r="C4" s="166"/>
      <c r="D4" s="166"/>
      <c r="E4" s="166"/>
      <c r="F4" s="166"/>
      <c r="G4" s="166"/>
      <c r="H4" s="166"/>
      <c r="I4" s="166"/>
      <c r="J4" s="166"/>
      <c r="K4" s="3" t="s">
        <v>14</v>
      </c>
      <c r="L4" s="166">
        <v>283</v>
      </c>
      <c r="M4" s="166"/>
      <c r="N4" s="166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  <c r="AA4" s="166"/>
      <c r="AB4" s="166"/>
      <c r="AC4" s="166"/>
      <c r="AD4" s="166"/>
      <c r="AE4" s="166"/>
      <c r="AF4" s="166"/>
      <c r="AG4" s="166"/>
      <c r="AH4" s="166"/>
      <c r="AI4" s="166"/>
      <c r="AJ4" s="166"/>
      <c r="AK4" s="166"/>
      <c r="AL4" s="166"/>
      <c r="AM4" s="166"/>
      <c r="AN4" s="166"/>
      <c r="AO4" s="166"/>
      <c r="AP4" s="166"/>
      <c r="AQ4" s="166"/>
      <c r="AR4" s="166"/>
      <c r="AS4" s="166"/>
      <c r="AT4" s="166"/>
    </row>
    <row r="5" spans="1:49">
      <c r="B5" s="166" t="s">
        <v>3</v>
      </c>
      <c r="C5" s="166"/>
      <c r="D5" s="166"/>
      <c r="E5" s="166"/>
      <c r="F5" s="166"/>
      <c r="G5" s="166"/>
      <c r="H5" s="166"/>
      <c r="I5" s="166"/>
      <c r="J5" s="166"/>
      <c r="K5" s="3" t="s">
        <v>14</v>
      </c>
      <c r="L5" s="167" t="s">
        <v>180</v>
      </c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167"/>
      <c r="AA5" s="167"/>
      <c r="AB5" s="167"/>
      <c r="AC5" s="167"/>
      <c r="AD5" s="167"/>
      <c r="AE5" s="167"/>
      <c r="AF5" s="167"/>
      <c r="AG5" s="167"/>
      <c r="AH5" s="167"/>
      <c r="AI5" s="167"/>
      <c r="AJ5" s="167"/>
      <c r="AK5" s="167"/>
      <c r="AL5" s="167"/>
      <c r="AM5" s="167"/>
      <c r="AN5" s="167"/>
      <c r="AO5" s="167"/>
      <c r="AP5" s="167"/>
      <c r="AQ5" s="167"/>
      <c r="AR5" s="167"/>
      <c r="AS5" s="167"/>
      <c r="AT5" s="167"/>
    </row>
    <row r="6" spans="1:49">
      <c r="B6" s="166" t="s">
        <v>4</v>
      </c>
      <c r="C6" s="166"/>
      <c r="D6" s="166"/>
      <c r="E6" s="166"/>
      <c r="F6" s="166"/>
      <c r="G6" s="166"/>
      <c r="H6" s="166"/>
      <c r="I6" s="166"/>
      <c r="J6" s="166"/>
      <c r="K6" s="3" t="s">
        <v>14</v>
      </c>
      <c r="L6" s="166" t="str">
        <f>'[1]Tembesi Lolos'!$N$153</f>
        <v>Wiraswasta</v>
      </c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</row>
    <row r="7" spans="1:49">
      <c r="B7" s="166" t="s">
        <v>5</v>
      </c>
      <c r="C7" s="166"/>
      <c r="D7" s="166"/>
      <c r="E7" s="166"/>
      <c r="F7" s="166"/>
      <c r="G7" s="166"/>
      <c r="H7" s="166"/>
      <c r="I7" s="166"/>
      <c r="J7" s="166"/>
      <c r="K7" s="3" t="s">
        <v>14</v>
      </c>
      <c r="L7" s="166" t="s">
        <v>181</v>
      </c>
      <c r="M7" s="166"/>
      <c r="N7" s="166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</row>
    <row r="8" spans="1:49">
      <c r="B8" s="166" t="s">
        <v>6</v>
      </c>
      <c r="C8" s="166"/>
      <c r="D8" s="166"/>
      <c r="E8" s="166"/>
      <c r="F8" s="166"/>
      <c r="G8" s="166"/>
      <c r="H8" s="166"/>
      <c r="I8" s="166"/>
      <c r="J8" s="166"/>
      <c r="K8" s="3" t="s">
        <v>14</v>
      </c>
      <c r="L8" s="166" t="s">
        <v>105</v>
      </c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</row>
    <row r="9" spans="1:49">
      <c r="B9" s="166" t="s">
        <v>7</v>
      </c>
      <c r="C9" s="166"/>
      <c r="D9" s="166"/>
      <c r="E9" s="166"/>
      <c r="F9" s="166"/>
      <c r="G9" s="166"/>
      <c r="H9" s="166"/>
      <c r="I9" s="166"/>
      <c r="J9" s="166"/>
      <c r="K9" s="3" t="s">
        <v>14</v>
      </c>
      <c r="L9" s="166" t="s">
        <v>23</v>
      </c>
      <c r="M9" s="166"/>
      <c r="N9" s="166"/>
      <c r="O9" s="166"/>
      <c r="P9" s="166"/>
      <c r="Q9" s="166"/>
      <c r="R9" s="166"/>
      <c r="S9" s="166"/>
      <c r="T9" s="166"/>
      <c r="U9" s="166"/>
      <c r="V9" s="166"/>
      <c r="W9" s="166"/>
      <c r="X9" s="166"/>
      <c r="Y9" s="166"/>
      <c r="Z9" s="166"/>
      <c r="AA9" s="166"/>
      <c r="AB9" s="166"/>
      <c r="AC9" s="166"/>
      <c r="AD9" s="166"/>
      <c r="AE9" s="166"/>
      <c r="AF9" s="166"/>
      <c r="AG9" s="166"/>
      <c r="AH9" s="166"/>
      <c r="AI9" s="166"/>
      <c r="AJ9" s="166"/>
      <c r="AK9" s="166"/>
      <c r="AL9" s="166"/>
      <c r="AM9" s="166"/>
      <c r="AN9" s="166"/>
      <c r="AO9" s="166"/>
      <c r="AP9" s="166"/>
      <c r="AQ9" s="166"/>
      <c r="AR9" s="166"/>
      <c r="AS9" s="166"/>
      <c r="AT9" s="166"/>
    </row>
    <row r="11" spans="1:49">
      <c r="A11" s="2" t="s">
        <v>8</v>
      </c>
      <c r="B11" s="169" t="s">
        <v>9</v>
      </c>
      <c r="C11" s="169"/>
      <c r="D11" s="169"/>
      <c r="E11" s="169"/>
      <c r="F11" s="169"/>
      <c r="G11" s="169"/>
      <c r="H11" s="169"/>
      <c r="I11" s="169"/>
      <c r="J11" s="169"/>
      <c r="K11" s="169"/>
      <c r="L11" s="169"/>
      <c r="M11" s="169"/>
      <c r="N11" s="169"/>
      <c r="O11" s="169"/>
      <c r="P11" s="169"/>
      <c r="Q11" s="169"/>
      <c r="R11" s="169"/>
      <c r="S11" s="169"/>
      <c r="T11" s="169"/>
      <c r="U11" s="169"/>
      <c r="V11" s="169"/>
      <c r="W11" s="169"/>
      <c r="X11" s="169"/>
      <c r="Y11" s="169"/>
      <c r="Z11" s="169"/>
      <c r="AA11" s="169"/>
      <c r="AB11" s="169"/>
      <c r="AC11" s="169"/>
      <c r="AD11" s="169"/>
      <c r="AE11" s="169"/>
      <c r="AF11" s="169"/>
      <c r="AG11" s="169"/>
      <c r="AH11" s="169"/>
      <c r="AI11" s="169"/>
      <c r="AJ11" s="169"/>
      <c r="AK11" s="169"/>
      <c r="AL11" s="169"/>
      <c r="AM11" s="169"/>
      <c r="AN11" s="169"/>
      <c r="AO11" s="169"/>
      <c r="AP11" s="169"/>
      <c r="AQ11" s="169"/>
      <c r="AR11" s="169"/>
      <c r="AS11" s="169"/>
      <c r="AT11" s="169"/>
      <c r="AU11" s="169"/>
      <c r="AV11" s="169"/>
      <c r="AW11" s="169"/>
    </row>
    <row r="13" spans="1:49">
      <c r="B13" s="15" t="s">
        <v>10</v>
      </c>
      <c r="C13" s="5"/>
      <c r="D13" s="5"/>
      <c r="E13" s="5"/>
      <c r="F13" s="5"/>
      <c r="G13" s="5"/>
      <c r="H13" s="5"/>
      <c r="I13" s="6"/>
      <c r="J13" s="6"/>
      <c r="K13" s="6"/>
      <c r="L13" s="6"/>
      <c r="M13" s="6"/>
      <c r="N13" s="6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7"/>
    </row>
    <row r="14" spans="1:49" ht="17.25">
      <c r="B14" s="16" t="s">
        <v>11</v>
      </c>
      <c r="C14" s="160" t="s">
        <v>13</v>
      </c>
      <c r="D14" s="160"/>
      <c r="E14" s="160"/>
      <c r="F14" s="160"/>
      <c r="G14" s="160"/>
      <c r="H14" s="118" t="s">
        <v>14</v>
      </c>
      <c r="I14" s="168">
        <v>6</v>
      </c>
      <c r="J14" s="168"/>
      <c r="K14" s="120" t="s">
        <v>15</v>
      </c>
      <c r="L14" s="120" t="s">
        <v>16</v>
      </c>
      <c r="M14" s="168">
        <v>10</v>
      </c>
      <c r="N14" s="168"/>
      <c r="O14" s="11" t="s">
        <v>15</v>
      </c>
      <c r="P14" s="13" t="s">
        <v>17</v>
      </c>
      <c r="Q14" s="168">
        <f>SUM(M14*I14)</f>
        <v>60</v>
      </c>
      <c r="R14" s="168"/>
      <c r="S14" s="118" t="s">
        <v>18</v>
      </c>
      <c r="T14" s="118"/>
      <c r="U14" s="18" t="s">
        <v>11</v>
      </c>
      <c r="V14" s="10" t="s">
        <v>65</v>
      </c>
      <c r="W14" s="10"/>
      <c r="X14" s="10"/>
      <c r="Y14" s="10"/>
      <c r="Z14" s="10"/>
      <c r="AA14" s="10" t="s">
        <v>14</v>
      </c>
      <c r="AB14" s="10" t="s">
        <v>64</v>
      </c>
      <c r="AC14" s="10"/>
      <c r="AD14" s="10"/>
      <c r="AE14" s="10"/>
      <c r="AF14" s="10"/>
      <c r="AI14" s="19" t="s">
        <v>11</v>
      </c>
      <c r="AJ14" s="161" t="s">
        <v>67</v>
      </c>
      <c r="AK14" s="161"/>
      <c r="AL14" s="161"/>
      <c r="AM14" s="161"/>
      <c r="AN14" s="161"/>
      <c r="AO14" s="161"/>
      <c r="AP14" s="44" t="s">
        <v>14</v>
      </c>
      <c r="AQ14" s="44" t="s">
        <v>64</v>
      </c>
      <c r="AR14" s="44"/>
      <c r="AS14" s="44"/>
      <c r="AT14" s="44"/>
      <c r="AU14" s="44"/>
      <c r="AW14" s="12"/>
    </row>
    <row r="15" spans="1:49" ht="17.25">
      <c r="B15" s="16" t="s">
        <v>11</v>
      </c>
      <c r="C15" s="160" t="s">
        <v>12</v>
      </c>
      <c r="D15" s="160"/>
      <c r="E15" s="160"/>
      <c r="F15" s="160"/>
      <c r="G15" s="160"/>
      <c r="H15" s="118" t="s">
        <v>14</v>
      </c>
      <c r="I15" s="168">
        <v>6</v>
      </c>
      <c r="J15" s="168"/>
      <c r="K15" s="120" t="s">
        <v>15</v>
      </c>
      <c r="L15" s="120" t="s">
        <v>16</v>
      </c>
      <c r="M15" s="168">
        <v>8</v>
      </c>
      <c r="N15" s="168"/>
      <c r="O15" s="11" t="s">
        <v>15</v>
      </c>
      <c r="P15" s="13" t="s">
        <v>17</v>
      </c>
      <c r="Q15" s="168">
        <f>SUM(M15*I15)</f>
        <v>48</v>
      </c>
      <c r="R15" s="168"/>
      <c r="S15" s="118" t="s">
        <v>18</v>
      </c>
      <c r="T15" s="118"/>
      <c r="U15" s="18" t="s">
        <v>11</v>
      </c>
      <c r="V15" s="10" t="s">
        <v>63</v>
      </c>
      <c r="W15" s="10"/>
      <c r="X15" s="10"/>
      <c r="Y15" s="10"/>
      <c r="Z15" s="10"/>
      <c r="AA15" s="10" t="s">
        <v>14</v>
      </c>
      <c r="AB15" s="10" t="s">
        <v>64</v>
      </c>
      <c r="AC15" s="10"/>
      <c r="AD15" s="10"/>
      <c r="AE15" s="10"/>
      <c r="AF15" s="10"/>
      <c r="AH15" s="10"/>
      <c r="AI15" s="18" t="s">
        <v>11</v>
      </c>
      <c r="AJ15" s="160" t="s">
        <v>68</v>
      </c>
      <c r="AK15" s="160"/>
      <c r="AL15" s="160"/>
      <c r="AM15" s="160"/>
      <c r="AN15" s="160"/>
      <c r="AO15" s="160"/>
      <c r="AP15" s="10" t="s">
        <v>14</v>
      </c>
      <c r="AQ15" s="10" t="s">
        <v>111</v>
      </c>
      <c r="AR15" s="10"/>
      <c r="AS15" s="10"/>
      <c r="AT15" s="10"/>
      <c r="AU15" s="10"/>
      <c r="AW15" s="12"/>
    </row>
    <row r="16" spans="1:49">
      <c r="B16" s="17"/>
      <c r="C16" s="44"/>
      <c r="D16" s="44"/>
      <c r="E16" s="44"/>
      <c r="F16" s="44"/>
      <c r="G16" s="44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119"/>
      <c r="U16" s="18" t="s">
        <v>11</v>
      </c>
      <c r="V16" s="118" t="s">
        <v>66</v>
      </c>
      <c r="W16" s="118"/>
      <c r="X16" s="118"/>
      <c r="Y16" s="118"/>
      <c r="Z16" s="118"/>
      <c r="AA16" s="10" t="s">
        <v>14</v>
      </c>
      <c r="AB16" s="118" t="s">
        <v>64</v>
      </c>
      <c r="AC16" s="118"/>
      <c r="AD16" s="118"/>
      <c r="AE16" s="118"/>
      <c r="AF16" s="118"/>
      <c r="AH16" s="24"/>
      <c r="AI16" s="18" t="s">
        <v>11</v>
      </c>
      <c r="AJ16" s="160" t="s">
        <v>69</v>
      </c>
      <c r="AK16" s="160"/>
      <c r="AL16" s="160"/>
      <c r="AM16" s="160"/>
      <c r="AN16" s="160"/>
      <c r="AO16" s="160"/>
      <c r="AP16" s="10" t="s">
        <v>14</v>
      </c>
      <c r="AQ16" s="10" t="s">
        <v>111</v>
      </c>
      <c r="AR16" s="10"/>
      <c r="AS16" s="10"/>
      <c r="AT16" s="10"/>
      <c r="AU16" s="10"/>
      <c r="AV16" s="10"/>
      <c r="AW16" s="12"/>
    </row>
    <row r="17" spans="2:49">
      <c r="B17" s="8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2"/>
    </row>
    <row r="18" spans="2:49">
      <c r="B18" s="170" t="s">
        <v>19</v>
      </c>
      <c r="C18" s="170"/>
      <c r="D18" s="170"/>
      <c r="E18" s="170"/>
      <c r="F18" s="170"/>
      <c r="G18" s="170"/>
      <c r="H18" s="170"/>
      <c r="I18" s="170"/>
      <c r="J18" s="170"/>
      <c r="K18" s="170"/>
      <c r="L18" s="170"/>
      <c r="M18" s="170"/>
      <c r="N18" s="170"/>
      <c r="O18" s="170"/>
      <c r="P18" s="170"/>
      <c r="Q18" s="170"/>
      <c r="R18" s="170" t="s">
        <v>20</v>
      </c>
      <c r="S18" s="170"/>
      <c r="T18" s="170"/>
      <c r="U18" s="170"/>
      <c r="V18" s="170"/>
      <c r="W18" s="170"/>
      <c r="X18" s="170"/>
      <c r="Y18" s="170"/>
      <c r="Z18" s="170"/>
      <c r="AA18" s="170"/>
      <c r="AB18" s="170"/>
      <c r="AC18" s="170"/>
      <c r="AD18" s="170"/>
      <c r="AE18" s="170"/>
      <c r="AF18" s="170"/>
      <c r="AG18" s="170"/>
      <c r="AH18" s="170" t="s">
        <v>21</v>
      </c>
      <c r="AI18" s="170"/>
      <c r="AJ18" s="170"/>
      <c r="AK18" s="170"/>
      <c r="AL18" s="170"/>
      <c r="AM18" s="170"/>
      <c r="AN18" s="170"/>
      <c r="AO18" s="170"/>
      <c r="AP18" s="170"/>
      <c r="AQ18" s="170"/>
      <c r="AR18" s="170"/>
      <c r="AS18" s="170"/>
      <c r="AT18" s="170"/>
      <c r="AU18" s="170"/>
      <c r="AV18" s="170"/>
      <c r="AW18" s="170"/>
    </row>
    <row r="19" spans="2:49">
      <c r="B19" s="162"/>
      <c r="C19" s="162"/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  <c r="AA19" s="162"/>
      <c r="AB19" s="162"/>
      <c r="AC19" s="162"/>
      <c r="AD19" s="162"/>
      <c r="AE19" s="162"/>
      <c r="AF19" s="162"/>
      <c r="AG19" s="162"/>
      <c r="AH19" s="162"/>
      <c r="AI19" s="162"/>
      <c r="AJ19" s="162"/>
      <c r="AK19" s="162"/>
      <c r="AL19" s="162"/>
      <c r="AM19" s="162"/>
      <c r="AN19" s="162"/>
      <c r="AO19" s="162"/>
      <c r="AP19" s="162"/>
      <c r="AQ19" s="162"/>
      <c r="AR19" s="162"/>
      <c r="AS19" s="162"/>
      <c r="AT19" s="162"/>
      <c r="AU19" s="162"/>
      <c r="AV19" s="162"/>
      <c r="AW19" s="162"/>
    </row>
    <row r="20" spans="2:49">
      <c r="B20" s="163"/>
      <c r="C20" s="163"/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  <c r="AC20" s="163"/>
      <c r="AD20" s="163"/>
      <c r="AE20" s="163"/>
      <c r="AF20" s="163"/>
      <c r="AG20" s="163"/>
      <c r="AH20" s="163"/>
      <c r="AI20" s="163"/>
      <c r="AJ20" s="163"/>
      <c r="AK20" s="163"/>
      <c r="AL20" s="163"/>
      <c r="AM20" s="163"/>
      <c r="AN20" s="163"/>
      <c r="AO20" s="163"/>
      <c r="AP20" s="163"/>
      <c r="AQ20" s="163"/>
      <c r="AR20" s="163"/>
      <c r="AS20" s="163"/>
      <c r="AT20" s="163"/>
      <c r="AU20" s="163"/>
      <c r="AV20" s="163"/>
      <c r="AW20" s="163"/>
    </row>
    <row r="21" spans="2:49">
      <c r="B21" s="163"/>
      <c r="C21" s="163"/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  <c r="AC21" s="163"/>
      <c r="AD21" s="163"/>
      <c r="AE21" s="163"/>
      <c r="AF21" s="163"/>
      <c r="AG21" s="163"/>
      <c r="AH21" s="163"/>
      <c r="AI21" s="163"/>
      <c r="AJ21" s="163"/>
      <c r="AK21" s="163"/>
      <c r="AL21" s="163"/>
      <c r="AM21" s="163"/>
      <c r="AN21" s="163"/>
      <c r="AO21" s="163"/>
      <c r="AP21" s="163"/>
      <c r="AQ21" s="163"/>
      <c r="AR21" s="163"/>
      <c r="AS21" s="163"/>
      <c r="AT21" s="163"/>
      <c r="AU21" s="163"/>
      <c r="AV21" s="163"/>
      <c r="AW21" s="163"/>
    </row>
    <row r="22" spans="2:49">
      <c r="B22" s="163"/>
      <c r="C22" s="163"/>
      <c r="D22" s="163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  <c r="AC22" s="163"/>
      <c r="AD22" s="163"/>
      <c r="AE22" s="163"/>
      <c r="AF22" s="163"/>
      <c r="AG22" s="163"/>
      <c r="AH22" s="163"/>
      <c r="AI22" s="163"/>
      <c r="AJ22" s="163"/>
      <c r="AK22" s="163"/>
      <c r="AL22" s="163"/>
      <c r="AM22" s="163"/>
      <c r="AN22" s="163"/>
      <c r="AO22" s="163"/>
      <c r="AP22" s="163"/>
      <c r="AQ22" s="163"/>
      <c r="AR22" s="163"/>
      <c r="AS22" s="163"/>
      <c r="AT22" s="163"/>
      <c r="AU22" s="163"/>
      <c r="AV22" s="163"/>
      <c r="AW22" s="163"/>
    </row>
    <row r="23" spans="2:49">
      <c r="B23" s="163"/>
      <c r="C23" s="163"/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  <c r="AC23" s="163"/>
      <c r="AD23" s="163"/>
      <c r="AE23" s="163"/>
      <c r="AF23" s="163"/>
      <c r="AG23" s="163"/>
      <c r="AH23" s="163"/>
      <c r="AI23" s="163"/>
      <c r="AJ23" s="163"/>
      <c r="AK23" s="163"/>
      <c r="AL23" s="163"/>
      <c r="AM23" s="163"/>
      <c r="AN23" s="163"/>
      <c r="AO23" s="163"/>
      <c r="AP23" s="163"/>
      <c r="AQ23" s="163"/>
      <c r="AR23" s="163"/>
      <c r="AS23" s="163"/>
      <c r="AT23" s="163"/>
      <c r="AU23" s="163"/>
      <c r="AV23" s="163"/>
      <c r="AW23" s="163"/>
    </row>
    <row r="24" spans="2:49">
      <c r="B24" s="163"/>
      <c r="C24" s="163"/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  <c r="AC24" s="163"/>
      <c r="AD24" s="163"/>
      <c r="AE24" s="163"/>
      <c r="AF24" s="163"/>
      <c r="AG24" s="163"/>
      <c r="AH24" s="163"/>
      <c r="AI24" s="163"/>
      <c r="AJ24" s="163"/>
      <c r="AK24" s="163"/>
      <c r="AL24" s="163"/>
      <c r="AM24" s="163"/>
      <c r="AN24" s="163"/>
      <c r="AO24" s="163"/>
      <c r="AP24" s="163"/>
      <c r="AQ24" s="163"/>
      <c r="AR24" s="163"/>
      <c r="AS24" s="163"/>
      <c r="AT24" s="163"/>
      <c r="AU24" s="163"/>
      <c r="AV24" s="163"/>
      <c r="AW24" s="163"/>
    </row>
    <row r="25" spans="2:49">
      <c r="B25" s="163"/>
      <c r="C25" s="163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K25" s="163"/>
      <c r="AL25" s="163"/>
      <c r="AM25" s="163"/>
      <c r="AN25" s="163"/>
      <c r="AO25" s="163"/>
      <c r="AP25" s="163"/>
      <c r="AQ25" s="163"/>
      <c r="AR25" s="163"/>
      <c r="AS25" s="163"/>
      <c r="AT25" s="163"/>
      <c r="AU25" s="163"/>
      <c r="AV25" s="163"/>
      <c r="AW25" s="163"/>
    </row>
    <row r="26" spans="2:49">
      <c r="B26" s="163"/>
      <c r="C26" s="163"/>
      <c r="D26" s="163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  <c r="AB26" s="163"/>
      <c r="AC26" s="163"/>
      <c r="AD26" s="163"/>
      <c r="AE26" s="163"/>
      <c r="AF26" s="163"/>
      <c r="AG26" s="163"/>
      <c r="AH26" s="163"/>
      <c r="AI26" s="163"/>
      <c r="AJ26" s="163"/>
      <c r="AK26" s="163"/>
      <c r="AL26" s="163"/>
      <c r="AM26" s="163"/>
      <c r="AN26" s="163"/>
      <c r="AO26" s="163"/>
      <c r="AP26" s="163"/>
      <c r="AQ26" s="163"/>
      <c r="AR26" s="163"/>
      <c r="AS26" s="163"/>
      <c r="AT26" s="163"/>
      <c r="AU26" s="163"/>
      <c r="AV26" s="163"/>
      <c r="AW26" s="163"/>
    </row>
    <row r="27" spans="2:49">
      <c r="B27" s="163"/>
      <c r="C27" s="163"/>
      <c r="D27" s="163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/>
      <c r="AC27" s="163"/>
      <c r="AD27" s="163"/>
      <c r="AE27" s="163"/>
      <c r="AF27" s="163"/>
      <c r="AG27" s="163"/>
      <c r="AH27" s="163"/>
      <c r="AI27" s="163"/>
      <c r="AJ27" s="163"/>
      <c r="AK27" s="163"/>
      <c r="AL27" s="163"/>
      <c r="AM27" s="163"/>
      <c r="AN27" s="163"/>
      <c r="AO27" s="163"/>
      <c r="AP27" s="163"/>
      <c r="AQ27" s="163"/>
      <c r="AR27" s="163"/>
      <c r="AS27" s="163"/>
      <c r="AT27" s="163"/>
      <c r="AU27" s="163"/>
      <c r="AV27" s="163"/>
      <c r="AW27" s="163"/>
    </row>
    <row r="28" spans="2:49">
      <c r="B28" s="163"/>
      <c r="C28" s="163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  <c r="AB28" s="163"/>
      <c r="AC28" s="163"/>
      <c r="AD28" s="163"/>
      <c r="AE28" s="163"/>
      <c r="AF28" s="163"/>
      <c r="AG28" s="163"/>
      <c r="AH28" s="163"/>
      <c r="AI28" s="163"/>
      <c r="AJ28" s="163"/>
      <c r="AK28" s="163"/>
      <c r="AL28" s="163"/>
      <c r="AM28" s="163"/>
      <c r="AN28" s="163"/>
      <c r="AO28" s="163"/>
      <c r="AP28" s="163"/>
      <c r="AQ28" s="163"/>
      <c r="AR28" s="163"/>
      <c r="AS28" s="163"/>
      <c r="AT28" s="163"/>
      <c r="AU28" s="163"/>
      <c r="AV28" s="163"/>
      <c r="AW28" s="163"/>
    </row>
    <row r="29" spans="2:49">
      <c r="B29" s="163"/>
      <c r="C29" s="163"/>
      <c r="D29" s="163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63"/>
      <c r="AL29" s="163"/>
      <c r="AM29" s="163"/>
      <c r="AN29" s="163"/>
      <c r="AO29" s="163"/>
      <c r="AP29" s="163"/>
      <c r="AQ29" s="163"/>
      <c r="AR29" s="163"/>
      <c r="AS29" s="163"/>
      <c r="AT29" s="163"/>
      <c r="AU29" s="163"/>
      <c r="AV29" s="163"/>
      <c r="AW29" s="163"/>
    </row>
    <row r="30" spans="2:49">
      <c r="B30" s="164"/>
      <c r="C30" s="164"/>
      <c r="D30" s="164"/>
      <c r="E30" s="164"/>
      <c r="F30" s="164"/>
      <c r="G30" s="164"/>
      <c r="H30" s="164"/>
      <c r="I30" s="164"/>
      <c r="J30" s="164"/>
      <c r="K30" s="164"/>
      <c r="L30" s="164"/>
      <c r="M30" s="164"/>
      <c r="N30" s="164"/>
      <c r="O30" s="164"/>
      <c r="P30" s="164"/>
      <c r="Q30" s="164"/>
      <c r="R30" s="164"/>
      <c r="S30" s="164"/>
      <c r="T30" s="164"/>
      <c r="U30" s="164"/>
      <c r="V30" s="164"/>
      <c r="W30" s="164"/>
      <c r="X30" s="164"/>
      <c r="Y30" s="164"/>
      <c r="Z30" s="164"/>
      <c r="AA30" s="164"/>
      <c r="AB30" s="164"/>
      <c r="AC30" s="164"/>
      <c r="AD30" s="164"/>
      <c r="AE30" s="164"/>
      <c r="AF30" s="164"/>
      <c r="AG30" s="164"/>
      <c r="AH30" s="164"/>
      <c r="AI30" s="164"/>
      <c r="AJ30" s="164"/>
      <c r="AK30" s="164"/>
      <c r="AL30" s="164"/>
      <c r="AM30" s="164"/>
      <c r="AN30" s="164"/>
      <c r="AO30" s="164"/>
      <c r="AP30" s="164"/>
      <c r="AQ30" s="164"/>
      <c r="AR30" s="164"/>
      <c r="AS30" s="164"/>
      <c r="AT30" s="164"/>
      <c r="AU30" s="164"/>
      <c r="AV30" s="164"/>
      <c r="AW30" s="164"/>
    </row>
    <row r="32" spans="2:49" s="102" customFormat="1">
      <c r="I32" s="101"/>
      <c r="J32" s="101"/>
      <c r="K32" s="101"/>
      <c r="L32" s="101"/>
      <c r="M32" s="101"/>
      <c r="N32" s="101"/>
      <c r="AR32" s="101" t="s">
        <v>239</v>
      </c>
    </row>
    <row r="33" spans="1:49" s="102" customFormat="1">
      <c r="F33" s="101" t="s">
        <v>54</v>
      </c>
      <c r="I33" s="101"/>
      <c r="J33" s="101"/>
      <c r="K33" s="101"/>
      <c r="L33" s="101"/>
      <c r="M33" s="101"/>
      <c r="N33" s="101"/>
      <c r="T33" s="101" t="s">
        <v>237</v>
      </c>
      <c r="AF33" s="101" t="s">
        <v>51</v>
      </c>
      <c r="AR33" s="101" t="s">
        <v>48</v>
      </c>
    </row>
    <row r="34" spans="1:49" s="102" customFormat="1">
      <c r="F34" s="101" t="s">
        <v>55</v>
      </c>
      <c r="I34" s="101"/>
      <c r="J34" s="101"/>
      <c r="K34" s="101"/>
      <c r="L34" s="101"/>
      <c r="M34" s="101"/>
      <c r="N34" s="101"/>
      <c r="T34" s="101" t="s">
        <v>238</v>
      </c>
      <c r="AF34" s="101" t="s">
        <v>52</v>
      </c>
      <c r="AR34" s="101" t="s">
        <v>49</v>
      </c>
    </row>
    <row r="35" spans="1:49" s="102" customFormat="1">
      <c r="F35" s="101"/>
      <c r="I35" s="101"/>
      <c r="J35" s="101"/>
      <c r="K35" s="101"/>
      <c r="L35" s="101"/>
      <c r="M35" s="101"/>
      <c r="N35" s="101"/>
      <c r="AF35" s="101" t="s">
        <v>53</v>
      </c>
      <c r="AR35" s="101" t="s">
        <v>50</v>
      </c>
    </row>
    <row r="36" spans="1:49" s="102" customFormat="1">
      <c r="F36" s="101"/>
      <c r="I36" s="101"/>
      <c r="J36" s="101"/>
      <c r="K36" s="101"/>
      <c r="L36" s="101"/>
      <c r="M36" s="101"/>
      <c r="N36" s="101"/>
      <c r="AF36" s="101"/>
      <c r="AR36" s="101"/>
    </row>
    <row r="37" spans="1:49" s="102" customFormat="1">
      <c r="F37" s="101"/>
      <c r="I37" s="101"/>
      <c r="J37" s="101"/>
      <c r="K37" s="101"/>
      <c r="L37" s="101"/>
      <c r="M37" s="101"/>
      <c r="N37" s="101"/>
      <c r="AF37" s="101"/>
      <c r="AR37" s="101"/>
    </row>
    <row r="38" spans="1:49" s="102" customFormat="1">
      <c r="F38" s="101"/>
      <c r="I38" s="101"/>
      <c r="J38" s="101"/>
      <c r="K38" s="101"/>
      <c r="L38" s="101"/>
      <c r="M38" s="101"/>
      <c r="N38" s="101"/>
      <c r="AF38" s="101"/>
      <c r="AR38" s="101"/>
    </row>
    <row r="39" spans="1:49" s="140" customFormat="1" ht="16.5" thickBot="1">
      <c r="F39" s="141" t="s">
        <v>232</v>
      </c>
      <c r="I39" s="142"/>
      <c r="J39" s="142"/>
      <c r="K39" s="142"/>
      <c r="L39" s="142"/>
      <c r="M39" s="142"/>
      <c r="N39" s="142"/>
      <c r="Q39" s="145"/>
      <c r="R39" s="145"/>
      <c r="S39" s="145"/>
      <c r="T39" s="146"/>
      <c r="U39" s="145"/>
      <c r="V39" s="145"/>
      <c r="W39" s="145"/>
      <c r="X39" s="145"/>
      <c r="AF39" s="141" t="s">
        <v>97</v>
      </c>
      <c r="AR39" s="141" t="s">
        <v>209</v>
      </c>
    </row>
    <row r="40" spans="1:49" s="102" customFormat="1">
      <c r="D40" s="143"/>
      <c r="F40" s="143" t="s">
        <v>228</v>
      </c>
      <c r="G40" s="143"/>
      <c r="H40" s="143"/>
      <c r="I40" s="143"/>
      <c r="J40" s="143"/>
      <c r="K40" s="144"/>
      <c r="L40" s="144"/>
      <c r="M40" s="144"/>
      <c r="N40" s="144"/>
      <c r="T40" s="147"/>
      <c r="AO40" s="101"/>
    </row>
    <row r="42" spans="1:49">
      <c r="AN42" s="10"/>
      <c r="AO42" s="10"/>
      <c r="AP42" s="160"/>
      <c r="AQ42" s="160"/>
      <c r="AR42" s="160"/>
      <c r="AS42" s="160"/>
      <c r="AT42" s="160"/>
    </row>
    <row r="46" spans="1:49">
      <c r="A46" s="2" t="s">
        <v>25</v>
      </c>
      <c r="B46" s="1" t="s">
        <v>26</v>
      </c>
    </row>
    <row r="48" spans="1:49">
      <c r="B48" s="15" t="s">
        <v>27</v>
      </c>
      <c r="C48" s="5"/>
      <c r="D48" s="5"/>
      <c r="E48" s="5"/>
      <c r="F48" s="5"/>
      <c r="G48" s="5"/>
      <c r="H48" s="5"/>
      <c r="I48" s="6"/>
      <c r="J48" s="6"/>
      <c r="K48" s="6"/>
      <c r="L48" s="6"/>
      <c r="M48" s="6"/>
      <c r="N48" s="6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7"/>
    </row>
    <row r="49" spans="2:49">
      <c r="B49" s="22" t="s">
        <v>28</v>
      </c>
      <c r="C49" s="10"/>
      <c r="D49" s="10"/>
      <c r="E49" s="10"/>
      <c r="F49" s="10"/>
      <c r="G49" s="10"/>
      <c r="H49" s="10"/>
      <c r="I49" s="11"/>
      <c r="J49" s="11"/>
      <c r="K49" s="11"/>
      <c r="L49" s="11"/>
      <c r="M49" s="11"/>
      <c r="V49" s="11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9" t="s">
        <v>30</v>
      </c>
      <c r="AR49" s="10"/>
      <c r="AS49" s="10"/>
      <c r="AT49" s="10"/>
      <c r="AU49" s="10"/>
      <c r="AV49" s="10"/>
      <c r="AW49" s="12"/>
    </row>
    <row r="50" spans="2:49" ht="17.25">
      <c r="B50" s="23" t="s">
        <v>1</v>
      </c>
      <c r="C50" s="10" t="s">
        <v>70</v>
      </c>
      <c r="D50" s="10"/>
      <c r="E50" s="10"/>
      <c r="F50" s="10"/>
      <c r="G50" s="10"/>
      <c r="H50" s="118"/>
      <c r="I50" s="20"/>
      <c r="J50" s="11"/>
      <c r="K50" s="11"/>
      <c r="L50" s="11"/>
      <c r="M50" s="11"/>
      <c r="V50" s="168">
        <v>12</v>
      </c>
      <c r="W50" s="168"/>
      <c r="X50" s="11" t="s">
        <v>15</v>
      </c>
      <c r="Y50" s="11" t="s">
        <v>16</v>
      </c>
      <c r="Z50" s="168">
        <v>2.85</v>
      </c>
      <c r="AA50" s="168"/>
      <c r="AB50" s="11" t="s">
        <v>15</v>
      </c>
      <c r="AC50" s="13" t="s">
        <v>17</v>
      </c>
      <c r="AD50" s="168">
        <f>SUM(Z50*V50)</f>
        <v>34.200000000000003</v>
      </c>
      <c r="AE50" s="168"/>
      <c r="AF50" s="118" t="s">
        <v>18</v>
      </c>
      <c r="AG50" s="10"/>
      <c r="AH50" s="25" t="s">
        <v>29</v>
      </c>
      <c r="AI50" s="10"/>
      <c r="AJ50" s="180">
        <v>57000</v>
      </c>
      <c r="AK50" s="180"/>
      <c r="AL50" s="180"/>
      <c r="AM50" s="26"/>
      <c r="AN50" s="10"/>
      <c r="AO50" s="10"/>
      <c r="AP50" s="10"/>
      <c r="AQ50" s="27" t="s">
        <v>31</v>
      </c>
      <c r="AR50" s="180">
        <f>SUM(AJ50*AD50)</f>
        <v>1949400.0000000002</v>
      </c>
      <c r="AS50" s="180"/>
      <c r="AT50" s="180"/>
      <c r="AU50" s="180"/>
      <c r="AV50" s="10"/>
      <c r="AW50" s="12"/>
    </row>
    <row r="51" spans="2:49">
      <c r="B51" s="23" t="s">
        <v>8</v>
      </c>
      <c r="C51" s="10" t="s">
        <v>71</v>
      </c>
      <c r="D51" s="10"/>
      <c r="E51" s="10"/>
      <c r="F51" s="10"/>
      <c r="G51" s="10"/>
      <c r="H51" s="118"/>
      <c r="I51" s="20"/>
      <c r="J51" s="11"/>
      <c r="K51" s="11"/>
      <c r="L51" s="11"/>
      <c r="M51" s="11"/>
      <c r="V51" s="168">
        <v>2</v>
      </c>
      <c r="W51" s="168"/>
      <c r="X51" s="160" t="s">
        <v>37</v>
      </c>
      <c r="Y51" s="160"/>
      <c r="Z51" s="160"/>
      <c r="AA51" s="160"/>
      <c r="AC51" s="13"/>
      <c r="AD51" s="168"/>
      <c r="AE51" s="168"/>
      <c r="AF51" s="118"/>
      <c r="AG51" s="10"/>
      <c r="AH51" s="25" t="s">
        <v>29</v>
      </c>
      <c r="AI51" s="10"/>
      <c r="AJ51" s="180">
        <v>350000</v>
      </c>
      <c r="AK51" s="180"/>
      <c r="AL51" s="180"/>
      <c r="AM51" s="26"/>
      <c r="AN51" s="10"/>
      <c r="AO51" s="10"/>
      <c r="AP51" s="10"/>
      <c r="AQ51" s="27" t="s">
        <v>31</v>
      </c>
      <c r="AR51" s="180">
        <f>SUM(AJ51*V51)</f>
        <v>700000</v>
      </c>
      <c r="AS51" s="180"/>
      <c r="AT51" s="180"/>
      <c r="AU51" s="180"/>
      <c r="AV51" s="10"/>
      <c r="AW51" s="12"/>
    </row>
    <row r="52" spans="2:49">
      <c r="B52" s="23" t="s">
        <v>25</v>
      </c>
      <c r="C52" s="118" t="s">
        <v>72</v>
      </c>
      <c r="D52" s="119"/>
      <c r="E52" s="119"/>
      <c r="F52" s="119"/>
      <c r="G52" s="119"/>
      <c r="H52" s="119"/>
      <c r="I52" s="119"/>
      <c r="J52" s="119"/>
      <c r="K52" s="119"/>
      <c r="L52" s="119"/>
      <c r="M52" s="119"/>
      <c r="V52" s="168">
        <v>3</v>
      </c>
      <c r="W52" s="168"/>
      <c r="X52" s="160" t="s">
        <v>37</v>
      </c>
      <c r="Y52" s="160"/>
      <c r="Z52" s="160"/>
      <c r="AA52" s="160"/>
      <c r="AC52" s="13"/>
      <c r="AD52" s="168"/>
      <c r="AE52" s="168"/>
      <c r="AF52" s="118"/>
      <c r="AG52" s="24"/>
      <c r="AH52" s="25" t="s">
        <v>29</v>
      </c>
      <c r="AI52" s="24"/>
      <c r="AJ52" s="180">
        <v>350000</v>
      </c>
      <c r="AK52" s="180"/>
      <c r="AL52" s="180"/>
      <c r="AM52" s="26"/>
      <c r="AN52" s="24"/>
      <c r="AO52" s="24"/>
      <c r="AP52" s="24"/>
      <c r="AQ52" s="27" t="s">
        <v>31</v>
      </c>
      <c r="AR52" s="180">
        <f>SUM(AJ52*V52)</f>
        <v>1050000</v>
      </c>
      <c r="AS52" s="180"/>
      <c r="AT52" s="180"/>
      <c r="AU52" s="180"/>
      <c r="AV52" s="10"/>
      <c r="AW52" s="12"/>
    </row>
    <row r="53" spans="2:49">
      <c r="B53" s="8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2"/>
    </row>
    <row r="54" spans="2:49" ht="15.75">
      <c r="B54" s="181" t="s">
        <v>32</v>
      </c>
      <c r="C54" s="182"/>
      <c r="D54" s="182"/>
      <c r="E54" s="182"/>
      <c r="F54" s="182"/>
      <c r="G54" s="182"/>
      <c r="H54" s="182"/>
      <c r="I54" s="182"/>
      <c r="J54" s="182"/>
      <c r="K54" s="182"/>
      <c r="L54" s="182"/>
      <c r="M54" s="182"/>
      <c r="N54" s="182"/>
      <c r="O54" s="182"/>
      <c r="P54" s="182"/>
      <c r="Q54" s="182"/>
      <c r="R54" s="182"/>
      <c r="S54" s="182"/>
      <c r="T54" s="182"/>
      <c r="U54" s="182"/>
      <c r="V54" s="182"/>
      <c r="W54" s="182"/>
      <c r="X54" s="182"/>
      <c r="Y54" s="182"/>
      <c r="Z54" s="182"/>
      <c r="AA54" s="182"/>
      <c r="AB54" s="182"/>
      <c r="AC54" s="182"/>
      <c r="AD54" s="182"/>
      <c r="AE54" s="182"/>
      <c r="AF54" s="182"/>
      <c r="AG54" s="182"/>
      <c r="AH54" s="182"/>
      <c r="AI54" s="182"/>
      <c r="AJ54" s="182"/>
      <c r="AK54" s="182"/>
      <c r="AL54" s="182"/>
      <c r="AM54" s="182"/>
      <c r="AN54" s="182"/>
      <c r="AO54" s="182"/>
      <c r="AP54" s="45"/>
      <c r="AQ54" s="45" t="s">
        <v>31</v>
      </c>
      <c r="AR54" s="46"/>
      <c r="AS54" s="183">
        <f>SUM(AR50:AU52)</f>
        <v>3699400</v>
      </c>
      <c r="AT54" s="183"/>
      <c r="AU54" s="183"/>
      <c r="AV54" s="183"/>
      <c r="AW54" s="184"/>
    </row>
    <row r="55" spans="2:49">
      <c r="B55" s="185" t="s">
        <v>33</v>
      </c>
      <c r="C55" s="186"/>
      <c r="D55" s="187" t="s">
        <v>19</v>
      </c>
      <c r="E55" s="188"/>
      <c r="F55" s="188"/>
      <c r="G55" s="188"/>
      <c r="H55" s="188"/>
      <c r="I55" s="188"/>
      <c r="J55" s="188"/>
      <c r="K55" s="188"/>
      <c r="L55" s="188"/>
      <c r="M55" s="188"/>
      <c r="N55" s="188"/>
      <c r="O55" s="188"/>
      <c r="P55" s="188"/>
      <c r="Q55" s="189"/>
      <c r="R55" s="170" t="s">
        <v>20</v>
      </c>
      <c r="S55" s="170"/>
      <c r="T55" s="170"/>
      <c r="U55" s="170"/>
      <c r="V55" s="170"/>
      <c r="W55" s="170"/>
      <c r="X55" s="170"/>
      <c r="Y55" s="170"/>
      <c r="Z55" s="170"/>
      <c r="AA55" s="170"/>
      <c r="AB55" s="170"/>
      <c r="AC55" s="170"/>
      <c r="AD55" s="170"/>
      <c r="AE55" s="170"/>
      <c r="AF55" s="170"/>
      <c r="AG55" s="170"/>
      <c r="AH55" s="170" t="s">
        <v>21</v>
      </c>
      <c r="AI55" s="170"/>
      <c r="AJ55" s="170"/>
      <c r="AK55" s="170"/>
      <c r="AL55" s="170"/>
      <c r="AM55" s="170"/>
      <c r="AN55" s="170"/>
      <c r="AO55" s="170"/>
      <c r="AP55" s="170"/>
      <c r="AQ55" s="170"/>
      <c r="AR55" s="170"/>
      <c r="AS55" s="170"/>
      <c r="AT55" s="170"/>
      <c r="AU55" s="170"/>
      <c r="AV55" s="170"/>
      <c r="AW55" s="170"/>
    </row>
    <row r="56" spans="2:49">
      <c r="B56" s="15" t="s">
        <v>43</v>
      </c>
      <c r="C56" s="30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7"/>
      <c r="R56" s="4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7"/>
      <c r="AH56" s="4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7"/>
    </row>
    <row r="57" spans="2:49">
      <c r="B57" s="8"/>
      <c r="C57" s="9" t="s">
        <v>34</v>
      </c>
      <c r="D57" s="195" t="s">
        <v>58</v>
      </c>
      <c r="E57" s="195"/>
      <c r="F57" s="195"/>
      <c r="G57" s="195"/>
      <c r="H57" s="195"/>
      <c r="I57" s="195"/>
      <c r="J57" s="195"/>
      <c r="K57" s="195"/>
      <c r="L57" s="195"/>
      <c r="M57" s="195"/>
      <c r="N57" s="195"/>
      <c r="O57" s="195"/>
      <c r="P57" s="195"/>
      <c r="Q57" s="196"/>
      <c r="R57" s="8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2"/>
      <c r="AH57" s="8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2"/>
    </row>
    <row r="58" spans="2:49">
      <c r="B58" s="8"/>
      <c r="C58" s="10"/>
      <c r="D58" s="160" t="s">
        <v>35</v>
      </c>
      <c r="E58" s="160"/>
      <c r="F58" s="11" t="s">
        <v>14</v>
      </c>
      <c r="G58" s="160" t="s">
        <v>36</v>
      </c>
      <c r="H58" s="160"/>
      <c r="I58" s="160"/>
      <c r="J58" s="160"/>
      <c r="K58" s="160"/>
      <c r="L58" s="160"/>
      <c r="M58" s="160"/>
      <c r="N58" s="160"/>
      <c r="O58" s="160"/>
      <c r="P58" s="160"/>
      <c r="Q58" s="198"/>
      <c r="R58" s="8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2"/>
      <c r="AH58" s="8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2"/>
    </row>
    <row r="59" spans="2:49">
      <c r="B59" s="8"/>
      <c r="C59" s="10"/>
      <c r="D59" s="118"/>
      <c r="E59" s="118"/>
      <c r="F59" s="11"/>
      <c r="G59" s="118"/>
      <c r="H59" s="118"/>
      <c r="I59" s="118"/>
      <c r="J59" s="118"/>
      <c r="K59" s="118"/>
      <c r="L59" s="118"/>
      <c r="M59" s="118"/>
      <c r="N59" s="118"/>
      <c r="O59" s="118"/>
      <c r="P59" s="118"/>
      <c r="Q59" s="121"/>
      <c r="R59" s="8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2"/>
      <c r="AH59" s="8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2"/>
    </row>
    <row r="60" spans="2:49">
      <c r="B60" s="8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2"/>
      <c r="R60" s="8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2"/>
      <c r="AH60" s="8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2"/>
    </row>
    <row r="61" spans="2:49">
      <c r="B61" s="8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2"/>
      <c r="R61" s="8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2"/>
      <c r="AH61" s="8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2"/>
    </row>
    <row r="62" spans="2:49">
      <c r="B62" s="8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2"/>
      <c r="R62" s="8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2"/>
      <c r="AH62" s="8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2"/>
    </row>
    <row r="63" spans="2:49">
      <c r="B63" s="8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2"/>
      <c r="R63" s="8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2"/>
      <c r="AH63" s="8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2"/>
    </row>
    <row r="64" spans="2:49">
      <c r="B64" s="8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2"/>
      <c r="R64" s="8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2"/>
      <c r="AH64" s="8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2"/>
    </row>
    <row r="65" spans="2:49">
      <c r="B65" s="8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2"/>
      <c r="R65" s="8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2"/>
      <c r="AH65" s="8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2"/>
    </row>
    <row r="66" spans="2:49">
      <c r="B66" s="8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2"/>
      <c r="R66" s="8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2"/>
      <c r="AH66" s="8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2"/>
    </row>
    <row r="67" spans="2:49">
      <c r="B67" s="8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2"/>
      <c r="R67" s="8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2"/>
      <c r="AH67" s="8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2"/>
    </row>
    <row r="68" spans="2:49">
      <c r="B68" s="8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2"/>
      <c r="R68" s="8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2"/>
      <c r="AH68" s="8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2"/>
    </row>
    <row r="69" spans="2:49">
      <c r="B69" s="8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2"/>
      <c r="R69" s="8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2"/>
      <c r="AH69" s="8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2"/>
    </row>
    <row r="70" spans="2:49">
      <c r="B70" s="8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2"/>
      <c r="R70" s="8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2"/>
      <c r="AH70" s="8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2"/>
    </row>
    <row r="71" spans="2:49">
      <c r="B71" s="8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2"/>
      <c r="R71" s="8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2"/>
      <c r="AH71" s="8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2"/>
    </row>
    <row r="72" spans="2:49">
      <c r="B72" s="14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9"/>
      <c r="R72" s="14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9"/>
      <c r="AH72" s="14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9"/>
    </row>
    <row r="83" spans="2:49">
      <c r="B83" s="15" t="s">
        <v>27</v>
      </c>
      <c r="C83" s="5"/>
      <c r="D83" s="5"/>
      <c r="E83" s="5"/>
      <c r="F83" s="5"/>
      <c r="G83" s="5"/>
      <c r="H83" s="5"/>
      <c r="I83" s="6"/>
      <c r="J83" s="6"/>
      <c r="K83" s="6"/>
      <c r="L83" s="6"/>
      <c r="M83" s="6"/>
      <c r="N83" s="6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7"/>
    </row>
    <row r="84" spans="2:49">
      <c r="B84" s="22" t="s">
        <v>28</v>
      </c>
      <c r="C84" s="10"/>
      <c r="D84" s="10"/>
      <c r="E84" s="10"/>
      <c r="F84" s="10"/>
      <c r="G84" s="10"/>
      <c r="H84" s="10"/>
      <c r="I84" s="11"/>
      <c r="J84" s="11"/>
      <c r="K84" s="11"/>
      <c r="L84" s="11"/>
      <c r="M84" s="11"/>
      <c r="V84" s="11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9" t="s">
        <v>30</v>
      </c>
      <c r="AR84" s="10"/>
      <c r="AS84" s="10"/>
      <c r="AT84" s="10"/>
      <c r="AU84" s="10"/>
      <c r="AV84" s="10"/>
      <c r="AW84" s="12"/>
    </row>
    <row r="85" spans="2:49" ht="17.25">
      <c r="B85" s="23" t="s">
        <v>1</v>
      </c>
      <c r="C85" s="10" t="s">
        <v>70</v>
      </c>
      <c r="D85" s="10"/>
      <c r="E85" s="10"/>
      <c r="F85" s="10"/>
      <c r="G85" s="10"/>
      <c r="H85" s="118"/>
      <c r="I85" s="20"/>
      <c r="J85" s="11"/>
      <c r="K85" s="11"/>
      <c r="L85" s="11"/>
      <c r="M85" s="11"/>
      <c r="V85" s="168">
        <v>8</v>
      </c>
      <c r="W85" s="168"/>
      <c r="X85" s="11" t="s">
        <v>15</v>
      </c>
      <c r="Y85" s="11" t="s">
        <v>16</v>
      </c>
      <c r="Z85" s="168">
        <v>2.85</v>
      </c>
      <c r="AA85" s="168"/>
      <c r="AB85" s="11" t="s">
        <v>15</v>
      </c>
      <c r="AC85" s="13" t="s">
        <v>17</v>
      </c>
      <c r="AD85" s="168">
        <f>SUM(Z85*V85)</f>
        <v>22.8</v>
      </c>
      <c r="AE85" s="168"/>
      <c r="AF85" s="118" t="s">
        <v>18</v>
      </c>
      <c r="AG85" s="10"/>
      <c r="AH85" s="25" t="s">
        <v>29</v>
      </c>
      <c r="AI85" s="10"/>
      <c r="AJ85" s="180">
        <v>57000</v>
      </c>
      <c r="AK85" s="180"/>
      <c r="AL85" s="180"/>
      <c r="AM85" s="26"/>
      <c r="AN85" s="10"/>
      <c r="AO85" s="10"/>
      <c r="AP85" s="10"/>
      <c r="AQ85" s="27" t="s">
        <v>31</v>
      </c>
      <c r="AR85" s="180">
        <f>SUM(AJ85*AD85)</f>
        <v>1299600</v>
      </c>
      <c r="AS85" s="180"/>
      <c r="AT85" s="180"/>
      <c r="AU85" s="180"/>
      <c r="AV85" s="10"/>
      <c r="AW85" s="12"/>
    </row>
    <row r="86" spans="2:49">
      <c r="B86" s="23" t="s">
        <v>8</v>
      </c>
      <c r="C86" s="118" t="s">
        <v>72</v>
      </c>
      <c r="D86" s="119"/>
      <c r="E86" s="119"/>
      <c r="F86" s="119"/>
      <c r="G86" s="119"/>
      <c r="H86" s="119"/>
      <c r="I86" s="119"/>
      <c r="J86" s="119"/>
      <c r="K86" s="119"/>
      <c r="L86" s="119"/>
      <c r="M86" s="119"/>
      <c r="V86" s="168"/>
      <c r="W86" s="168"/>
      <c r="X86" s="160" t="s">
        <v>37</v>
      </c>
      <c r="Y86" s="160"/>
      <c r="Z86" s="160"/>
      <c r="AA86" s="160"/>
      <c r="AC86" s="13"/>
      <c r="AD86" s="168"/>
      <c r="AE86" s="168"/>
      <c r="AF86" s="118"/>
      <c r="AG86" s="24"/>
      <c r="AH86" s="25" t="s">
        <v>29</v>
      </c>
      <c r="AI86" s="24"/>
      <c r="AJ86" s="180">
        <v>350000</v>
      </c>
      <c r="AK86" s="180"/>
      <c r="AL86" s="180"/>
      <c r="AM86" s="24"/>
      <c r="AN86" s="24"/>
      <c r="AO86" s="24"/>
      <c r="AP86" s="24"/>
      <c r="AQ86" s="27" t="s">
        <v>31</v>
      </c>
      <c r="AR86" s="180">
        <f>SUM(AJ86*V86)</f>
        <v>0</v>
      </c>
      <c r="AS86" s="180"/>
      <c r="AT86" s="180"/>
      <c r="AU86" s="180"/>
      <c r="AV86" s="10"/>
      <c r="AW86" s="12"/>
    </row>
    <row r="87" spans="2:49">
      <c r="B87" s="8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2"/>
    </row>
    <row r="88" spans="2:49" ht="15.75">
      <c r="B88" s="181" t="s">
        <v>32</v>
      </c>
      <c r="C88" s="182"/>
      <c r="D88" s="182"/>
      <c r="E88" s="182"/>
      <c r="F88" s="182"/>
      <c r="G88" s="182"/>
      <c r="H88" s="182"/>
      <c r="I88" s="182"/>
      <c r="J88" s="182"/>
      <c r="K88" s="182"/>
      <c r="L88" s="182"/>
      <c r="M88" s="182"/>
      <c r="N88" s="182"/>
      <c r="O88" s="182"/>
      <c r="P88" s="182"/>
      <c r="Q88" s="182"/>
      <c r="R88" s="182"/>
      <c r="S88" s="182"/>
      <c r="T88" s="182"/>
      <c r="U88" s="182"/>
      <c r="V88" s="182"/>
      <c r="W88" s="182"/>
      <c r="X88" s="182"/>
      <c r="Y88" s="182"/>
      <c r="Z88" s="182"/>
      <c r="AA88" s="182"/>
      <c r="AB88" s="182"/>
      <c r="AC88" s="182"/>
      <c r="AD88" s="182"/>
      <c r="AE88" s="182"/>
      <c r="AF88" s="182"/>
      <c r="AG88" s="182"/>
      <c r="AH88" s="182"/>
      <c r="AI88" s="182"/>
      <c r="AJ88" s="182"/>
      <c r="AK88" s="182"/>
      <c r="AL88" s="182"/>
      <c r="AM88" s="182"/>
      <c r="AN88" s="182"/>
      <c r="AO88" s="182"/>
      <c r="AP88" s="45"/>
      <c r="AQ88" s="45" t="s">
        <v>31</v>
      </c>
      <c r="AR88" s="46"/>
      <c r="AS88" s="183">
        <f>SUM(AR85:AU86)</f>
        <v>1299600</v>
      </c>
      <c r="AT88" s="183"/>
      <c r="AU88" s="183"/>
      <c r="AV88" s="183"/>
      <c r="AW88" s="184"/>
    </row>
    <row r="89" spans="2:49">
      <c r="B89" s="185" t="s">
        <v>33</v>
      </c>
      <c r="C89" s="186"/>
      <c r="D89" s="187" t="s">
        <v>19</v>
      </c>
      <c r="E89" s="188"/>
      <c r="F89" s="188"/>
      <c r="G89" s="188"/>
      <c r="H89" s="188"/>
      <c r="I89" s="188"/>
      <c r="J89" s="188"/>
      <c r="K89" s="188"/>
      <c r="L89" s="188"/>
      <c r="M89" s="188"/>
      <c r="N89" s="188"/>
      <c r="O89" s="188"/>
      <c r="P89" s="188"/>
      <c r="Q89" s="189"/>
      <c r="R89" s="170" t="s">
        <v>20</v>
      </c>
      <c r="S89" s="170"/>
      <c r="T89" s="170"/>
      <c r="U89" s="170"/>
      <c r="V89" s="170"/>
      <c r="W89" s="170"/>
      <c r="X89" s="170"/>
      <c r="Y89" s="170"/>
      <c r="Z89" s="170"/>
      <c r="AA89" s="170"/>
      <c r="AB89" s="170"/>
      <c r="AC89" s="170"/>
      <c r="AD89" s="170"/>
      <c r="AE89" s="170"/>
      <c r="AF89" s="170"/>
      <c r="AG89" s="170"/>
      <c r="AH89" s="170" t="s">
        <v>21</v>
      </c>
      <c r="AI89" s="170"/>
      <c r="AJ89" s="170"/>
      <c r="AK89" s="170"/>
      <c r="AL89" s="170"/>
      <c r="AM89" s="170"/>
      <c r="AN89" s="170"/>
      <c r="AO89" s="170"/>
      <c r="AP89" s="170"/>
      <c r="AQ89" s="170"/>
      <c r="AR89" s="170"/>
      <c r="AS89" s="170"/>
      <c r="AT89" s="170"/>
      <c r="AU89" s="170"/>
      <c r="AV89" s="170"/>
      <c r="AW89" s="170"/>
    </row>
    <row r="90" spans="2:49">
      <c r="B90" s="15" t="s">
        <v>43</v>
      </c>
      <c r="C90" s="30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7"/>
      <c r="R90" s="4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7"/>
      <c r="AH90" s="4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7"/>
    </row>
    <row r="91" spans="2:49">
      <c r="B91" s="8"/>
      <c r="C91" s="9" t="s">
        <v>38</v>
      </c>
      <c r="D91" s="195" t="s">
        <v>59</v>
      </c>
      <c r="E91" s="195"/>
      <c r="F91" s="195"/>
      <c r="G91" s="195"/>
      <c r="H91" s="195"/>
      <c r="I91" s="195"/>
      <c r="J91" s="195"/>
      <c r="K91" s="195"/>
      <c r="L91" s="195"/>
      <c r="M91" s="195"/>
      <c r="N91" s="195"/>
      <c r="O91" s="195"/>
      <c r="P91" s="195"/>
      <c r="Q91" s="196"/>
      <c r="R91" s="8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2"/>
      <c r="AH91" s="8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2"/>
    </row>
    <row r="92" spans="2:49">
      <c r="B92" s="8"/>
      <c r="C92" s="10"/>
      <c r="D92" s="160" t="s">
        <v>35</v>
      </c>
      <c r="E92" s="160"/>
      <c r="F92" s="11" t="s">
        <v>14</v>
      </c>
      <c r="G92" s="160" t="s">
        <v>36</v>
      </c>
      <c r="H92" s="160"/>
      <c r="I92" s="160"/>
      <c r="J92" s="160"/>
      <c r="K92" s="160"/>
      <c r="L92" s="160"/>
      <c r="M92" s="160"/>
      <c r="N92" s="160"/>
      <c r="O92" s="160"/>
      <c r="P92" s="160"/>
      <c r="Q92" s="198"/>
      <c r="R92" s="8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2"/>
      <c r="AH92" s="8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2"/>
    </row>
    <row r="93" spans="2:49">
      <c r="B93" s="8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2"/>
      <c r="R93" s="8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2"/>
      <c r="AH93" s="8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2"/>
    </row>
    <row r="94" spans="2:49">
      <c r="B94" s="8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2"/>
      <c r="R94" s="8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2"/>
      <c r="AH94" s="8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2"/>
    </row>
    <row r="95" spans="2:49">
      <c r="B95" s="8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2"/>
      <c r="R95" s="8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2"/>
      <c r="AH95" s="8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2"/>
    </row>
    <row r="96" spans="2:49">
      <c r="B96" s="8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2"/>
      <c r="R96" s="8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2"/>
      <c r="AH96" s="8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2"/>
    </row>
    <row r="97" spans="2:49">
      <c r="B97" s="8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2"/>
      <c r="R97" s="8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2"/>
      <c r="AH97" s="8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2"/>
    </row>
    <row r="98" spans="2:49">
      <c r="B98" s="8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2"/>
      <c r="R98" s="8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2"/>
      <c r="AH98" s="8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2"/>
    </row>
    <row r="99" spans="2:49">
      <c r="B99" s="8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2"/>
      <c r="R99" s="8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2"/>
      <c r="AH99" s="8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2"/>
    </row>
    <row r="100" spans="2:49">
      <c r="B100" s="8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2"/>
      <c r="R100" s="8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2"/>
      <c r="AH100" s="8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2"/>
    </row>
    <row r="101" spans="2:49">
      <c r="B101" s="8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2"/>
      <c r="R101" s="8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2"/>
      <c r="AH101" s="8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2"/>
    </row>
    <row r="102" spans="2:49">
      <c r="B102" s="8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2"/>
      <c r="R102" s="8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2"/>
      <c r="AH102" s="8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2"/>
    </row>
    <row r="103" spans="2:49">
      <c r="B103" s="8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2"/>
      <c r="R103" s="8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2"/>
      <c r="AH103" s="8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2"/>
    </row>
    <row r="104" spans="2:49">
      <c r="B104" s="8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2"/>
      <c r="R104" s="8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2"/>
      <c r="AH104" s="8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2"/>
    </row>
    <row r="105" spans="2:49">
      <c r="B105" s="14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9"/>
      <c r="R105" s="14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9"/>
      <c r="AH105" s="14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9"/>
    </row>
    <row r="120" spans="2:49">
      <c r="B120" s="15" t="s">
        <v>27</v>
      </c>
      <c r="C120" s="5"/>
      <c r="D120" s="5"/>
      <c r="E120" s="5"/>
      <c r="F120" s="5"/>
      <c r="G120" s="5"/>
      <c r="H120" s="5"/>
      <c r="I120" s="6"/>
      <c r="J120" s="6"/>
      <c r="K120" s="6"/>
      <c r="L120" s="6"/>
      <c r="M120" s="6"/>
      <c r="N120" s="6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7"/>
    </row>
    <row r="121" spans="2:49">
      <c r="B121" s="22" t="s">
        <v>28</v>
      </c>
      <c r="C121" s="10"/>
      <c r="D121" s="10"/>
      <c r="E121" s="10"/>
      <c r="F121" s="10"/>
      <c r="G121" s="10"/>
      <c r="H121" s="10"/>
      <c r="I121" s="11"/>
      <c r="J121" s="11"/>
      <c r="K121" s="11"/>
      <c r="L121" s="11"/>
      <c r="M121" s="11"/>
      <c r="V121" s="11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9" t="s">
        <v>30</v>
      </c>
      <c r="AR121" s="10"/>
      <c r="AS121" s="10"/>
      <c r="AT121" s="10"/>
      <c r="AU121" s="10"/>
      <c r="AV121" s="10"/>
      <c r="AW121" s="12"/>
    </row>
    <row r="122" spans="2:49" ht="17.25">
      <c r="B122" s="23" t="s">
        <v>1</v>
      </c>
      <c r="C122" s="10" t="s">
        <v>70</v>
      </c>
      <c r="D122" s="10"/>
      <c r="E122" s="10"/>
      <c r="F122" s="10"/>
      <c r="G122" s="10"/>
      <c r="H122" s="118"/>
      <c r="I122" s="20"/>
      <c r="J122" s="11"/>
      <c r="K122" s="11"/>
      <c r="L122" s="11"/>
      <c r="M122" s="11"/>
      <c r="V122" s="168">
        <v>8</v>
      </c>
      <c r="W122" s="168"/>
      <c r="X122" s="11" t="s">
        <v>15</v>
      </c>
      <c r="Y122" s="11" t="s">
        <v>16</v>
      </c>
      <c r="Z122" s="168">
        <v>2.85</v>
      </c>
      <c r="AA122" s="168"/>
      <c r="AB122" s="11" t="s">
        <v>15</v>
      </c>
      <c r="AC122" s="13" t="s">
        <v>17</v>
      </c>
      <c r="AD122" s="168">
        <f>SUM(Z122*V122)</f>
        <v>22.8</v>
      </c>
      <c r="AE122" s="168"/>
      <c r="AF122" s="118" t="s">
        <v>18</v>
      </c>
      <c r="AG122" s="10"/>
      <c r="AH122" s="25" t="s">
        <v>29</v>
      </c>
      <c r="AI122" s="10"/>
      <c r="AJ122" s="180">
        <v>57000</v>
      </c>
      <c r="AK122" s="180"/>
      <c r="AL122" s="180"/>
      <c r="AM122" s="26"/>
      <c r="AN122" s="10"/>
      <c r="AO122" s="10"/>
      <c r="AP122" s="10"/>
      <c r="AQ122" s="27" t="s">
        <v>31</v>
      </c>
      <c r="AR122" s="180">
        <f>SUM(AJ122*AD122)</f>
        <v>1299600</v>
      </c>
      <c r="AS122" s="180"/>
      <c r="AT122" s="180"/>
      <c r="AU122" s="180"/>
      <c r="AV122" s="10"/>
      <c r="AW122" s="12"/>
    </row>
    <row r="123" spans="2:49">
      <c r="B123" s="23" t="s">
        <v>8</v>
      </c>
      <c r="C123" s="118" t="s">
        <v>72</v>
      </c>
      <c r="D123" s="119"/>
      <c r="E123" s="119"/>
      <c r="F123" s="119"/>
      <c r="G123" s="119"/>
      <c r="H123" s="119"/>
      <c r="I123" s="119"/>
      <c r="J123" s="119"/>
      <c r="K123" s="119"/>
      <c r="L123" s="119"/>
      <c r="M123" s="119"/>
      <c r="V123" s="168"/>
      <c r="W123" s="168"/>
      <c r="X123" s="160" t="s">
        <v>37</v>
      </c>
      <c r="Y123" s="160"/>
      <c r="Z123" s="160"/>
      <c r="AA123" s="160"/>
      <c r="AC123" s="13"/>
      <c r="AD123" s="168"/>
      <c r="AE123" s="168"/>
      <c r="AF123" s="118"/>
      <c r="AG123" s="24"/>
      <c r="AH123" s="25" t="s">
        <v>29</v>
      </c>
      <c r="AI123" s="24"/>
      <c r="AJ123" s="180">
        <v>350000</v>
      </c>
      <c r="AK123" s="180"/>
      <c r="AL123" s="180"/>
      <c r="AM123" s="24"/>
      <c r="AN123" s="24"/>
      <c r="AO123" s="24"/>
      <c r="AP123" s="24"/>
      <c r="AQ123" s="27" t="s">
        <v>31</v>
      </c>
      <c r="AR123" s="180">
        <f>SUM(AJ123*V123)</f>
        <v>0</v>
      </c>
      <c r="AS123" s="180"/>
      <c r="AT123" s="180"/>
      <c r="AU123" s="180"/>
      <c r="AV123" s="10"/>
      <c r="AW123" s="12"/>
    </row>
    <row r="124" spans="2:49">
      <c r="B124" s="8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2"/>
    </row>
    <row r="125" spans="2:49" ht="15.75">
      <c r="B125" s="181" t="s">
        <v>32</v>
      </c>
      <c r="C125" s="182"/>
      <c r="D125" s="182"/>
      <c r="E125" s="182"/>
      <c r="F125" s="182"/>
      <c r="G125" s="182"/>
      <c r="H125" s="182"/>
      <c r="I125" s="182"/>
      <c r="J125" s="182"/>
      <c r="K125" s="182"/>
      <c r="L125" s="182"/>
      <c r="M125" s="182"/>
      <c r="N125" s="182"/>
      <c r="O125" s="182"/>
      <c r="P125" s="182"/>
      <c r="Q125" s="182"/>
      <c r="R125" s="182"/>
      <c r="S125" s="182"/>
      <c r="T125" s="182"/>
      <c r="U125" s="182"/>
      <c r="V125" s="182"/>
      <c r="W125" s="182"/>
      <c r="X125" s="182"/>
      <c r="Y125" s="182"/>
      <c r="Z125" s="182"/>
      <c r="AA125" s="182"/>
      <c r="AB125" s="182"/>
      <c r="AC125" s="182"/>
      <c r="AD125" s="182"/>
      <c r="AE125" s="182"/>
      <c r="AF125" s="182"/>
      <c r="AG125" s="182"/>
      <c r="AH125" s="182"/>
      <c r="AI125" s="182"/>
      <c r="AJ125" s="182"/>
      <c r="AK125" s="182"/>
      <c r="AL125" s="182"/>
      <c r="AM125" s="182"/>
      <c r="AN125" s="182"/>
      <c r="AO125" s="182"/>
      <c r="AP125" s="45"/>
      <c r="AQ125" s="45" t="s">
        <v>31</v>
      </c>
      <c r="AR125" s="46"/>
      <c r="AS125" s="183">
        <f>SUM(AR122:AU123)</f>
        <v>1299600</v>
      </c>
      <c r="AT125" s="183"/>
      <c r="AU125" s="183"/>
      <c r="AV125" s="183"/>
      <c r="AW125" s="184"/>
    </row>
    <row r="126" spans="2:49">
      <c r="B126" s="185" t="s">
        <v>33</v>
      </c>
      <c r="C126" s="186"/>
      <c r="D126" s="187" t="s">
        <v>19</v>
      </c>
      <c r="E126" s="188"/>
      <c r="F126" s="188"/>
      <c r="G126" s="188"/>
      <c r="H126" s="188"/>
      <c r="I126" s="188"/>
      <c r="J126" s="188"/>
      <c r="K126" s="188"/>
      <c r="L126" s="188"/>
      <c r="M126" s="188"/>
      <c r="N126" s="188"/>
      <c r="O126" s="188"/>
      <c r="P126" s="188"/>
      <c r="Q126" s="189"/>
      <c r="R126" s="170" t="s">
        <v>20</v>
      </c>
      <c r="S126" s="170"/>
      <c r="T126" s="170"/>
      <c r="U126" s="170"/>
      <c r="V126" s="170"/>
      <c r="W126" s="170"/>
      <c r="X126" s="170"/>
      <c r="Y126" s="170"/>
      <c r="Z126" s="170"/>
      <c r="AA126" s="170"/>
      <c r="AB126" s="170"/>
      <c r="AC126" s="170"/>
      <c r="AD126" s="170"/>
      <c r="AE126" s="170"/>
      <c r="AF126" s="170"/>
      <c r="AG126" s="170"/>
      <c r="AH126" s="170" t="s">
        <v>21</v>
      </c>
      <c r="AI126" s="170"/>
      <c r="AJ126" s="170"/>
      <c r="AK126" s="170"/>
      <c r="AL126" s="170"/>
      <c r="AM126" s="170"/>
      <c r="AN126" s="170"/>
      <c r="AO126" s="170"/>
      <c r="AP126" s="170"/>
      <c r="AQ126" s="170"/>
      <c r="AR126" s="170"/>
      <c r="AS126" s="170"/>
      <c r="AT126" s="170"/>
      <c r="AU126" s="170"/>
      <c r="AV126" s="170"/>
      <c r="AW126" s="170"/>
    </row>
    <row r="127" spans="2:49">
      <c r="B127" s="15" t="s">
        <v>43</v>
      </c>
      <c r="C127" s="30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7"/>
      <c r="R127" s="4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7"/>
      <c r="AH127" s="4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7"/>
    </row>
    <row r="128" spans="2:49">
      <c r="B128" s="8"/>
      <c r="C128" s="9" t="s">
        <v>39</v>
      </c>
      <c r="D128" s="195" t="s">
        <v>60</v>
      </c>
      <c r="E128" s="195"/>
      <c r="F128" s="195"/>
      <c r="G128" s="195"/>
      <c r="H128" s="195"/>
      <c r="I128" s="195"/>
      <c r="J128" s="195"/>
      <c r="K128" s="195"/>
      <c r="L128" s="195"/>
      <c r="M128" s="195"/>
      <c r="N128" s="195"/>
      <c r="O128" s="195"/>
      <c r="P128" s="195"/>
      <c r="Q128" s="196"/>
      <c r="R128" s="8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2"/>
      <c r="AH128" s="8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2"/>
    </row>
    <row r="129" spans="2:49">
      <c r="B129" s="8"/>
      <c r="C129" s="10"/>
      <c r="D129" s="160" t="s">
        <v>35</v>
      </c>
      <c r="E129" s="160"/>
      <c r="F129" s="11" t="s">
        <v>14</v>
      </c>
      <c r="G129" s="160" t="s">
        <v>36</v>
      </c>
      <c r="H129" s="160"/>
      <c r="I129" s="160"/>
      <c r="J129" s="160"/>
      <c r="K129" s="160"/>
      <c r="L129" s="160"/>
      <c r="M129" s="160"/>
      <c r="N129" s="160"/>
      <c r="O129" s="160"/>
      <c r="P129" s="160"/>
      <c r="Q129" s="198"/>
      <c r="R129" s="8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2"/>
      <c r="AH129" s="8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2"/>
    </row>
    <row r="130" spans="2:49">
      <c r="B130" s="8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2"/>
      <c r="R130" s="8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2"/>
      <c r="AH130" s="8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2"/>
    </row>
    <row r="131" spans="2:49">
      <c r="B131" s="8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2"/>
      <c r="R131" s="8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2"/>
      <c r="AH131" s="8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2"/>
    </row>
    <row r="132" spans="2:49">
      <c r="B132" s="8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2"/>
      <c r="R132" s="8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2"/>
      <c r="AH132" s="8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2"/>
    </row>
    <row r="133" spans="2:49">
      <c r="B133" s="8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2"/>
      <c r="R133" s="8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2"/>
      <c r="AH133" s="8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2"/>
    </row>
    <row r="134" spans="2:49">
      <c r="B134" s="8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2"/>
      <c r="R134" s="8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2"/>
      <c r="AH134" s="8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2"/>
    </row>
    <row r="135" spans="2:49">
      <c r="B135" s="8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2"/>
      <c r="R135" s="8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2"/>
      <c r="AH135" s="8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2"/>
    </row>
    <row r="136" spans="2:49">
      <c r="B136" s="8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2"/>
      <c r="R136" s="8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2"/>
      <c r="AH136" s="8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2"/>
    </row>
    <row r="137" spans="2:49">
      <c r="B137" s="8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2"/>
      <c r="R137" s="8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2"/>
      <c r="AH137" s="8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2"/>
    </row>
    <row r="138" spans="2:49">
      <c r="B138" s="8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2"/>
      <c r="R138" s="8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2"/>
      <c r="AH138" s="8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2"/>
    </row>
    <row r="139" spans="2:49">
      <c r="B139" s="8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2"/>
      <c r="R139" s="8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2"/>
      <c r="AH139" s="8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2"/>
    </row>
    <row r="140" spans="2:49">
      <c r="B140" s="8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2"/>
      <c r="R140" s="8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2"/>
      <c r="AH140" s="8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2"/>
    </row>
    <row r="141" spans="2:49">
      <c r="B141" s="8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2"/>
      <c r="R141" s="8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2"/>
      <c r="AH141" s="8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2"/>
    </row>
    <row r="142" spans="2:49">
      <c r="B142" s="14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9"/>
      <c r="R142" s="14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9"/>
      <c r="AH142" s="14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9"/>
    </row>
    <row r="144" spans="2:49" ht="21">
      <c r="B144" s="173" t="s">
        <v>56</v>
      </c>
      <c r="C144" s="174"/>
      <c r="D144" s="174" t="s">
        <v>57</v>
      </c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  <c r="Z144" s="174"/>
      <c r="AA144" s="174"/>
      <c r="AB144" s="174"/>
      <c r="AC144" s="174"/>
      <c r="AD144" s="174"/>
      <c r="AE144" s="174"/>
      <c r="AF144" s="174"/>
      <c r="AG144" s="174"/>
      <c r="AH144" s="174" t="s">
        <v>31</v>
      </c>
      <c r="AI144" s="174"/>
      <c r="AJ144" s="177">
        <f>SUM(AS54,AS88,AS125)</f>
        <v>6298600</v>
      </c>
      <c r="AK144" s="177"/>
      <c r="AL144" s="177"/>
      <c r="AM144" s="177"/>
      <c r="AN144" s="177"/>
      <c r="AO144" s="177"/>
      <c r="AP144" s="177"/>
      <c r="AQ144" s="177"/>
      <c r="AR144" s="177"/>
      <c r="AS144" s="177"/>
      <c r="AT144" s="39"/>
      <c r="AU144" s="39"/>
      <c r="AV144" s="39"/>
      <c r="AW144" s="40"/>
    </row>
    <row r="145" spans="2:49" ht="21">
      <c r="B145" s="175"/>
      <c r="C145" s="176"/>
      <c r="D145" s="176"/>
      <c r="E145" s="176"/>
      <c r="F145" s="176"/>
      <c r="G145" s="176"/>
      <c r="H145" s="176"/>
      <c r="I145" s="176"/>
      <c r="J145" s="176"/>
      <c r="K145" s="176"/>
      <c r="L145" s="176"/>
      <c r="M145" s="176"/>
      <c r="N145" s="176"/>
      <c r="O145" s="176"/>
      <c r="P145" s="176"/>
      <c r="Q145" s="176"/>
      <c r="R145" s="176"/>
      <c r="S145" s="176"/>
      <c r="T145" s="176"/>
      <c r="U145" s="176"/>
      <c r="V145" s="176"/>
      <c r="W145" s="176"/>
      <c r="X145" s="176"/>
      <c r="Y145" s="176"/>
      <c r="Z145" s="176"/>
      <c r="AA145" s="176"/>
      <c r="AB145" s="176"/>
      <c r="AC145" s="176"/>
      <c r="AD145" s="176"/>
      <c r="AE145" s="176"/>
      <c r="AF145" s="176"/>
      <c r="AG145" s="176"/>
      <c r="AH145" s="176"/>
      <c r="AI145" s="176"/>
      <c r="AJ145" s="178"/>
      <c r="AK145" s="178"/>
      <c r="AL145" s="178"/>
      <c r="AM145" s="178"/>
      <c r="AN145" s="178"/>
      <c r="AO145" s="178"/>
      <c r="AP145" s="178"/>
      <c r="AQ145" s="178"/>
      <c r="AR145" s="178"/>
      <c r="AS145" s="178"/>
      <c r="AT145" s="41"/>
      <c r="AU145" s="41"/>
      <c r="AV145" s="41"/>
      <c r="AW145" s="42"/>
    </row>
    <row r="146" spans="2:49">
      <c r="AO146" s="3"/>
    </row>
    <row r="147" spans="2:49" s="51" customFormat="1" ht="14.25">
      <c r="I147" s="52"/>
      <c r="J147" s="52"/>
      <c r="K147" s="52"/>
      <c r="L147" s="52"/>
      <c r="M147" s="52"/>
      <c r="N147" s="52"/>
      <c r="AO147" s="52" t="s">
        <v>210</v>
      </c>
    </row>
    <row r="148" spans="2:49" s="51" customFormat="1" ht="14.25">
      <c r="F148" s="52" t="s">
        <v>54</v>
      </c>
      <c r="I148" s="52"/>
      <c r="J148" s="52"/>
      <c r="K148" s="52"/>
      <c r="L148" s="52"/>
      <c r="M148" s="52"/>
      <c r="N148" s="52"/>
      <c r="X148" s="52" t="s">
        <v>51</v>
      </c>
      <c r="AO148" s="52" t="s">
        <v>48</v>
      </c>
    </row>
    <row r="149" spans="2:49" s="51" customFormat="1" ht="14.25">
      <c r="F149" s="52" t="s">
        <v>55</v>
      </c>
      <c r="I149" s="52"/>
      <c r="J149" s="52"/>
      <c r="K149" s="52"/>
      <c r="L149" s="52"/>
      <c r="M149" s="52"/>
      <c r="N149" s="52"/>
      <c r="X149" s="52" t="s">
        <v>52</v>
      </c>
      <c r="AO149" s="52" t="s">
        <v>49</v>
      </c>
    </row>
    <row r="150" spans="2:49" s="51" customFormat="1" ht="14.25">
      <c r="F150" s="52"/>
      <c r="I150" s="52"/>
      <c r="J150" s="52"/>
      <c r="K150" s="52"/>
      <c r="L150" s="52"/>
      <c r="M150" s="52"/>
      <c r="N150" s="52"/>
      <c r="X150" s="52" t="s">
        <v>53</v>
      </c>
      <c r="AO150" s="52" t="s">
        <v>50</v>
      </c>
    </row>
    <row r="151" spans="2:49" s="51" customFormat="1" ht="14.25">
      <c r="F151" s="52"/>
      <c r="I151" s="52"/>
      <c r="J151" s="52"/>
      <c r="K151" s="52"/>
      <c r="L151" s="52"/>
      <c r="M151" s="52"/>
      <c r="N151" s="52"/>
      <c r="X151" s="52"/>
      <c r="AO151" s="52"/>
    </row>
    <row r="152" spans="2:49" s="51" customFormat="1" ht="14.25">
      <c r="F152" s="52"/>
      <c r="I152" s="52"/>
      <c r="J152" s="52"/>
      <c r="K152" s="52"/>
      <c r="L152" s="52"/>
      <c r="M152" s="52"/>
      <c r="N152" s="52"/>
      <c r="X152" s="52"/>
      <c r="AO152" s="52"/>
    </row>
    <row r="153" spans="2:49" s="51" customFormat="1" ht="14.25">
      <c r="F153" s="52"/>
      <c r="I153" s="52"/>
      <c r="J153" s="52"/>
      <c r="K153" s="52"/>
      <c r="L153" s="52"/>
      <c r="M153" s="52"/>
      <c r="N153" s="52"/>
      <c r="X153" s="52"/>
      <c r="AO153" s="52"/>
    </row>
    <row r="154" spans="2:49" s="63" customFormat="1">
      <c r="F154" s="132" t="s">
        <v>232</v>
      </c>
      <c r="I154" s="131"/>
      <c r="J154" s="131"/>
      <c r="K154" s="131"/>
      <c r="L154" s="131"/>
      <c r="M154" s="131"/>
      <c r="N154" s="131"/>
      <c r="X154" s="132" t="s">
        <v>97</v>
      </c>
      <c r="AO154" s="132" t="s">
        <v>209</v>
      </c>
    </row>
    <row r="155" spans="2:49" s="51" customFormat="1" ht="14.25">
      <c r="D155" s="133"/>
      <c r="F155" s="133" t="s">
        <v>228</v>
      </c>
      <c r="G155" s="133"/>
      <c r="H155" s="133"/>
      <c r="I155" s="133"/>
      <c r="J155" s="133"/>
      <c r="K155" s="134"/>
      <c r="L155" s="134"/>
      <c r="M155" s="134"/>
      <c r="N155" s="134"/>
      <c r="AO155" s="52"/>
    </row>
  </sheetData>
  <mergeCells count="98">
    <mergeCell ref="B6:J6"/>
    <mergeCell ref="L6:AT6"/>
    <mergeCell ref="A2:AW2"/>
    <mergeCell ref="B4:J4"/>
    <mergeCell ref="L4:AT4"/>
    <mergeCell ref="B5:J5"/>
    <mergeCell ref="L5:AT5"/>
    <mergeCell ref="B7:J7"/>
    <mergeCell ref="L7:AT7"/>
    <mergeCell ref="B8:J8"/>
    <mergeCell ref="L8:AT8"/>
    <mergeCell ref="B9:J9"/>
    <mergeCell ref="L9:AT9"/>
    <mergeCell ref="AJ16:AO16"/>
    <mergeCell ref="B11:AW11"/>
    <mergeCell ref="C14:G14"/>
    <mergeCell ref="I14:J14"/>
    <mergeCell ref="M14:N14"/>
    <mergeCell ref="Q14:R14"/>
    <mergeCell ref="AJ14:AO14"/>
    <mergeCell ref="C15:G15"/>
    <mergeCell ref="I15:J15"/>
    <mergeCell ref="M15:N15"/>
    <mergeCell ref="Q15:R15"/>
    <mergeCell ref="AJ15:AO15"/>
    <mergeCell ref="B18:Q18"/>
    <mergeCell ref="R18:AG18"/>
    <mergeCell ref="AH18:AW18"/>
    <mergeCell ref="B19:Q30"/>
    <mergeCell ref="R19:AG30"/>
    <mergeCell ref="AH19:AW30"/>
    <mergeCell ref="AP42:AT42"/>
    <mergeCell ref="V50:W50"/>
    <mergeCell ref="Z50:AA50"/>
    <mergeCell ref="AD50:AE50"/>
    <mergeCell ref="AJ50:AL50"/>
    <mergeCell ref="AR50:AU50"/>
    <mergeCell ref="V52:W52"/>
    <mergeCell ref="X52:AA52"/>
    <mergeCell ref="AD52:AE52"/>
    <mergeCell ref="AJ52:AL52"/>
    <mergeCell ref="AR52:AU52"/>
    <mergeCell ref="V51:W51"/>
    <mergeCell ref="X51:AA51"/>
    <mergeCell ref="AD51:AE51"/>
    <mergeCell ref="AJ51:AL51"/>
    <mergeCell ref="AR51:AU51"/>
    <mergeCell ref="B54:AO54"/>
    <mergeCell ref="AS54:AW54"/>
    <mergeCell ref="B55:C55"/>
    <mergeCell ref="D55:Q55"/>
    <mergeCell ref="R55:AG55"/>
    <mergeCell ref="AH55:AW55"/>
    <mergeCell ref="D57:Q57"/>
    <mergeCell ref="D58:E58"/>
    <mergeCell ref="G58:Q58"/>
    <mergeCell ref="V85:W85"/>
    <mergeCell ref="Z85:AA85"/>
    <mergeCell ref="AJ85:AL85"/>
    <mergeCell ref="AR85:AU85"/>
    <mergeCell ref="V86:W86"/>
    <mergeCell ref="X86:AA86"/>
    <mergeCell ref="AD86:AE86"/>
    <mergeCell ref="AJ86:AL86"/>
    <mergeCell ref="AR86:AU86"/>
    <mergeCell ref="AD85:AE85"/>
    <mergeCell ref="B88:AO88"/>
    <mergeCell ref="AS88:AW88"/>
    <mergeCell ref="B89:C89"/>
    <mergeCell ref="D89:Q89"/>
    <mergeCell ref="R89:AG89"/>
    <mergeCell ref="AH89:AW89"/>
    <mergeCell ref="D91:Q91"/>
    <mergeCell ref="D92:E92"/>
    <mergeCell ref="G92:Q92"/>
    <mergeCell ref="V122:W122"/>
    <mergeCell ref="Z122:AA122"/>
    <mergeCell ref="AJ122:AL122"/>
    <mergeCell ref="AR122:AU122"/>
    <mergeCell ref="V123:W123"/>
    <mergeCell ref="X123:AA123"/>
    <mergeCell ref="AD123:AE123"/>
    <mergeCell ref="AJ123:AL123"/>
    <mergeCell ref="AR123:AU123"/>
    <mergeCell ref="AD122:AE122"/>
    <mergeCell ref="B125:AO125"/>
    <mergeCell ref="AS125:AW125"/>
    <mergeCell ref="B126:C126"/>
    <mergeCell ref="D126:Q126"/>
    <mergeCell ref="R126:AG126"/>
    <mergeCell ref="AH126:AW126"/>
    <mergeCell ref="AJ144:AS145"/>
    <mergeCell ref="D128:Q128"/>
    <mergeCell ref="D129:E129"/>
    <mergeCell ref="G129:Q129"/>
    <mergeCell ref="B144:C145"/>
    <mergeCell ref="D144:AG145"/>
    <mergeCell ref="AH144:AI145"/>
  </mergeCells>
  <pageMargins left="0.88" right="0.47244094488188981" top="0.89" bottom="0.27" header="0.31496062992125984" footer="0.31496062992125984"/>
  <pageSetup paperSize="9" scale="85" orientation="landscape" horizontalDpi="4294967293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>
  <dimension ref="A1:AW153"/>
  <sheetViews>
    <sheetView topLeftCell="A20" workbookViewId="0">
      <selection activeCell="A32" sqref="A32:XFD40"/>
    </sheetView>
  </sheetViews>
  <sheetFormatPr defaultRowHeight="15"/>
  <cols>
    <col min="1" max="7" width="3" style="1" customWidth="1"/>
    <col min="8" max="8" width="1.5703125" style="1" customWidth="1"/>
    <col min="9" max="14" width="3" style="3" customWidth="1"/>
    <col min="15" max="81" width="3" style="1" customWidth="1"/>
    <col min="82" max="139" width="2.42578125" style="1" customWidth="1"/>
    <col min="140" max="16384" width="9.140625" style="1"/>
  </cols>
  <sheetData>
    <row r="1" spans="1:49">
      <c r="AR1" s="21" t="s">
        <v>24</v>
      </c>
    </row>
    <row r="2" spans="1:49" ht="21">
      <c r="A2" s="165" t="s">
        <v>0</v>
      </c>
      <c r="B2" s="165"/>
      <c r="C2" s="165"/>
      <c r="D2" s="165"/>
      <c r="E2" s="165"/>
      <c r="F2" s="165"/>
      <c r="G2" s="165"/>
      <c r="H2" s="165"/>
      <c r="I2" s="165"/>
      <c r="J2" s="165"/>
      <c r="K2" s="165"/>
      <c r="L2" s="165"/>
      <c r="M2" s="165"/>
      <c r="N2" s="165"/>
      <c r="O2" s="165"/>
      <c r="P2" s="165"/>
      <c r="Q2" s="165"/>
      <c r="R2" s="165"/>
      <c r="S2" s="165"/>
      <c r="T2" s="165"/>
      <c r="U2" s="165"/>
      <c r="V2" s="165"/>
      <c r="W2" s="165"/>
      <c r="X2" s="165"/>
      <c r="Y2" s="165"/>
      <c r="Z2" s="165"/>
      <c r="AA2" s="165"/>
      <c r="AB2" s="165"/>
      <c r="AC2" s="165"/>
      <c r="AD2" s="165"/>
      <c r="AE2" s="165"/>
      <c r="AF2" s="165"/>
      <c r="AG2" s="165"/>
      <c r="AH2" s="165"/>
      <c r="AI2" s="165"/>
      <c r="AJ2" s="165"/>
      <c r="AK2" s="165"/>
      <c r="AL2" s="165"/>
      <c r="AM2" s="165"/>
      <c r="AN2" s="165"/>
      <c r="AO2" s="165"/>
      <c r="AP2" s="165"/>
      <c r="AQ2" s="165"/>
      <c r="AR2" s="165"/>
      <c r="AS2" s="165"/>
      <c r="AT2" s="165"/>
      <c r="AU2" s="165"/>
      <c r="AV2" s="165"/>
      <c r="AW2" s="165"/>
    </row>
    <row r="4" spans="1:49">
      <c r="A4" s="2" t="s">
        <v>1</v>
      </c>
      <c r="B4" s="166" t="s">
        <v>2</v>
      </c>
      <c r="C4" s="166"/>
      <c r="D4" s="166"/>
      <c r="E4" s="166"/>
      <c r="F4" s="166"/>
      <c r="G4" s="166"/>
      <c r="H4" s="166"/>
      <c r="I4" s="166"/>
      <c r="J4" s="166"/>
      <c r="K4" s="3" t="s">
        <v>14</v>
      </c>
      <c r="L4" s="166">
        <v>284</v>
      </c>
      <c r="M4" s="166"/>
      <c r="N4" s="166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  <c r="AA4" s="166"/>
      <c r="AB4" s="166"/>
      <c r="AC4" s="166"/>
      <c r="AD4" s="166"/>
      <c r="AE4" s="166"/>
      <c r="AF4" s="166"/>
      <c r="AG4" s="166"/>
      <c r="AH4" s="166"/>
      <c r="AI4" s="166"/>
      <c r="AJ4" s="166"/>
      <c r="AK4" s="166"/>
      <c r="AL4" s="166"/>
      <c r="AM4" s="166"/>
      <c r="AN4" s="166"/>
      <c r="AO4" s="166"/>
      <c r="AP4" s="166"/>
      <c r="AQ4" s="166"/>
      <c r="AR4" s="166"/>
      <c r="AS4" s="166"/>
      <c r="AT4" s="166"/>
    </row>
    <row r="5" spans="1:49">
      <c r="B5" s="166" t="s">
        <v>3</v>
      </c>
      <c r="C5" s="166"/>
      <c r="D5" s="166"/>
      <c r="E5" s="166"/>
      <c r="F5" s="166"/>
      <c r="G5" s="166"/>
      <c r="H5" s="166"/>
      <c r="I5" s="166"/>
      <c r="J5" s="166"/>
      <c r="K5" s="3" t="s">
        <v>14</v>
      </c>
      <c r="L5" s="167" t="s">
        <v>182</v>
      </c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167"/>
      <c r="AA5" s="167"/>
      <c r="AB5" s="167"/>
      <c r="AC5" s="167"/>
      <c r="AD5" s="167"/>
      <c r="AE5" s="167"/>
      <c r="AF5" s="167"/>
      <c r="AG5" s="167"/>
      <c r="AH5" s="167"/>
      <c r="AI5" s="167"/>
      <c r="AJ5" s="167"/>
      <c r="AK5" s="167"/>
      <c r="AL5" s="167"/>
      <c r="AM5" s="167"/>
      <c r="AN5" s="167"/>
      <c r="AO5" s="167"/>
      <c r="AP5" s="167"/>
      <c r="AQ5" s="167"/>
      <c r="AR5" s="167"/>
      <c r="AS5" s="167"/>
      <c r="AT5" s="167"/>
    </row>
    <row r="6" spans="1:49">
      <c r="B6" s="166" t="s">
        <v>4</v>
      </c>
      <c r="C6" s="166"/>
      <c r="D6" s="166"/>
      <c r="E6" s="166"/>
      <c r="F6" s="166"/>
      <c r="G6" s="166"/>
      <c r="H6" s="166"/>
      <c r="I6" s="166"/>
      <c r="J6" s="166"/>
      <c r="K6" s="3" t="s">
        <v>14</v>
      </c>
      <c r="L6" s="166" t="str">
        <f>'[1]Tembesi Lolos'!$N$153</f>
        <v>Wiraswasta</v>
      </c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</row>
    <row r="7" spans="1:49">
      <c r="B7" s="166" t="s">
        <v>5</v>
      </c>
      <c r="C7" s="166"/>
      <c r="D7" s="166"/>
      <c r="E7" s="166"/>
      <c r="F7" s="166"/>
      <c r="G7" s="166"/>
      <c r="H7" s="166"/>
      <c r="I7" s="166"/>
      <c r="J7" s="166"/>
      <c r="K7" s="3" t="s">
        <v>14</v>
      </c>
      <c r="L7" s="166" t="s">
        <v>183</v>
      </c>
      <c r="M7" s="166"/>
      <c r="N7" s="166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</row>
    <row r="8" spans="1:49">
      <c r="B8" s="166" t="s">
        <v>6</v>
      </c>
      <c r="C8" s="166"/>
      <c r="D8" s="166"/>
      <c r="E8" s="166"/>
      <c r="F8" s="166"/>
      <c r="G8" s="166"/>
      <c r="H8" s="166"/>
      <c r="I8" s="166"/>
      <c r="J8" s="166"/>
      <c r="K8" s="3" t="s">
        <v>14</v>
      </c>
      <c r="L8" s="166" t="s">
        <v>105</v>
      </c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</row>
    <row r="9" spans="1:49">
      <c r="B9" s="166" t="s">
        <v>7</v>
      </c>
      <c r="C9" s="166"/>
      <c r="D9" s="166"/>
      <c r="E9" s="166"/>
      <c r="F9" s="166"/>
      <c r="G9" s="166"/>
      <c r="H9" s="166"/>
      <c r="I9" s="166"/>
      <c r="J9" s="166"/>
      <c r="K9" s="3" t="s">
        <v>14</v>
      </c>
      <c r="L9" s="166" t="s">
        <v>23</v>
      </c>
      <c r="M9" s="166"/>
      <c r="N9" s="166"/>
      <c r="O9" s="166"/>
      <c r="P9" s="166"/>
      <c r="Q9" s="166"/>
      <c r="R9" s="166"/>
      <c r="S9" s="166"/>
      <c r="T9" s="166"/>
      <c r="U9" s="166"/>
      <c r="V9" s="166"/>
      <c r="W9" s="166"/>
      <c r="X9" s="166"/>
      <c r="Y9" s="166"/>
      <c r="Z9" s="166"/>
      <c r="AA9" s="166"/>
      <c r="AB9" s="166"/>
      <c r="AC9" s="166"/>
      <c r="AD9" s="166"/>
      <c r="AE9" s="166"/>
      <c r="AF9" s="166"/>
      <c r="AG9" s="166"/>
      <c r="AH9" s="166"/>
      <c r="AI9" s="166"/>
      <c r="AJ9" s="166"/>
      <c r="AK9" s="166"/>
      <c r="AL9" s="166"/>
      <c r="AM9" s="166"/>
      <c r="AN9" s="166"/>
      <c r="AO9" s="166"/>
      <c r="AP9" s="166"/>
      <c r="AQ9" s="166"/>
      <c r="AR9" s="166"/>
      <c r="AS9" s="166"/>
      <c r="AT9" s="166"/>
    </row>
    <row r="11" spans="1:49">
      <c r="A11" s="2" t="s">
        <v>8</v>
      </c>
      <c r="B11" s="169" t="s">
        <v>9</v>
      </c>
      <c r="C11" s="169"/>
      <c r="D11" s="169"/>
      <c r="E11" s="169"/>
      <c r="F11" s="169"/>
      <c r="G11" s="169"/>
      <c r="H11" s="169"/>
      <c r="I11" s="169"/>
      <c r="J11" s="169"/>
      <c r="K11" s="169"/>
      <c r="L11" s="169"/>
      <c r="M11" s="169"/>
      <c r="N11" s="169"/>
      <c r="O11" s="169"/>
      <c r="P11" s="169"/>
      <c r="Q11" s="169"/>
      <c r="R11" s="169"/>
      <c r="S11" s="169"/>
      <c r="T11" s="169"/>
      <c r="U11" s="169"/>
      <c r="V11" s="169"/>
      <c r="W11" s="169"/>
      <c r="X11" s="169"/>
      <c r="Y11" s="169"/>
      <c r="Z11" s="169"/>
      <c r="AA11" s="169"/>
      <c r="AB11" s="169"/>
      <c r="AC11" s="169"/>
      <c r="AD11" s="169"/>
      <c r="AE11" s="169"/>
      <c r="AF11" s="169"/>
      <c r="AG11" s="169"/>
      <c r="AH11" s="169"/>
      <c r="AI11" s="169"/>
      <c r="AJ11" s="169"/>
      <c r="AK11" s="169"/>
      <c r="AL11" s="169"/>
      <c r="AM11" s="169"/>
      <c r="AN11" s="169"/>
      <c r="AO11" s="169"/>
      <c r="AP11" s="169"/>
      <c r="AQ11" s="169"/>
      <c r="AR11" s="169"/>
      <c r="AS11" s="169"/>
      <c r="AT11" s="169"/>
      <c r="AU11" s="169"/>
      <c r="AV11" s="169"/>
      <c r="AW11" s="169"/>
    </row>
    <row r="13" spans="1:49">
      <c r="B13" s="15" t="s">
        <v>10</v>
      </c>
      <c r="C13" s="5"/>
      <c r="D13" s="5"/>
      <c r="E13" s="5"/>
      <c r="F13" s="5"/>
      <c r="G13" s="5"/>
      <c r="H13" s="5"/>
      <c r="I13" s="6"/>
      <c r="J13" s="6"/>
      <c r="K13" s="6"/>
      <c r="L13" s="6"/>
      <c r="M13" s="6"/>
      <c r="N13" s="6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7"/>
    </row>
    <row r="14" spans="1:49" ht="17.25">
      <c r="B14" s="16" t="s">
        <v>11</v>
      </c>
      <c r="C14" s="160" t="s">
        <v>13</v>
      </c>
      <c r="D14" s="160"/>
      <c r="E14" s="160"/>
      <c r="F14" s="160"/>
      <c r="G14" s="160"/>
      <c r="H14" s="118" t="s">
        <v>14</v>
      </c>
      <c r="I14" s="168">
        <v>6</v>
      </c>
      <c r="J14" s="168"/>
      <c r="K14" s="120" t="s">
        <v>15</v>
      </c>
      <c r="L14" s="120" t="s">
        <v>16</v>
      </c>
      <c r="M14" s="168">
        <v>10</v>
      </c>
      <c r="N14" s="168"/>
      <c r="O14" s="11" t="s">
        <v>15</v>
      </c>
      <c r="P14" s="13" t="s">
        <v>17</v>
      </c>
      <c r="Q14" s="168">
        <f>SUM(M14*I14)</f>
        <v>60</v>
      </c>
      <c r="R14" s="168"/>
      <c r="S14" s="118" t="s">
        <v>18</v>
      </c>
      <c r="T14" s="118"/>
      <c r="U14" s="18" t="s">
        <v>11</v>
      </c>
      <c r="V14" s="10" t="s">
        <v>65</v>
      </c>
      <c r="W14" s="10"/>
      <c r="X14" s="10"/>
      <c r="Y14" s="10"/>
      <c r="Z14" s="10"/>
      <c r="AA14" s="10" t="s">
        <v>14</v>
      </c>
      <c r="AB14" s="10" t="s">
        <v>64</v>
      </c>
      <c r="AC14" s="10"/>
      <c r="AD14" s="10"/>
      <c r="AE14" s="10"/>
      <c r="AF14" s="10"/>
      <c r="AI14" s="19" t="s">
        <v>11</v>
      </c>
      <c r="AJ14" s="161" t="s">
        <v>67</v>
      </c>
      <c r="AK14" s="161"/>
      <c r="AL14" s="161"/>
      <c r="AM14" s="161"/>
      <c r="AN14" s="161"/>
      <c r="AO14" s="161"/>
      <c r="AP14" s="44" t="s">
        <v>14</v>
      </c>
      <c r="AQ14" s="44" t="s">
        <v>64</v>
      </c>
      <c r="AR14" s="44"/>
      <c r="AS14" s="44"/>
      <c r="AT14" s="44"/>
      <c r="AU14" s="44"/>
      <c r="AW14" s="12"/>
    </row>
    <row r="15" spans="1:49" ht="17.25">
      <c r="B15" s="16" t="s">
        <v>11</v>
      </c>
      <c r="C15" s="160" t="s">
        <v>12</v>
      </c>
      <c r="D15" s="160"/>
      <c r="E15" s="160"/>
      <c r="F15" s="160"/>
      <c r="G15" s="160"/>
      <c r="H15" s="118" t="s">
        <v>14</v>
      </c>
      <c r="I15" s="168">
        <v>6</v>
      </c>
      <c r="J15" s="168"/>
      <c r="K15" s="120" t="s">
        <v>15</v>
      </c>
      <c r="L15" s="120" t="s">
        <v>16</v>
      </c>
      <c r="M15" s="168">
        <v>8</v>
      </c>
      <c r="N15" s="168"/>
      <c r="O15" s="11" t="s">
        <v>15</v>
      </c>
      <c r="P15" s="13" t="s">
        <v>17</v>
      </c>
      <c r="Q15" s="168">
        <f>SUM(M15*I15)</f>
        <v>48</v>
      </c>
      <c r="R15" s="168"/>
      <c r="S15" s="118" t="s">
        <v>18</v>
      </c>
      <c r="T15" s="118"/>
      <c r="U15" s="18" t="s">
        <v>11</v>
      </c>
      <c r="V15" s="10" t="s">
        <v>63</v>
      </c>
      <c r="W15" s="10"/>
      <c r="X15" s="10"/>
      <c r="Y15" s="10"/>
      <c r="Z15" s="10"/>
      <c r="AA15" s="10" t="s">
        <v>14</v>
      </c>
      <c r="AB15" s="10" t="s">
        <v>64</v>
      </c>
      <c r="AC15" s="10"/>
      <c r="AD15" s="10"/>
      <c r="AE15" s="10"/>
      <c r="AF15" s="10"/>
      <c r="AH15" s="10"/>
      <c r="AI15" s="18" t="s">
        <v>11</v>
      </c>
      <c r="AJ15" s="160" t="s">
        <v>68</v>
      </c>
      <c r="AK15" s="160"/>
      <c r="AL15" s="160"/>
      <c r="AM15" s="160"/>
      <c r="AN15" s="160"/>
      <c r="AO15" s="160"/>
      <c r="AP15" s="10" t="s">
        <v>14</v>
      </c>
      <c r="AQ15" s="10" t="s">
        <v>111</v>
      </c>
      <c r="AR15" s="10"/>
      <c r="AS15" s="10"/>
      <c r="AT15" s="10"/>
      <c r="AU15" s="10"/>
      <c r="AW15" s="12"/>
    </row>
    <row r="16" spans="1:49">
      <c r="B16" s="17"/>
      <c r="C16" s="44"/>
      <c r="D16" s="44"/>
      <c r="E16" s="44"/>
      <c r="F16" s="44"/>
      <c r="G16" s="44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119"/>
      <c r="U16" s="18" t="s">
        <v>11</v>
      </c>
      <c r="V16" s="118" t="s">
        <v>66</v>
      </c>
      <c r="W16" s="118"/>
      <c r="X16" s="118"/>
      <c r="Y16" s="118"/>
      <c r="Z16" s="118"/>
      <c r="AA16" s="10" t="s">
        <v>14</v>
      </c>
      <c r="AB16" s="118" t="s">
        <v>64</v>
      </c>
      <c r="AC16" s="118"/>
      <c r="AD16" s="118"/>
      <c r="AE16" s="118"/>
      <c r="AF16" s="118"/>
      <c r="AH16" s="24"/>
      <c r="AI16" s="18" t="s">
        <v>11</v>
      </c>
      <c r="AJ16" s="160" t="s">
        <v>69</v>
      </c>
      <c r="AK16" s="160"/>
      <c r="AL16" s="160"/>
      <c r="AM16" s="160"/>
      <c r="AN16" s="160"/>
      <c r="AO16" s="160"/>
      <c r="AP16" s="10" t="s">
        <v>14</v>
      </c>
      <c r="AQ16" s="10" t="s">
        <v>111</v>
      </c>
      <c r="AR16" s="10"/>
      <c r="AS16" s="10"/>
      <c r="AT16" s="10"/>
      <c r="AU16" s="10"/>
      <c r="AV16" s="10"/>
      <c r="AW16" s="12"/>
    </row>
    <row r="17" spans="2:49">
      <c r="B17" s="8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2"/>
    </row>
    <row r="18" spans="2:49">
      <c r="B18" s="170" t="s">
        <v>19</v>
      </c>
      <c r="C18" s="170"/>
      <c r="D18" s="170"/>
      <c r="E18" s="170"/>
      <c r="F18" s="170"/>
      <c r="G18" s="170"/>
      <c r="H18" s="170"/>
      <c r="I18" s="170"/>
      <c r="J18" s="170"/>
      <c r="K18" s="170"/>
      <c r="L18" s="170"/>
      <c r="M18" s="170"/>
      <c r="N18" s="170"/>
      <c r="O18" s="170"/>
      <c r="P18" s="170"/>
      <c r="Q18" s="170"/>
      <c r="R18" s="170" t="s">
        <v>20</v>
      </c>
      <c r="S18" s="170"/>
      <c r="T18" s="170"/>
      <c r="U18" s="170"/>
      <c r="V18" s="170"/>
      <c r="W18" s="170"/>
      <c r="X18" s="170"/>
      <c r="Y18" s="170"/>
      <c r="Z18" s="170"/>
      <c r="AA18" s="170"/>
      <c r="AB18" s="170"/>
      <c r="AC18" s="170"/>
      <c r="AD18" s="170"/>
      <c r="AE18" s="170"/>
      <c r="AF18" s="170"/>
      <c r="AG18" s="170"/>
      <c r="AH18" s="170" t="s">
        <v>21</v>
      </c>
      <c r="AI18" s="170"/>
      <c r="AJ18" s="170"/>
      <c r="AK18" s="170"/>
      <c r="AL18" s="170"/>
      <c r="AM18" s="170"/>
      <c r="AN18" s="170"/>
      <c r="AO18" s="170"/>
      <c r="AP18" s="170"/>
      <c r="AQ18" s="170"/>
      <c r="AR18" s="170"/>
      <c r="AS18" s="170"/>
      <c r="AT18" s="170"/>
      <c r="AU18" s="170"/>
      <c r="AV18" s="170"/>
      <c r="AW18" s="170"/>
    </row>
    <row r="19" spans="2:49">
      <c r="B19" s="162"/>
      <c r="C19" s="162"/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  <c r="AA19" s="162"/>
      <c r="AB19" s="162"/>
      <c r="AC19" s="162"/>
      <c r="AD19" s="162"/>
      <c r="AE19" s="162"/>
      <c r="AF19" s="162"/>
      <c r="AG19" s="162"/>
      <c r="AH19" s="162"/>
      <c r="AI19" s="162"/>
      <c r="AJ19" s="162"/>
      <c r="AK19" s="162"/>
      <c r="AL19" s="162"/>
      <c r="AM19" s="162"/>
      <c r="AN19" s="162"/>
      <c r="AO19" s="162"/>
      <c r="AP19" s="162"/>
      <c r="AQ19" s="162"/>
      <c r="AR19" s="162"/>
      <c r="AS19" s="162"/>
      <c r="AT19" s="162"/>
      <c r="AU19" s="162"/>
      <c r="AV19" s="162"/>
      <c r="AW19" s="162"/>
    </row>
    <row r="20" spans="2:49">
      <c r="B20" s="163"/>
      <c r="C20" s="163"/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  <c r="AC20" s="163"/>
      <c r="AD20" s="163"/>
      <c r="AE20" s="163"/>
      <c r="AF20" s="163"/>
      <c r="AG20" s="163"/>
      <c r="AH20" s="163"/>
      <c r="AI20" s="163"/>
      <c r="AJ20" s="163"/>
      <c r="AK20" s="163"/>
      <c r="AL20" s="163"/>
      <c r="AM20" s="163"/>
      <c r="AN20" s="163"/>
      <c r="AO20" s="163"/>
      <c r="AP20" s="163"/>
      <c r="AQ20" s="163"/>
      <c r="AR20" s="163"/>
      <c r="AS20" s="163"/>
      <c r="AT20" s="163"/>
      <c r="AU20" s="163"/>
      <c r="AV20" s="163"/>
      <c r="AW20" s="163"/>
    </row>
    <row r="21" spans="2:49">
      <c r="B21" s="163"/>
      <c r="C21" s="163"/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  <c r="AC21" s="163"/>
      <c r="AD21" s="163"/>
      <c r="AE21" s="163"/>
      <c r="AF21" s="163"/>
      <c r="AG21" s="163"/>
      <c r="AH21" s="163"/>
      <c r="AI21" s="163"/>
      <c r="AJ21" s="163"/>
      <c r="AK21" s="163"/>
      <c r="AL21" s="163"/>
      <c r="AM21" s="163"/>
      <c r="AN21" s="163"/>
      <c r="AO21" s="163"/>
      <c r="AP21" s="163"/>
      <c r="AQ21" s="163"/>
      <c r="AR21" s="163"/>
      <c r="AS21" s="163"/>
      <c r="AT21" s="163"/>
      <c r="AU21" s="163"/>
      <c r="AV21" s="163"/>
      <c r="AW21" s="163"/>
    </row>
    <row r="22" spans="2:49">
      <c r="B22" s="163"/>
      <c r="C22" s="163"/>
      <c r="D22" s="163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  <c r="AC22" s="163"/>
      <c r="AD22" s="163"/>
      <c r="AE22" s="163"/>
      <c r="AF22" s="163"/>
      <c r="AG22" s="163"/>
      <c r="AH22" s="163"/>
      <c r="AI22" s="163"/>
      <c r="AJ22" s="163"/>
      <c r="AK22" s="163"/>
      <c r="AL22" s="163"/>
      <c r="AM22" s="163"/>
      <c r="AN22" s="163"/>
      <c r="AO22" s="163"/>
      <c r="AP22" s="163"/>
      <c r="AQ22" s="163"/>
      <c r="AR22" s="163"/>
      <c r="AS22" s="163"/>
      <c r="AT22" s="163"/>
      <c r="AU22" s="163"/>
      <c r="AV22" s="163"/>
      <c r="AW22" s="163"/>
    </row>
    <row r="23" spans="2:49">
      <c r="B23" s="163"/>
      <c r="C23" s="163"/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  <c r="AC23" s="163"/>
      <c r="AD23" s="163"/>
      <c r="AE23" s="163"/>
      <c r="AF23" s="163"/>
      <c r="AG23" s="163"/>
      <c r="AH23" s="163"/>
      <c r="AI23" s="163"/>
      <c r="AJ23" s="163"/>
      <c r="AK23" s="163"/>
      <c r="AL23" s="163"/>
      <c r="AM23" s="163"/>
      <c r="AN23" s="163"/>
      <c r="AO23" s="163"/>
      <c r="AP23" s="163"/>
      <c r="AQ23" s="163"/>
      <c r="AR23" s="163"/>
      <c r="AS23" s="163"/>
      <c r="AT23" s="163"/>
      <c r="AU23" s="163"/>
      <c r="AV23" s="163"/>
      <c r="AW23" s="163"/>
    </row>
    <row r="24" spans="2:49">
      <c r="B24" s="163"/>
      <c r="C24" s="163"/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  <c r="AC24" s="163"/>
      <c r="AD24" s="163"/>
      <c r="AE24" s="163"/>
      <c r="AF24" s="163"/>
      <c r="AG24" s="163"/>
      <c r="AH24" s="163"/>
      <c r="AI24" s="163"/>
      <c r="AJ24" s="163"/>
      <c r="AK24" s="163"/>
      <c r="AL24" s="163"/>
      <c r="AM24" s="163"/>
      <c r="AN24" s="163"/>
      <c r="AO24" s="163"/>
      <c r="AP24" s="163"/>
      <c r="AQ24" s="163"/>
      <c r="AR24" s="163"/>
      <c r="AS24" s="163"/>
      <c r="AT24" s="163"/>
      <c r="AU24" s="163"/>
      <c r="AV24" s="163"/>
      <c r="AW24" s="163"/>
    </row>
    <row r="25" spans="2:49">
      <c r="B25" s="163"/>
      <c r="C25" s="163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K25" s="163"/>
      <c r="AL25" s="163"/>
      <c r="AM25" s="163"/>
      <c r="AN25" s="163"/>
      <c r="AO25" s="163"/>
      <c r="AP25" s="163"/>
      <c r="AQ25" s="163"/>
      <c r="AR25" s="163"/>
      <c r="AS25" s="163"/>
      <c r="AT25" s="163"/>
      <c r="AU25" s="163"/>
      <c r="AV25" s="163"/>
      <c r="AW25" s="163"/>
    </row>
    <row r="26" spans="2:49">
      <c r="B26" s="163"/>
      <c r="C26" s="163"/>
      <c r="D26" s="163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  <c r="AB26" s="163"/>
      <c r="AC26" s="163"/>
      <c r="AD26" s="163"/>
      <c r="AE26" s="163"/>
      <c r="AF26" s="163"/>
      <c r="AG26" s="163"/>
      <c r="AH26" s="163"/>
      <c r="AI26" s="163"/>
      <c r="AJ26" s="163"/>
      <c r="AK26" s="163"/>
      <c r="AL26" s="163"/>
      <c r="AM26" s="163"/>
      <c r="AN26" s="163"/>
      <c r="AO26" s="163"/>
      <c r="AP26" s="163"/>
      <c r="AQ26" s="163"/>
      <c r="AR26" s="163"/>
      <c r="AS26" s="163"/>
      <c r="AT26" s="163"/>
      <c r="AU26" s="163"/>
      <c r="AV26" s="163"/>
      <c r="AW26" s="163"/>
    </row>
    <row r="27" spans="2:49">
      <c r="B27" s="163"/>
      <c r="C27" s="163"/>
      <c r="D27" s="163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/>
      <c r="AC27" s="163"/>
      <c r="AD27" s="163"/>
      <c r="AE27" s="163"/>
      <c r="AF27" s="163"/>
      <c r="AG27" s="163"/>
      <c r="AH27" s="163"/>
      <c r="AI27" s="163"/>
      <c r="AJ27" s="163"/>
      <c r="AK27" s="163"/>
      <c r="AL27" s="163"/>
      <c r="AM27" s="163"/>
      <c r="AN27" s="163"/>
      <c r="AO27" s="163"/>
      <c r="AP27" s="163"/>
      <c r="AQ27" s="163"/>
      <c r="AR27" s="163"/>
      <c r="AS27" s="163"/>
      <c r="AT27" s="163"/>
      <c r="AU27" s="163"/>
      <c r="AV27" s="163"/>
      <c r="AW27" s="163"/>
    </row>
    <row r="28" spans="2:49">
      <c r="B28" s="163"/>
      <c r="C28" s="163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  <c r="AB28" s="163"/>
      <c r="AC28" s="163"/>
      <c r="AD28" s="163"/>
      <c r="AE28" s="163"/>
      <c r="AF28" s="163"/>
      <c r="AG28" s="163"/>
      <c r="AH28" s="163"/>
      <c r="AI28" s="163"/>
      <c r="AJ28" s="163"/>
      <c r="AK28" s="163"/>
      <c r="AL28" s="163"/>
      <c r="AM28" s="163"/>
      <c r="AN28" s="163"/>
      <c r="AO28" s="163"/>
      <c r="AP28" s="163"/>
      <c r="AQ28" s="163"/>
      <c r="AR28" s="163"/>
      <c r="AS28" s="163"/>
      <c r="AT28" s="163"/>
      <c r="AU28" s="163"/>
      <c r="AV28" s="163"/>
      <c r="AW28" s="163"/>
    </row>
    <row r="29" spans="2:49">
      <c r="B29" s="163"/>
      <c r="C29" s="163"/>
      <c r="D29" s="163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63"/>
      <c r="AL29" s="163"/>
      <c r="AM29" s="163"/>
      <c r="AN29" s="163"/>
      <c r="AO29" s="163"/>
      <c r="AP29" s="163"/>
      <c r="AQ29" s="163"/>
      <c r="AR29" s="163"/>
      <c r="AS29" s="163"/>
      <c r="AT29" s="163"/>
      <c r="AU29" s="163"/>
      <c r="AV29" s="163"/>
      <c r="AW29" s="163"/>
    </row>
    <row r="30" spans="2:49">
      <c r="B30" s="164"/>
      <c r="C30" s="164"/>
      <c r="D30" s="164"/>
      <c r="E30" s="164"/>
      <c r="F30" s="164"/>
      <c r="G30" s="164"/>
      <c r="H30" s="164"/>
      <c r="I30" s="164"/>
      <c r="J30" s="164"/>
      <c r="K30" s="164"/>
      <c r="L30" s="164"/>
      <c r="M30" s="164"/>
      <c r="N30" s="164"/>
      <c r="O30" s="164"/>
      <c r="P30" s="164"/>
      <c r="Q30" s="164"/>
      <c r="R30" s="164"/>
      <c r="S30" s="164"/>
      <c r="T30" s="164"/>
      <c r="U30" s="164"/>
      <c r="V30" s="164"/>
      <c r="W30" s="164"/>
      <c r="X30" s="164"/>
      <c r="Y30" s="164"/>
      <c r="Z30" s="164"/>
      <c r="AA30" s="164"/>
      <c r="AB30" s="164"/>
      <c r="AC30" s="164"/>
      <c r="AD30" s="164"/>
      <c r="AE30" s="164"/>
      <c r="AF30" s="164"/>
      <c r="AG30" s="164"/>
      <c r="AH30" s="164"/>
      <c r="AI30" s="164"/>
      <c r="AJ30" s="164"/>
      <c r="AK30" s="164"/>
      <c r="AL30" s="164"/>
      <c r="AM30" s="164"/>
      <c r="AN30" s="164"/>
      <c r="AO30" s="164"/>
      <c r="AP30" s="164"/>
      <c r="AQ30" s="164"/>
      <c r="AR30" s="164"/>
      <c r="AS30" s="164"/>
      <c r="AT30" s="164"/>
      <c r="AU30" s="164"/>
      <c r="AV30" s="164"/>
      <c r="AW30" s="164"/>
    </row>
    <row r="32" spans="2:49" s="102" customFormat="1">
      <c r="I32" s="101"/>
      <c r="J32" s="101"/>
      <c r="K32" s="101"/>
      <c r="L32" s="101"/>
      <c r="M32" s="101"/>
      <c r="N32" s="101"/>
      <c r="AR32" s="101" t="s">
        <v>239</v>
      </c>
    </row>
    <row r="33" spans="1:49" s="102" customFormat="1">
      <c r="F33" s="101" t="s">
        <v>54</v>
      </c>
      <c r="I33" s="101"/>
      <c r="J33" s="101"/>
      <c r="K33" s="101"/>
      <c r="L33" s="101"/>
      <c r="M33" s="101"/>
      <c r="N33" s="101"/>
      <c r="T33" s="101" t="s">
        <v>237</v>
      </c>
      <c r="AF33" s="101" t="s">
        <v>51</v>
      </c>
      <c r="AR33" s="101" t="s">
        <v>48</v>
      </c>
    </row>
    <row r="34" spans="1:49" s="102" customFormat="1">
      <c r="F34" s="101" t="s">
        <v>55</v>
      </c>
      <c r="I34" s="101"/>
      <c r="J34" s="101"/>
      <c r="K34" s="101"/>
      <c r="L34" s="101"/>
      <c r="M34" s="101"/>
      <c r="N34" s="101"/>
      <c r="T34" s="101" t="s">
        <v>238</v>
      </c>
      <c r="AF34" s="101" t="s">
        <v>52</v>
      </c>
      <c r="AR34" s="101" t="s">
        <v>49</v>
      </c>
    </row>
    <row r="35" spans="1:49" s="102" customFormat="1">
      <c r="F35" s="101"/>
      <c r="I35" s="101"/>
      <c r="J35" s="101"/>
      <c r="K35" s="101"/>
      <c r="L35" s="101"/>
      <c r="M35" s="101"/>
      <c r="N35" s="101"/>
      <c r="AF35" s="101" t="s">
        <v>53</v>
      </c>
      <c r="AR35" s="101" t="s">
        <v>50</v>
      </c>
    </row>
    <row r="36" spans="1:49" s="102" customFormat="1">
      <c r="F36" s="101"/>
      <c r="I36" s="101"/>
      <c r="J36" s="101"/>
      <c r="K36" s="101"/>
      <c r="L36" s="101"/>
      <c r="M36" s="101"/>
      <c r="N36" s="101"/>
      <c r="AF36" s="101"/>
      <c r="AR36" s="101"/>
    </row>
    <row r="37" spans="1:49" s="102" customFormat="1">
      <c r="F37" s="101"/>
      <c r="I37" s="101"/>
      <c r="J37" s="101"/>
      <c r="K37" s="101"/>
      <c r="L37" s="101"/>
      <c r="M37" s="101"/>
      <c r="N37" s="101"/>
      <c r="AF37" s="101"/>
      <c r="AR37" s="101"/>
    </row>
    <row r="38" spans="1:49" s="102" customFormat="1">
      <c r="F38" s="101"/>
      <c r="I38" s="101"/>
      <c r="J38" s="101"/>
      <c r="K38" s="101"/>
      <c r="L38" s="101"/>
      <c r="M38" s="101"/>
      <c r="N38" s="101"/>
      <c r="AF38" s="101"/>
      <c r="AR38" s="101"/>
    </row>
    <row r="39" spans="1:49" s="140" customFormat="1" ht="16.5" thickBot="1">
      <c r="F39" s="141" t="s">
        <v>232</v>
      </c>
      <c r="I39" s="142"/>
      <c r="J39" s="142"/>
      <c r="K39" s="142"/>
      <c r="L39" s="142"/>
      <c r="M39" s="142"/>
      <c r="N39" s="142"/>
      <c r="Q39" s="145"/>
      <c r="R39" s="145"/>
      <c r="S39" s="145"/>
      <c r="T39" s="146"/>
      <c r="U39" s="145"/>
      <c r="V39" s="145"/>
      <c r="W39" s="145"/>
      <c r="X39" s="145"/>
      <c r="AF39" s="141" t="s">
        <v>97</v>
      </c>
      <c r="AR39" s="141" t="s">
        <v>209</v>
      </c>
    </row>
    <row r="40" spans="1:49" s="102" customFormat="1">
      <c r="D40" s="143"/>
      <c r="F40" s="143" t="s">
        <v>228</v>
      </c>
      <c r="G40" s="143"/>
      <c r="H40" s="143"/>
      <c r="I40" s="143"/>
      <c r="J40" s="143"/>
      <c r="K40" s="144"/>
      <c r="L40" s="144"/>
      <c r="M40" s="144"/>
      <c r="N40" s="144"/>
      <c r="T40" s="147"/>
      <c r="AO40" s="101"/>
    </row>
    <row r="42" spans="1:49">
      <c r="AN42" s="10"/>
      <c r="AO42" s="10"/>
      <c r="AP42" s="160"/>
      <c r="AQ42" s="160"/>
      <c r="AR42" s="160"/>
      <c r="AS42" s="160"/>
      <c r="AT42" s="160"/>
    </row>
    <row r="46" spans="1:49">
      <c r="A46" s="2" t="s">
        <v>25</v>
      </c>
      <c r="B46" s="1" t="s">
        <v>26</v>
      </c>
    </row>
    <row r="48" spans="1:49">
      <c r="B48" s="15" t="s">
        <v>27</v>
      </c>
      <c r="C48" s="5"/>
      <c r="D48" s="5"/>
      <c r="E48" s="5"/>
      <c r="F48" s="5"/>
      <c r="G48" s="5"/>
      <c r="H48" s="5"/>
      <c r="I48" s="6"/>
      <c r="J48" s="6"/>
      <c r="K48" s="6"/>
      <c r="L48" s="6"/>
      <c r="M48" s="6"/>
      <c r="N48" s="6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7"/>
    </row>
    <row r="49" spans="2:49">
      <c r="B49" s="22" t="s">
        <v>28</v>
      </c>
      <c r="C49" s="10"/>
      <c r="D49" s="10"/>
      <c r="E49" s="10"/>
      <c r="F49" s="10"/>
      <c r="G49" s="10"/>
      <c r="H49" s="10"/>
      <c r="I49" s="11"/>
      <c r="J49" s="11"/>
      <c r="K49" s="11"/>
      <c r="L49" s="11"/>
      <c r="M49" s="11"/>
      <c r="V49" s="11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9" t="s">
        <v>30</v>
      </c>
      <c r="AR49" s="10"/>
      <c r="AS49" s="10"/>
      <c r="AT49" s="10"/>
      <c r="AU49" s="10"/>
      <c r="AV49" s="10"/>
      <c r="AW49" s="12"/>
    </row>
    <row r="50" spans="2:49" ht="17.25">
      <c r="B50" s="23" t="s">
        <v>1</v>
      </c>
      <c r="C50" s="10" t="s">
        <v>70</v>
      </c>
      <c r="D50" s="10"/>
      <c r="E50" s="10"/>
      <c r="F50" s="10"/>
      <c r="G50" s="10"/>
      <c r="H50" s="118"/>
      <c r="I50" s="20"/>
      <c r="J50" s="11"/>
      <c r="K50" s="11"/>
      <c r="L50" s="11"/>
      <c r="M50" s="11"/>
      <c r="V50" s="168">
        <v>12</v>
      </c>
      <c r="W50" s="168"/>
      <c r="X50" s="11" t="s">
        <v>15</v>
      </c>
      <c r="Y50" s="11" t="s">
        <v>16</v>
      </c>
      <c r="Z50" s="168">
        <v>2.85</v>
      </c>
      <c r="AA50" s="168"/>
      <c r="AB50" s="11" t="s">
        <v>15</v>
      </c>
      <c r="AC50" s="13" t="s">
        <v>17</v>
      </c>
      <c r="AD50" s="168">
        <f>SUM(Z50*V50)</f>
        <v>34.200000000000003</v>
      </c>
      <c r="AE50" s="168"/>
      <c r="AF50" s="118" t="s">
        <v>18</v>
      </c>
      <c r="AG50" s="10"/>
      <c r="AH50" s="25" t="s">
        <v>29</v>
      </c>
      <c r="AI50" s="10"/>
      <c r="AJ50" s="180">
        <v>57000</v>
      </c>
      <c r="AK50" s="180"/>
      <c r="AL50" s="180"/>
      <c r="AM50" s="26"/>
      <c r="AN50" s="10"/>
      <c r="AO50" s="10"/>
      <c r="AP50" s="10"/>
      <c r="AQ50" s="27" t="s">
        <v>31</v>
      </c>
      <c r="AR50" s="180">
        <f>SUM(AJ50*AD50)</f>
        <v>1949400.0000000002</v>
      </c>
      <c r="AS50" s="180"/>
      <c r="AT50" s="180"/>
      <c r="AU50" s="180"/>
      <c r="AV50" s="10"/>
      <c r="AW50" s="12"/>
    </row>
    <row r="51" spans="2:49">
      <c r="B51" s="23" t="s">
        <v>8</v>
      </c>
      <c r="C51" s="10" t="s">
        <v>71</v>
      </c>
      <c r="D51" s="10"/>
      <c r="E51" s="10"/>
      <c r="F51" s="10"/>
      <c r="G51" s="10"/>
      <c r="H51" s="118"/>
      <c r="I51" s="20"/>
      <c r="J51" s="11"/>
      <c r="K51" s="11"/>
      <c r="L51" s="11"/>
      <c r="M51" s="11"/>
      <c r="V51" s="168">
        <v>2</v>
      </c>
      <c r="W51" s="168"/>
      <c r="X51" s="160" t="s">
        <v>37</v>
      </c>
      <c r="Y51" s="160"/>
      <c r="Z51" s="160"/>
      <c r="AA51" s="160"/>
      <c r="AC51" s="13"/>
      <c r="AD51" s="168"/>
      <c r="AE51" s="168"/>
      <c r="AF51" s="118"/>
      <c r="AG51" s="10"/>
      <c r="AH51" s="25" t="s">
        <v>29</v>
      </c>
      <c r="AI51" s="10"/>
      <c r="AJ51" s="180">
        <v>350000</v>
      </c>
      <c r="AK51" s="180"/>
      <c r="AL51" s="180"/>
      <c r="AM51" s="26"/>
      <c r="AN51" s="10"/>
      <c r="AO51" s="10"/>
      <c r="AP51" s="10"/>
      <c r="AQ51" s="27" t="s">
        <v>31</v>
      </c>
      <c r="AR51" s="180">
        <f>SUM(AJ51*V51)</f>
        <v>700000</v>
      </c>
      <c r="AS51" s="180"/>
      <c r="AT51" s="180"/>
      <c r="AU51" s="180"/>
      <c r="AV51" s="10"/>
      <c r="AW51" s="12"/>
    </row>
    <row r="52" spans="2:49">
      <c r="B52" s="23" t="s">
        <v>25</v>
      </c>
      <c r="C52" s="118" t="s">
        <v>72</v>
      </c>
      <c r="D52" s="119"/>
      <c r="E52" s="119"/>
      <c r="F52" s="119"/>
      <c r="G52" s="119"/>
      <c r="H52" s="119"/>
      <c r="I52" s="119"/>
      <c r="J52" s="119"/>
      <c r="K52" s="119"/>
      <c r="L52" s="119"/>
      <c r="M52" s="119"/>
      <c r="V52" s="168">
        <v>3</v>
      </c>
      <c r="W52" s="168"/>
      <c r="X52" s="160" t="s">
        <v>37</v>
      </c>
      <c r="Y52" s="160"/>
      <c r="Z52" s="160"/>
      <c r="AA52" s="160"/>
      <c r="AC52" s="13"/>
      <c r="AD52" s="168"/>
      <c r="AE52" s="168"/>
      <c r="AF52" s="118"/>
      <c r="AG52" s="24"/>
      <c r="AH52" s="25" t="s">
        <v>29</v>
      </c>
      <c r="AI52" s="24"/>
      <c r="AJ52" s="180">
        <v>350000</v>
      </c>
      <c r="AK52" s="180"/>
      <c r="AL52" s="180"/>
      <c r="AM52" s="26"/>
      <c r="AN52" s="24"/>
      <c r="AO52" s="24"/>
      <c r="AP52" s="24"/>
      <c r="AQ52" s="27" t="s">
        <v>31</v>
      </c>
      <c r="AR52" s="180">
        <f>SUM(AJ52*V52)</f>
        <v>1050000</v>
      </c>
      <c r="AS52" s="180"/>
      <c r="AT52" s="180"/>
      <c r="AU52" s="180"/>
      <c r="AV52" s="10"/>
      <c r="AW52" s="12"/>
    </row>
    <row r="53" spans="2:49">
      <c r="B53" s="8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2"/>
    </row>
    <row r="54" spans="2:49" ht="15.75">
      <c r="B54" s="181" t="s">
        <v>32</v>
      </c>
      <c r="C54" s="182"/>
      <c r="D54" s="182"/>
      <c r="E54" s="182"/>
      <c r="F54" s="182"/>
      <c r="G54" s="182"/>
      <c r="H54" s="182"/>
      <c r="I54" s="182"/>
      <c r="J54" s="182"/>
      <c r="K54" s="182"/>
      <c r="L54" s="182"/>
      <c r="M54" s="182"/>
      <c r="N54" s="182"/>
      <c r="O54" s="182"/>
      <c r="P54" s="182"/>
      <c r="Q54" s="182"/>
      <c r="R54" s="182"/>
      <c r="S54" s="182"/>
      <c r="T54" s="182"/>
      <c r="U54" s="182"/>
      <c r="V54" s="182"/>
      <c r="W54" s="182"/>
      <c r="X54" s="182"/>
      <c r="Y54" s="182"/>
      <c r="Z54" s="182"/>
      <c r="AA54" s="182"/>
      <c r="AB54" s="182"/>
      <c r="AC54" s="182"/>
      <c r="AD54" s="182"/>
      <c r="AE54" s="182"/>
      <c r="AF54" s="182"/>
      <c r="AG54" s="182"/>
      <c r="AH54" s="182"/>
      <c r="AI54" s="182"/>
      <c r="AJ54" s="182"/>
      <c r="AK54" s="182"/>
      <c r="AL54" s="182"/>
      <c r="AM54" s="182"/>
      <c r="AN54" s="182"/>
      <c r="AO54" s="182"/>
      <c r="AP54" s="45"/>
      <c r="AQ54" s="45" t="s">
        <v>31</v>
      </c>
      <c r="AR54" s="46"/>
      <c r="AS54" s="183">
        <f>SUM(AR50:AU52)</f>
        <v>3699400</v>
      </c>
      <c r="AT54" s="183"/>
      <c r="AU54" s="183"/>
      <c r="AV54" s="183"/>
      <c r="AW54" s="184"/>
    </row>
    <row r="55" spans="2:49">
      <c r="B55" s="185" t="s">
        <v>33</v>
      </c>
      <c r="C55" s="186"/>
      <c r="D55" s="187" t="s">
        <v>19</v>
      </c>
      <c r="E55" s="188"/>
      <c r="F55" s="188"/>
      <c r="G55" s="188"/>
      <c r="H55" s="188"/>
      <c r="I55" s="188"/>
      <c r="J55" s="188"/>
      <c r="K55" s="188"/>
      <c r="L55" s="188"/>
      <c r="M55" s="188"/>
      <c r="N55" s="188"/>
      <c r="O55" s="188"/>
      <c r="P55" s="188"/>
      <c r="Q55" s="189"/>
      <c r="R55" s="170" t="s">
        <v>20</v>
      </c>
      <c r="S55" s="170"/>
      <c r="T55" s="170"/>
      <c r="U55" s="170"/>
      <c r="V55" s="170"/>
      <c r="W55" s="170"/>
      <c r="X55" s="170"/>
      <c r="Y55" s="170"/>
      <c r="Z55" s="170"/>
      <c r="AA55" s="170"/>
      <c r="AB55" s="170"/>
      <c r="AC55" s="170"/>
      <c r="AD55" s="170"/>
      <c r="AE55" s="170"/>
      <c r="AF55" s="170"/>
      <c r="AG55" s="170"/>
      <c r="AH55" s="170" t="s">
        <v>21</v>
      </c>
      <c r="AI55" s="170"/>
      <c r="AJ55" s="170"/>
      <c r="AK55" s="170"/>
      <c r="AL55" s="170"/>
      <c r="AM55" s="170"/>
      <c r="AN55" s="170"/>
      <c r="AO55" s="170"/>
      <c r="AP55" s="170"/>
      <c r="AQ55" s="170"/>
      <c r="AR55" s="170"/>
      <c r="AS55" s="170"/>
      <c r="AT55" s="170"/>
      <c r="AU55" s="170"/>
      <c r="AV55" s="170"/>
      <c r="AW55" s="170"/>
    </row>
    <row r="56" spans="2:49">
      <c r="B56" s="15" t="s">
        <v>43</v>
      </c>
      <c r="C56" s="30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7"/>
      <c r="R56" s="4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7"/>
      <c r="AH56" s="4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7"/>
    </row>
    <row r="57" spans="2:49">
      <c r="B57" s="8"/>
      <c r="C57" s="9" t="s">
        <v>34</v>
      </c>
      <c r="D57" s="195" t="s">
        <v>58</v>
      </c>
      <c r="E57" s="195"/>
      <c r="F57" s="195"/>
      <c r="G57" s="195"/>
      <c r="H57" s="195"/>
      <c r="I57" s="195"/>
      <c r="J57" s="195"/>
      <c r="K57" s="195"/>
      <c r="L57" s="195"/>
      <c r="M57" s="195"/>
      <c r="N57" s="195"/>
      <c r="O57" s="195"/>
      <c r="P57" s="195"/>
      <c r="Q57" s="196"/>
      <c r="R57" s="8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2"/>
      <c r="AH57" s="8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2"/>
    </row>
    <row r="58" spans="2:49">
      <c r="B58" s="8"/>
      <c r="C58" s="10"/>
      <c r="D58" s="160" t="s">
        <v>35</v>
      </c>
      <c r="E58" s="160"/>
      <c r="F58" s="11" t="s">
        <v>14</v>
      </c>
      <c r="G58" s="160" t="s">
        <v>36</v>
      </c>
      <c r="H58" s="160"/>
      <c r="I58" s="160"/>
      <c r="J58" s="160"/>
      <c r="K58" s="160"/>
      <c r="L58" s="160"/>
      <c r="M58" s="160"/>
      <c r="N58" s="160"/>
      <c r="O58" s="160"/>
      <c r="P58" s="160"/>
      <c r="Q58" s="198"/>
      <c r="R58" s="8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2"/>
      <c r="AH58" s="8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2"/>
    </row>
    <row r="59" spans="2:49">
      <c r="B59" s="8"/>
      <c r="C59" s="10"/>
      <c r="D59" s="118"/>
      <c r="E59" s="118"/>
      <c r="F59" s="11"/>
      <c r="G59" s="118"/>
      <c r="H59" s="118"/>
      <c r="I59" s="118"/>
      <c r="J59" s="118"/>
      <c r="K59" s="118"/>
      <c r="L59" s="118"/>
      <c r="M59" s="118"/>
      <c r="N59" s="118"/>
      <c r="O59" s="118"/>
      <c r="P59" s="118"/>
      <c r="Q59" s="121"/>
      <c r="R59" s="8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2"/>
      <c r="AH59" s="8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2"/>
    </row>
    <row r="60" spans="2:49">
      <c r="B60" s="8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2"/>
      <c r="R60" s="8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2"/>
      <c r="AH60" s="8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2"/>
    </row>
    <row r="61" spans="2:49">
      <c r="B61" s="8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2"/>
      <c r="R61" s="8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2"/>
      <c r="AH61" s="8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2"/>
    </row>
    <row r="62" spans="2:49">
      <c r="B62" s="8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2"/>
      <c r="R62" s="8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2"/>
      <c r="AH62" s="8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2"/>
    </row>
    <row r="63" spans="2:49">
      <c r="B63" s="8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2"/>
      <c r="R63" s="8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2"/>
      <c r="AH63" s="8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2"/>
    </row>
    <row r="64" spans="2:49">
      <c r="B64" s="8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2"/>
      <c r="R64" s="8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2"/>
      <c r="AH64" s="8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2"/>
    </row>
    <row r="65" spans="2:49">
      <c r="B65" s="8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2"/>
      <c r="R65" s="8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2"/>
      <c r="AH65" s="8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2"/>
    </row>
    <row r="66" spans="2:49">
      <c r="B66" s="8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2"/>
      <c r="R66" s="8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2"/>
      <c r="AH66" s="8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2"/>
    </row>
    <row r="67" spans="2:49">
      <c r="B67" s="8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2"/>
      <c r="R67" s="8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2"/>
      <c r="AH67" s="8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2"/>
    </row>
    <row r="68" spans="2:49">
      <c r="B68" s="8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2"/>
      <c r="R68" s="8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2"/>
      <c r="AH68" s="8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2"/>
    </row>
    <row r="69" spans="2:49">
      <c r="B69" s="8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2"/>
      <c r="R69" s="8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2"/>
      <c r="AH69" s="8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2"/>
    </row>
    <row r="70" spans="2:49">
      <c r="B70" s="8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2"/>
      <c r="R70" s="8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2"/>
      <c r="AH70" s="8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2"/>
    </row>
    <row r="71" spans="2:49">
      <c r="B71" s="8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2"/>
      <c r="R71" s="8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2"/>
      <c r="AH71" s="8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2"/>
    </row>
    <row r="72" spans="2:49">
      <c r="B72" s="14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9"/>
      <c r="R72" s="14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9"/>
      <c r="AH72" s="14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9"/>
    </row>
    <row r="83" spans="2:49">
      <c r="B83" s="15" t="s">
        <v>27</v>
      </c>
      <c r="C83" s="5"/>
      <c r="D83" s="5"/>
      <c r="E83" s="5"/>
      <c r="F83" s="5"/>
      <c r="G83" s="5"/>
      <c r="H83" s="5"/>
      <c r="I83" s="6"/>
      <c r="J83" s="6"/>
      <c r="K83" s="6"/>
      <c r="L83" s="6"/>
      <c r="M83" s="6"/>
      <c r="N83" s="6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7"/>
    </row>
    <row r="84" spans="2:49">
      <c r="B84" s="22" t="s">
        <v>28</v>
      </c>
      <c r="C84" s="10"/>
      <c r="D84" s="10"/>
      <c r="E84" s="10"/>
      <c r="F84" s="10"/>
      <c r="G84" s="10"/>
      <c r="H84" s="10"/>
      <c r="I84" s="11"/>
      <c r="J84" s="11"/>
      <c r="K84" s="11"/>
      <c r="L84" s="11"/>
      <c r="M84" s="11"/>
      <c r="V84" s="11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9" t="s">
        <v>30</v>
      </c>
      <c r="AR84" s="10"/>
      <c r="AS84" s="10"/>
      <c r="AT84" s="10"/>
      <c r="AU84" s="10"/>
      <c r="AV84" s="10"/>
      <c r="AW84" s="12"/>
    </row>
    <row r="85" spans="2:49" ht="17.25">
      <c r="B85" s="23" t="s">
        <v>1</v>
      </c>
      <c r="C85" s="10" t="s">
        <v>70</v>
      </c>
      <c r="D85" s="10"/>
      <c r="E85" s="10"/>
      <c r="F85" s="10"/>
      <c r="G85" s="10"/>
      <c r="H85" s="118"/>
      <c r="I85" s="20"/>
      <c r="J85" s="11"/>
      <c r="K85" s="11"/>
      <c r="L85" s="11"/>
      <c r="M85" s="11"/>
      <c r="V85" s="168">
        <v>12</v>
      </c>
      <c r="W85" s="168"/>
      <c r="X85" s="11" t="s">
        <v>15</v>
      </c>
      <c r="Y85" s="11" t="s">
        <v>16</v>
      </c>
      <c r="Z85" s="168">
        <v>2.85</v>
      </c>
      <c r="AA85" s="168"/>
      <c r="AB85" s="11" t="s">
        <v>15</v>
      </c>
      <c r="AC85" s="13" t="s">
        <v>17</v>
      </c>
      <c r="AD85" s="168">
        <f>SUM(Z85*V85)</f>
        <v>34.200000000000003</v>
      </c>
      <c r="AE85" s="168"/>
      <c r="AF85" s="118" t="s">
        <v>18</v>
      </c>
      <c r="AG85" s="10"/>
      <c r="AH85" s="25" t="s">
        <v>29</v>
      </c>
      <c r="AI85" s="10"/>
      <c r="AJ85" s="180">
        <v>57000</v>
      </c>
      <c r="AK85" s="180"/>
      <c r="AL85" s="180"/>
      <c r="AM85" s="26"/>
      <c r="AN85" s="10"/>
      <c r="AO85" s="10"/>
      <c r="AP85" s="10"/>
      <c r="AQ85" s="27" t="s">
        <v>31</v>
      </c>
      <c r="AR85" s="180">
        <f>SUM(AJ85*AD85)</f>
        <v>1949400.0000000002</v>
      </c>
      <c r="AS85" s="180"/>
      <c r="AT85" s="180"/>
      <c r="AU85" s="180"/>
      <c r="AV85" s="10"/>
      <c r="AW85" s="12"/>
    </row>
    <row r="86" spans="2:49">
      <c r="B86" s="23" t="s">
        <v>8</v>
      </c>
      <c r="C86" s="118" t="s">
        <v>72</v>
      </c>
      <c r="D86" s="119"/>
      <c r="E86" s="119"/>
      <c r="F86" s="119"/>
      <c r="G86" s="119"/>
      <c r="H86" s="119"/>
      <c r="I86" s="119"/>
      <c r="J86" s="119"/>
      <c r="K86" s="119"/>
      <c r="L86" s="119"/>
      <c r="M86" s="119"/>
      <c r="V86" s="168"/>
      <c r="W86" s="168"/>
      <c r="X86" s="160" t="s">
        <v>37</v>
      </c>
      <c r="Y86" s="160"/>
      <c r="Z86" s="160"/>
      <c r="AA86" s="160"/>
      <c r="AC86" s="13"/>
      <c r="AD86" s="168"/>
      <c r="AE86" s="168"/>
      <c r="AF86" s="118"/>
      <c r="AG86" s="24"/>
      <c r="AH86" s="25" t="s">
        <v>29</v>
      </c>
      <c r="AI86" s="24"/>
      <c r="AJ86" s="180">
        <v>350000</v>
      </c>
      <c r="AK86" s="180"/>
      <c r="AL86" s="180"/>
      <c r="AM86" s="24"/>
      <c r="AN86" s="24"/>
      <c r="AO86" s="24"/>
      <c r="AP86" s="24"/>
      <c r="AQ86" s="27" t="s">
        <v>31</v>
      </c>
      <c r="AR86" s="180">
        <f>SUM(AJ86*V86)</f>
        <v>0</v>
      </c>
      <c r="AS86" s="180"/>
      <c r="AT86" s="180"/>
      <c r="AU86" s="180"/>
      <c r="AV86" s="10"/>
      <c r="AW86" s="12"/>
    </row>
    <row r="87" spans="2:49">
      <c r="B87" s="8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2"/>
    </row>
    <row r="88" spans="2:49" ht="15.75">
      <c r="B88" s="181" t="s">
        <v>32</v>
      </c>
      <c r="C88" s="182"/>
      <c r="D88" s="182"/>
      <c r="E88" s="182"/>
      <c r="F88" s="182"/>
      <c r="G88" s="182"/>
      <c r="H88" s="182"/>
      <c r="I88" s="182"/>
      <c r="J88" s="182"/>
      <c r="K88" s="182"/>
      <c r="L88" s="182"/>
      <c r="M88" s="182"/>
      <c r="N88" s="182"/>
      <c r="O88" s="182"/>
      <c r="P88" s="182"/>
      <c r="Q88" s="182"/>
      <c r="R88" s="182"/>
      <c r="S88" s="182"/>
      <c r="T88" s="182"/>
      <c r="U88" s="182"/>
      <c r="V88" s="182"/>
      <c r="W88" s="182"/>
      <c r="X88" s="182"/>
      <c r="Y88" s="182"/>
      <c r="Z88" s="182"/>
      <c r="AA88" s="182"/>
      <c r="AB88" s="182"/>
      <c r="AC88" s="182"/>
      <c r="AD88" s="182"/>
      <c r="AE88" s="182"/>
      <c r="AF88" s="182"/>
      <c r="AG88" s="182"/>
      <c r="AH88" s="182"/>
      <c r="AI88" s="182"/>
      <c r="AJ88" s="182"/>
      <c r="AK88" s="182"/>
      <c r="AL88" s="182"/>
      <c r="AM88" s="182"/>
      <c r="AN88" s="182"/>
      <c r="AO88" s="182"/>
      <c r="AP88" s="45"/>
      <c r="AQ88" s="45" t="s">
        <v>31</v>
      </c>
      <c r="AR88" s="46"/>
      <c r="AS88" s="183">
        <f>SUM(AR85:AU86)</f>
        <v>1949400.0000000002</v>
      </c>
      <c r="AT88" s="183"/>
      <c r="AU88" s="183"/>
      <c r="AV88" s="183"/>
      <c r="AW88" s="184"/>
    </row>
    <row r="89" spans="2:49">
      <c r="B89" s="185" t="s">
        <v>33</v>
      </c>
      <c r="C89" s="186"/>
      <c r="D89" s="187" t="s">
        <v>19</v>
      </c>
      <c r="E89" s="188"/>
      <c r="F89" s="188"/>
      <c r="G89" s="188"/>
      <c r="H89" s="188"/>
      <c r="I89" s="188"/>
      <c r="J89" s="188"/>
      <c r="K89" s="188"/>
      <c r="L89" s="188"/>
      <c r="M89" s="188"/>
      <c r="N89" s="188"/>
      <c r="O89" s="188"/>
      <c r="P89" s="188"/>
      <c r="Q89" s="189"/>
      <c r="R89" s="170" t="s">
        <v>20</v>
      </c>
      <c r="S89" s="170"/>
      <c r="T89" s="170"/>
      <c r="U89" s="170"/>
      <c r="V89" s="170"/>
      <c r="W89" s="170"/>
      <c r="X89" s="170"/>
      <c r="Y89" s="170"/>
      <c r="Z89" s="170"/>
      <c r="AA89" s="170"/>
      <c r="AB89" s="170"/>
      <c r="AC89" s="170"/>
      <c r="AD89" s="170"/>
      <c r="AE89" s="170"/>
      <c r="AF89" s="170"/>
      <c r="AG89" s="170"/>
      <c r="AH89" s="170" t="s">
        <v>21</v>
      </c>
      <c r="AI89" s="170"/>
      <c r="AJ89" s="170"/>
      <c r="AK89" s="170"/>
      <c r="AL89" s="170"/>
      <c r="AM89" s="170"/>
      <c r="AN89" s="170"/>
      <c r="AO89" s="170"/>
      <c r="AP89" s="170"/>
      <c r="AQ89" s="170"/>
      <c r="AR89" s="170"/>
      <c r="AS89" s="170"/>
      <c r="AT89" s="170"/>
      <c r="AU89" s="170"/>
      <c r="AV89" s="170"/>
      <c r="AW89" s="170"/>
    </row>
    <row r="90" spans="2:49">
      <c r="B90" s="15" t="s">
        <v>43</v>
      </c>
      <c r="C90" s="30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7"/>
      <c r="R90" s="4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7"/>
      <c r="AH90" s="4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7"/>
    </row>
    <row r="91" spans="2:49">
      <c r="B91" s="8"/>
      <c r="C91" s="9" t="s">
        <v>38</v>
      </c>
      <c r="D91" s="195" t="s">
        <v>184</v>
      </c>
      <c r="E91" s="195"/>
      <c r="F91" s="195"/>
      <c r="G91" s="195"/>
      <c r="H91" s="195"/>
      <c r="I91" s="195"/>
      <c r="J91" s="195"/>
      <c r="K91" s="195"/>
      <c r="L91" s="195"/>
      <c r="M91" s="195"/>
      <c r="N91" s="195"/>
      <c r="O91" s="195"/>
      <c r="P91" s="195"/>
      <c r="Q91" s="196"/>
      <c r="R91" s="8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2"/>
      <c r="AH91" s="8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2"/>
    </row>
    <row r="92" spans="2:49">
      <c r="B92" s="8"/>
      <c r="C92" s="10"/>
      <c r="D92" s="160" t="s">
        <v>35</v>
      </c>
      <c r="E92" s="160"/>
      <c r="F92" s="11" t="s">
        <v>14</v>
      </c>
      <c r="G92" s="160" t="s">
        <v>36</v>
      </c>
      <c r="H92" s="160"/>
      <c r="I92" s="160"/>
      <c r="J92" s="160"/>
      <c r="K92" s="160"/>
      <c r="L92" s="160"/>
      <c r="M92" s="160"/>
      <c r="N92" s="160"/>
      <c r="O92" s="160"/>
      <c r="P92" s="160"/>
      <c r="Q92" s="198"/>
      <c r="R92" s="8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2"/>
      <c r="AH92" s="8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2"/>
    </row>
    <row r="93" spans="2:49">
      <c r="B93" s="8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2"/>
      <c r="R93" s="8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2"/>
      <c r="AH93" s="8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2"/>
    </row>
    <row r="94" spans="2:49">
      <c r="B94" s="8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2"/>
      <c r="R94" s="8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2"/>
      <c r="AH94" s="8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2"/>
    </row>
    <row r="95" spans="2:49">
      <c r="B95" s="8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2"/>
      <c r="R95" s="8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2"/>
      <c r="AH95" s="8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2"/>
    </row>
    <row r="96" spans="2:49">
      <c r="B96" s="8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2"/>
      <c r="R96" s="8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2"/>
      <c r="AH96" s="8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2"/>
    </row>
    <row r="97" spans="2:49">
      <c r="B97" s="8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2"/>
      <c r="R97" s="8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2"/>
      <c r="AH97" s="8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2"/>
    </row>
    <row r="98" spans="2:49">
      <c r="B98" s="8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2"/>
      <c r="R98" s="8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2"/>
      <c r="AH98" s="8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2"/>
    </row>
    <row r="99" spans="2:49">
      <c r="B99" s="8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2"/>
      <c r="R99" s="8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2"/>
      <c r="AH99" s="8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2"/>
    </row>
    <row r="100" spans="2:49">
      <c r="B100" s="8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2"/>
      <c r="R100" s="8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2"/>
      <c r="AH100" s="8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2"/>
    </row>
    <row r="101" spans="2:49">
      <c r="B101" s="8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2"/>
      <c r="R101" s="8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2"/>
      <c r="AH101" s="8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2"/>
    </row>
    <row r="102" spans="2:49">
      <c r="B102" s="8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2"/>
      <c r="R102" s="8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2"/>
      <c r="AH102" s="8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2"/>
    </row>
    <row r="103" spans="2:49">
      <c r="B103" s="8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2"/>
      <c r="R103" s="8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2"/>
      <c r="AH103" s="8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2"/>
    </row>
    <row r="104" spans="2:49">
      <c r="B104" s="8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2"/>
      <c r="R104" s="8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2"/>
      <c r="AH104" s="8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2"/>
    </row>
    <row r="105" spans="2:49">
      <c r="B105" s="14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9"/>
      <c r="R105" s="14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9"/>
      <c r="AH105" s="14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9"/>
    </row>
    <row r="120" spans="2:49">
      <c r="B120" s="15" t="s">
        <v>27</v>
      </c>
      <c r="C120" s="5"/>
      <c r="D120" s="5"/>
      <c r="E120" s="5"/>
      <c r="F120" s="5"/>
      <c r="G120" s="5"/>
      <c r="H120" s="5"/>
      <c r="I120" s="6"/>
      <c r="J120" s="6"/>
      <c r="K120" s="6"/>
      <c r="L120" s="6"/>
      <c r="M120" s="6"/>
      <c r="N120" s="6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7"/>
    </row>
    <row r="121" spans="2:49">
      <c r="B121" s="22" t="s">
        <v>28</v>
      </c>
      <c r="C121" s="10"/>
      <c r="D121" s="10"/>
      <c r="E121" s="10"/>
      <c r="F121" s="10"/>
      <c r="G121" s="10"/>
      <c r="H121" s="10"/>
      <c r="I121" s="11"/>
      <c r="J121" s="11"/>
      <c r="K121" s="11"/>
      <c r="L121" s="11"/>
      <c r="M121" s="11"/>
      <c r="N121" s="11"/>
      <c r="O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9" t="s">
        <v>30</v>
      </c>
      <c r="AR121" s="10"/>
      <c r="AS121" s="10"/>
      <c r="AT121" s="10"/>
      <c r="AU121" s="10"/>
      <c r="AV121" s="10"/>
      <c r="AW121" s="12"/>
    </row>
    <row r="122" spans="2:49" ht="17.25">
      <c r="B122" s="23" t="s">
        <v>1</v>
      </c>
      <c r="C122" s="44" t="s">
        <v>74</v>
      </c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Z122" s="192">
        <v>6</v>
      </c>
      <c r="AA122" s="192"/>
      <c r="AB122" s="31" t="s">
        <v>15</v>
      </c>
      <c r="AC122" s="32" t="s">
        <v>16</v>
      </c>
      <c r="AD122" s="192">
        <v>8</v>
      </c>
      <c r="AE122" s="192"/>
      <c r="AF122" s="37" t="s">
        <v>17</v>
      </c>
      <c r="AG122" s="193">
        <f>SUM(Z122*AD122)</f>
        <v>48</v>
      </c>
      <c r="AH122" s="193"/>
      <c r="AI122" s="1" t="s">
        <v>18</v>
      </c>
      <c r="AJ122" s="194" t="s">
        <v>29</v>
      </c>
      <c r="AK122" s="194"/>
      <c r="AL122" s="179">
        <v>21000</v>
      </c>
      <c r="AM122" s="179"/>
      <c r="AN122" s="179"/>
      <c r="AO122" s="47"/>
      <c r="AP122" s="33"/>
      <c r="AQ122" s="34" t="s">
        <v>31</v>
      </c>
      <c r="AR122" s="180">
        <f>SUM(AL122*AG122)</f>
        <v>1008000</v>
      </c>
      <c r="AS122" s="180"/>
      <c r="AT122" s="180"/>
      <c r="AU122" s="180"/>
      <c r="AV122" s="33"/>
      <c r="AW122" s="35"/>
    </row>
    <row r="123" spans="2:49">
      <c r="B123" s="8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W123" s="31"/>
      <c r="X123" s="31"/>
      <c r="AC123" s="179"/>
      <c r="AD123" s="179"/>
      <c r="AE123" s="179"/>
      <c r="AF123" s="179"/>
      <c r="AG123" s="179"/>
      <c r="AH123" s="36"/>
      <c r="AI123" s="34"/>
      <c r="AJ123" s="38"/>
      <c r="AK123" s="38"/>
      <c r="AL123" s="38"/>
      <c r="AM123" s="38"/>
      <c r="AN123" s="38"/>
      <c r="AO123" s="33"/>
      <c r="AP123" s="33"/>
      <c r="AQ123" s="33"/>
      <c r="AR123" s="33"/>
      <c r="AS123" s="33"/>
      <c r="AT123" s="33"/>
      <c r="AU123" s="33"/>
      <c r="AV123" s="33"/>
      <c r="AW123" s="35"/>
    </row>
    <row r="124" spans="2:49">
      <c r="B124" s="8"/>
      <c r="I124" s="1"/>
      <c r="J124" s="1"/>
      <c r="K124" s="1"/>
      <c r="L124" s="1"/>
      <c r="M124" s="1"/>
      <c r="N124" s="1"/>
      <c r="P124" s="10"/>
      <c r="Q124" s="10"/>
      <c r="R124" s="10"/>
      <c r="S124" s="10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5"/>
    </row>
    <row r="125" spans="2:49" ht="15.75">
      <c r="B125" s="181" t="s">
        <v>32</v>
      </c>
      <c r="C125" s="182"/>
      <c r="D125" s="182"/>
      <c r="E125" s="182"/>
      <c r="F125" s="182"/>
      <c r="G125" s="182"/>
      <c r="H125" s="182"/>
      <c r="I125" s="182"/>
      <c r="J125" s="182"/>
      <c r="K125" s="182"/>
      <c r="L125" s="182"/>
      <c r="M125" s="182"/>
      <c r="N125" s="182"/>
      <c r="O125" s="182"/>
      <c r="P125" s="182"/>
      <c r="Q125" s="182"/>
      <c r="R125" s="182"/>
      <c r="S125" s="182"/>
      <c r="T125" s="182"/>
      <c r="U125" s="182"/>
      <c r="V125" s="182"/>
      <c r="W125" s="182"/>
      <c r="X125" s="182"/>
      <c r="Y125" s="182"/>
      <c r="Z125" s="182"/>
      <c r="AA125" s="182"/>
      <c r="AB125" s="182"/>
      <c r="AC125" s="182"/>
      <c r="AD125" s="182"/>
      <c r="AE125" s="182"/>
      <c r="AF125" s="182"/>
      <c r="AG125" s="182"/>
      <c r="AH125" s="182"/>
      <c r="AI125" s="182"/>
      <c r="AJ125" s="182"/>
      <c r="AK125" s="182"/>
      <c r="AL125" s="182"/>
      <c r="AM125" s="182"/>
      <c r="AN125" s="182"/>
      <c r="AO125" s="182"/>
      <c r="AP125" s="45"/>
      <c r="AQ125" s="45" t="s">
        <v>31</v>
      </c>
      <c r="AR125" s="46"/>
      <c r="AS125" s="183">
        <f>SUM(AR122)</f>
        <v>1008000</v>
      </c>
      <c r="AT125" s="183"/>
      <c r="AU125" s="183"/>
      <c r="AV125" s="183"/>
      <c r="AW125" s="184"/>
    </row>
    <row r="126" spans="2:49">
      <c r="B126" s="185" t="s">
        <v>33</v>
      </c>
      <c r="C126" s="186"/>
      <c r="D126" s="187" t="s">
        <v>19</v>
      </c>
      <c r="E126" s="188"/>
      <c r="F126" s="188"/>
      <c r="G126" s="188"/>
      <c r="H126" s="188"/>
      <c r="I126" s="188"/>
      <c r="J126" s="188"/>
      <c r="K126" s="188"/>
      <c r="L126" s="188"/>
      <c r="M126" s="188"/>
      <c r="N126" s="188"/>
      <c r="O126" s="188"/>
      <c r="P126" s="188"/>
      <c r="Q126" s="189"/>
      <c r="R126" s="170" t="s">
        <v>20</v>
      </c>
      <c r="S126" s="170"/>
      <c r="T126" s="170"/>
      <c r="U126" s="170"/>
      <c r="V126" s="170"/>
      <c r="W126" s="170"/>
      <c r="X126" s="170"/>
      <c r="Y126" s="170"/>
      <c r="Z126" s="170"/>
      <c r="AA126" s="170"/>
      <c r="AB126" s="170"/>
      <c r="AC126" s="170"/>
      <c r="AD126" s="170"/>
      <c r="AE126" s="170"/>
      <c r="AF126" s="170"/>
      <c r="AG126" s="170"/>
      <c r="AH126" s="170" t="s">
        <v>21</v>
      </c>
      <c r="AI126" s="170"/>
      <c r="AJ126" s="170"/>
      <c r="AK126" s="170"/>
      <c r="AL126" s="170"/>
      <c r="AM126" s="170"/>
      <c r="AN126" s="170"/>
      <c r="AO126" s="170"/>
      <c r="AP126" s="170"/>
      <c r="AQ126" s="170"/>
      <c r="AR126" s="170"/>
      <c r="AS126" s="170"/>
      <c r="AT126" s="170"/>
      <c r="AU126" s="170"/>
      <c r="AV126" s="170"/>
      <c r="AW126" s="170"/>
    </row>
    <row r="127" spans="2:49">
      <c r="B127" s="15" t="s">
        <v>46</v>
      </c>
      <c r="C127" s="30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7"/>
      <c r="R127" s="4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7"/>
      <c r="AH127" s="4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7"/>
    </row>
    <row r="128" spans="2:49">
      <c r="B128" s="8"/>
      <c r="C128" s="10"/>
      <c r="D128" s="160" t="s">
        <v>35</v>
      </c>
      <c r="E128" s="160"/>
      <c r="F128" s="11" t="s">
        <v>14</v>
      </c>
      <c r="G128" s="171" t="s">
        <v>114</v>
      </c>
      <c r="H128" s="171"/>
      <c r="I128" s="171"/>
      <c r="J128" s="171"/>
      <c r="K128" s="171"/>
      <c r="L128" s="171"/>
      <c r="M128" s="171"/>
      <c r="N128" s="171"/>
      <c r="O128" s="171"/>
      <c r="P128" s="171"/>
      <c r="Q128" s="172"/>
      <c r="R128" s="8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2"/>
      <c r="AH128" s="8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2"/>
    </row>
    <row r="129" spans="2:49">
      <c r="B129" s="8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2"/>
      <c r="R129" s="8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2"/>
      <c r="AH129" s="8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2"/>
    </row>
    <row r="130" spans="2:49">
      <c r="B130" s="8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2"/>
      <c r="R130" s="8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2"/>
      <c r="AH130" s="8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2"/>
    </row>
    <row r="131" spans="2:49">
      <c r="B131" s="8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2"/>
      <c r="R131" s="8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2"/>
      <c r="AH131" s="8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2"/>
    </row>
    <row r="132" spans="2:49">
      <c r="B132" s="8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2"/>
      <c r="R132" s="8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2"/>
      <c r="AH132" s="8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2"/>
    </row>
    <row r="133" spans="2:49">
      <c r="B133" s="8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2"/>
      <c r="R133" s="8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2"/>
      <c r="AH133" s="8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2"/>
    </row>
    <row r="134" spans="2:49">
      <c r="B134" s="8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2"/>
      <c r="R134" s="8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2"/>
      <c r="AH134" s="8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2"/>
    </row>
    <row r="135" spans="2:49">
      <c r="B135" s="8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2"/>
      <c r="R135" s="8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2"/>
      <c r="AH135" s="8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2"/>
    </row>
    <row r="136" spans="2:49">
      <c r="B136" s="8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2"/>
      <c r="R136" s="8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2"/>
      <c r="AH136" s="8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2"/>
    </row>
    <row r="137" spans="2:49">
      <c r="B137" s="8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2"/>
      <c r="R137" s="8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2"/>
      <c r="AH137" s="8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2"/>
    </row>
    <row r="138" spans="2:49">
      <c r="B138" s="8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2"/>
      <c r="R138" s="8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2"/>
      <c r="AH138" s="8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2"/>
    </row>
    <row r="139" spans="2:49">
      <c r="B139" s="8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2"/>
      <c r="R139" s="8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2"/>
      <c r="AH139" s="8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2"/>
    </row>
    <row r="140" spans="2:49">
      <c r="B140" s="14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9"/>
      <c r="R140" s="14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9"/>
      <c r="AH140" s="14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9"/>
    </row>
    <row r="141" spans="2:49">
      <c r="B141" s="8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2"/>
      <c r="R141" s="8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2"/>
      <c r="AH141" s="8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2"/>
    </row>
    <row r="142" spans="2:49" ht="21">
      <c r="B142" s="173" t="s">
        <v>56</v>
      </c>
      <c r="C142" s="174"/>
      <c r="D142" s="174" t="s">
        <v>57</v>
      </c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  <c r="Y142" s="174"/>
      <c r="Z142" s="174"/>
      <c r="AA142" s="174"/>
      <c r="AB142" s="174"/>
      <c r="AC142" s="174"/>
      <c r="AD142" s="174"/>
      <c r="AE142" s="174"/>
      <c r="AF142" s="174"/>
      <c r="AG142" s="174"/>
      <c r="AH142" s="174" t="s">
        <v>31</v>
      </c>
      <c r="AI142" s="174"/>
      <c r="AJ142" s="177">
        <f>SUM(AS54,AS88,AS125)</f>
        <v>6656800</v>
      </c>
      <c r="AK142" s="177"/>
      <c r="AL142" s="177"/>
      <c r="AM142" s="177"/>
      <c r="AN142" s="177"/>
      <c r="AO142" s="177"/>
      <c r="AP142" s="177"/>
      <c r="AQ142" s="177"/>
      <c r="AR142" s="177"/>
      <c r="AS142" s="177"/>
      <c r="AT142" s="39"/>
      <c r="AU142" s="39"/>
      <c r="AV142" s="39"/>
      <c r="AW142" s="40"/>
    </row>
    <row r="143" spans="2:49" ht="21">
      <c r="B143" s="175"/>
      <c r="C143" s="176"/>
      <c r="D143" s="176"/>
      <c r="E143" s="176"/>
      <c r="F143" s="176"/>
      <c r="G143" s="176"/>
      <c r="H143" s="176"/>
      <c r="I143" s="176"/>
      <c r="J143" s="176"/>
      <c r="K143" s="176"/>
      <c r="L143" s="176"/>
      <c r="M143" s="176"/>
      <c r="N143" s="176"/>
      <c r="O143" s="176"/>
      <c r="P143" s="176"/>
      <c r="Q143" s="176"/>
      <c r="R143" s="176"/>
      <c r="S143" s="176"/>
      <c r="T143" s="176"/>
      <c r="U143" s="176"/>
      <c r="V143" s="176"/>
      <c r="W143" s="176"/>
      <c r="X143" s="176"/>
      <c r="Y143" s="176"/>
      <c r="Z143" s="176"/>
      <c r="AA143" s="176"/>
      <c r="AB143" s="176"/>
      <c r="AC143" s="176"/>
      <c r="AD143" s="176"/>
      <c r="AE143" s="176"/>
      <c r="AF143" s="176"/>
      <c r="AG143" s="176"/>
      <c r="AH143" s="176"/>
      <c r="AI143" s="176"/>
      <c r="AJ143" s="178"/>
      <c r="AK143" s="178"/>
      <c r="AL143" s="178"/>
      <c r="AM143" s="178"/>
      <c r="AN143" s="178"/>
      <c r="AO143" s="178"/>
      <c r="AP143" s="178"/>
      <c r="AQ143" s="178"/>
      <c r="AR143" s="178"/>
      <c r="AS143" s="178"/>
      <c r="AT143" s="41"/>
      <c r="AU143" s="41"/>
      <c r="AV143" s="41"/>
      <c r="AW143" s="42"/>
    </row>
    <row r="144" spans="2:49">
      <c r="AO144" s="3"/>
    </row>
    <row r="145" spans="4:41" s="51" customFormat="1" ht="14.25">
      <c r="I145" s="52"/>
      <c r="J145" s="52"/>
      <c r="K145" s="52"/>
      <c r="L145" s="52"/>
      <c r="M145" s="52"/>
      <c r="N145" s="52"/>
      <c r="AO145" s="52" t="s">
        <v>210</v>
      </c>
    </row>
    <row r="146" spans="4:41" s="51" customFormat="1" ht="14.25">
      <c r="F146" s="52" t="s">
        <v>54</v>
      </c>
      <c r="I146" s="52"/>
      <c r="J146" s="52"/>
      <c r="K146" s="52"/>
      <c r="L146" s="52"/>
      <c r="M146" s="52"/>
      <c r="N146" s="52"/>
      <c r="X146" s="52" t="s">
        <v>51</v>
      </c>
      <c r="AO146" s="52" t="s">
        <v>48</v>
      </c>
    </row>
    <row r="147" spans="4:41" s="51" customFormat="1" ht="14.25">
      <c r="F147" s="52" t="s">
        <v>55</v>
      </c>
      <c r="I147" s="52"/>
      <c r="J147" s="52"/>
      <c r="K147" s="52"/>
      <c r="L147" s="52"/>
      <c r="M147" s="52"/>
      <c r="N147" s="52"/>
      <c r="X147" s="52" t="s">
        <v>52</v>
      </c>
      <c r="AO147" s="52" t="s">
        <v>49</v>
      </c>
    </row>
    <row r="148" spans="4:41" s="51" customFormat="1" ht="14.25">
      <c r="F148" s="52"/>
      <c r="I148" s="52"/>
      <c r="J148" s="52"/>
      <c r="K148" s="52"/>
      <c r="L148" s="52"/>
      <c r="M148" s="52"/>
      <c r="N148" s="52"/>
      <c r="X148" s="52" t="s">
        <v>53</v>
      </c>
      <c r="AO148" s="52" t="s">
        <v>50</v>
      </c>
    </row>
    <row r="149" spans="4:41" s="51" customFormat="1" ht="14.25">
      <c r="F149" s="52"/>
      <c r="I149" s="52"/>
      <c r="J149" s="52"/>
      <c r="K149" s="52"/>
      <c r="L149" s="52"/>
      <c r="M149" s="52"/>
      <c r="N149" s="52"/>
      <c r="X149" s="52"/>
      <c r="AO149" s="52"/>
    </row>
    <row r="150" spans="4:41" s="51" customFormat="1" ht="14.25">
      <c r="F150" s="52"/>
      <c r="I150" s="52"/>
      <c r="J150" s="52"/>
      <c r="K150" s="52"/>
      <c r="L150" s="52"/>
      <c r="M150" s="52"/>
      <c r="N150" s="52"/>
      <c r="X150" s="52"/>
      <c r="AO150" s="52"/>
    </row>
    <row r="151" spans="4:41" s="51" customFormat="1" ht="14.25">
      <c r="F151" s="52"/>
      <c r="I151" s="52"/>
      <c r="J151" s="52"/>
      <c r="K151" s="52"/>
      <c r="L151" s="52"/>
      <c r="M151" s="52"/>
      <c r="N151" s="52"/>
      <c r="X151" s="52"/>
      <c r="AO151" s="52"/>
    </row>
    <row r="152" spans="4:41" s="63" customFormat="1">
      <c r="F152" s="132" t="s">
        <v>232</v>
      </c>
      <c r="I152" s="131"/>
      <c r="J152" s="131"/>
      <c r="K152" s="131"/>
      <c r="L152" s="131"/>
      <c r="M152" s="131"/>
      <c r="N152" s="131"/>
      <c r="X152" s="132" t="s">
        <v>97</v>
      </c>
      <c r="AO152" s="132" t="s">
        <v>209</v>
      </c>
    </row>
    <row r="153" spans="4:41" s="51" customFormat="1" ht="14.25">
      <c r="D153" s="133"/>
      <c r="F153" s="133" t="s">
        <v>228</v>
      </c>
      <c r="G153" s="133"/>
      <c r="H153" s="133"/>
      <c r="I153" s="133"/>
      <c r="J153" s="133"/>
      <c r="K153" s="134"/>
      <c r="L153" s="134"/>
      <c r="M153" s="134"/>
      <c r="N153" s="134"/>
      <c r="AO153" s="52"/>
    </row>
  </sheetData>
  <mergeCells count="94">
    <mergeCell ref="B6:J6"/>
    <mergeCell ref="L6:AT6"/>
    <mergeCell ref="A2:AW2"/>
    <mergeCell ref="B4:J4"/>
    <mergeCell ref="L4:AT4"/>
    <mergeCell ref="B5:J5"/>
    <mergeCell ref="L5:AT5"/>
    <mergeCell ref="B7:J7"/>
    <mergeCell ref="L7:AT7"/>
    <mergeCell ref="B8:J8"/>
    <mergeCell ref="L8:AT8"/>
    <mergeCell ref="B9:J9"/>
    <mergeCell ref="L9:AT9"/>
    <mergeCell ref="AJ16:AO16"/>
    <mergeCell ref="B11:AW11"/>
    <mergeCell ref="C14:G14"/>
    <mergeCell ref="I14:J14"/>
    <mergeCell ref="M14:N14"/>
    <mergeCell ref="Q14:R14"/>
    <mergeCell ref="AJ14:AO14"/>
    <mergeCell ref="C15:G15"/>
    <mergeCell ref="I15:J15"/>
    <mergeCell ref="M15:N15"/>
    <mergeCell ref="Q15:R15"/>
    <mergeCell ref="AJ15:AO15"/>
    <mergeCell ref="B18:Q18"/>
    <mergeCell ref="R18:AG18"/>
    <mergeCell ref="AH18:AW18"/>
    <mergeCell ref="B19:Q30"/>
    <mergeCell ref="R19:AG30"/>
    <mergeCell ref="AH19:AW30"/>
    <mergeCell ref="AP42:AT42"/>
    <mergeCell ref="V50:W50"/>
    <mergeCell ref="Z50:AA50"/>
    <mergeCell ref="AD50:AE50"/>
    <mergeCell ref="AJ50:AL50"/>
    <mergeCell ref="AR50:AU50"/>
    <mergeCell ref="V52:W52"/>
    <mergeCell ref="X52:AA52"/>
    <mergeCell ref="AD52:AE52"/>
    <mergeCell ref="AJ52:AL52"/>
    <mergeCell ref="AR52:AU52"/>
    <mergeCell ref="V51:W51"/>
    <mergeCell ref="X51:AA51"/>
    <mergeCell ref="AD51:AE51"/>
    <mergeCell ref="AJ51:AL51"/>
    <mergeCell ref="AR51:AU51"/>
    <mergeCell ref="B54:AO54"/>
    <mergeCell ref="AS54:AW54"/>
    <mergeCell ref="B55:C55"/>
    <mergeCell ref="D55:Q55"/>
    <mergeCell ref="R55:AG55"/>
    <mergeCell ref="AH55:AW55"/>
    <mergeCell ref="D57:Q57"/>
    <mergeCell ref="D58:E58"/>
    <mergeCell ref="G58:Q58"/>
    <mergeCell ref="V85:W85"/>
    <mergeCell ref="Z85:AA85"/>
    <mergeCell ref="AJ85:AL85"/>
    <mergeCell ref="AR85:AU85"/>
    <mergeCell ref="V86:W86"/>
    <mergeCell ref="X86:AA86"/>
    <mergeCell ref="AD86:AE86"/>
    <mergeCell ref="AJ86:AL86"/>
    <mergeCell ref="AR86:AU86"/>
    <mergeCell ref="AD85:AE85"/>
    <mergeCell ref="B88:AO88"/>
    <mergeCell ref="AS88:AW88"/>
    <mergeCell ref="B89:C89"/>
    <mergeCell ref="D89:Q89"/>
    <mergeCell ref="R89:AG89"/>
    <mergeCell ref="AH89:AW89"/>
    <mergeCell ref="AH142:AI143"/>
    <mergeCell ref="D91:Q91"/>
    <mergeCell ref="D92:E92"/>
    <mergeCell ref="G92:Q92"/>
    <mergeCell ref="Z122:AA122"/>
    <mergeCell ref="AD122:AE122"/>
    <mergeCell ref="AJ142:AS143"/>
    <mergeCell ref="AG122:AH122"/>
    <mergeCell ref="AJ122:AK122"/>
    <mergeCell ref="AL122:AN122"/>
    <mergeCell ref="AC123:AG123"/>
    <mergeCell ref="B125:AO125"/>
    <mergeCell ref="AS125:AW125"/>
    <mergeCell ref="B126:C126"/>
    <mergeCell ref="D126:Q126"/>
    <mergeCell ref="R126:AG126"/>
    <mergeCell ref="AH126:AW126"/>
    <mergeCell ref="AR122:AU122"/>
    <mergeCell ref="D128:E128"/>
    <mergeCell ref="G128:Q128"/>
    <mergeCell ref="B142:C143"/>
    <mergeCell ref="D142:AG143"/>
  </mergeCells>
  <pageMargins left="0.96" right="0.35433070866141736" top="0.9" bottom="0.32" header="0.31496062992125984" footer="0.31496062992125984"/>
  <pageSetup paperSize="9" scale="85" orientation="landscape" horizontalDpi="4294967293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>
  <dimension ref="A1:AW154"/>
  <sheetViews>
    <sheetView topLeftCell="A19" workbookViewId="0">
      <selection activeCell="A32" sqref="A32:XFD40"/>
    </sheetView>
  </sheetViews>
  <sheetFormatPr defaultRowHeight="15"/>
  <cols>
    <col min="1" max="7" width="3" style="1" customWidth="1"/>
    <col min="8" max="8" width="1.5703125" style="1" customWidth="1"/>
    <col min="9" max="14" width="3" style="3" customWidth="1"/>
    <col min="15" max="81" width="3" style="1" customWidth="1"/>
    <col min="82" max="139" width="2.42578125" style="1" customWidth="1"/>
    <col min="140" max="16384" width="9.140625" style="1"/>
  </cols>
  <sheetData>
    <row r="1" spans="1:49">
      <c r="AR1" s="21" t="s">
        <v>24</v>
      </c>
    </row>
    <row r="2" spans="1:49" ht="21">
      <c r="A2" s="165" t="s">
        <v>0</v>
      </c>
      <c r="B2" s="165"/>
      <c r="C2" s="165"/>
      <c r="D2" s="165"/>
      <c r="E2" s="165"/>
      <c r="F2" s="165"/>
      <c r="G2" s="165"/>
      <c r="H2" s="165"/>
      <c r="I2" s="165"/>
      <c r="J2" s="165"/>
      <c r="K2" s="165"/>
      <c r="L2" s="165"/>
      <c r="M2" s="165"/>
      <c r="N2" s="165"/>
      <c r="O2" s="165"/>
      <c r="P2" s="165"/>
      <c r="Q2" s="165"/>
      <c r="R2" s="165"/>
      <c r="S2" s="165"/>
      <c r="T2" s="165"/>
      <c r="U2" s="165"/>
      <c r="V2" s="165"/>
      <c r="W2" s="165"/>
      <c r="X2" s="165"/>
      <c r="Y2" s="165"/>
      <c r="Z2" s="165"/>
      <c r="AA2" s="165"/>
      <c r="AB2" s="165"/>
      <c r="AC2" s="165"/>
      <c r="AD2" s="165"/>
      <c r="AE2" s="165"/>
      <c r="AF2" s="165"/>
      <c r="AG2" s="165"/>
      <c r="AH2" s="165"/>
      <c r="AI2" s="165"/>
      <c r="AJ2" s="165"/>
      <c r="AK2" s="165"/>
      <c r="AL2" s="165"/>
      <c r="AM2" s="165"/>
      <c r="AN2" s="165"/>
      <c r="AO2" s="165"/>
      <c r="AP2" s="165"/>
      <c r="AQ2" s="165"/>
      <c r="AR2" s="165"/>
      <c r="AS2" s="165"/>
      <c r="AT2" s="165"/>
      <c r="AU2" s="165"/>
      <c r="AV2" s="165"/>
      <c r="AW2" s="165"/>
    </row>
    <row r="4" spans="1:49">
      <c r="A4" s="2" t="s">
        <v>1</v>
      </c>
      <c r="B4" s="166" t="s">
        <v>2</v>
      </c>
      <c r="C4" s="166"/>
      <c r="D4" s="166"/>
      <c r="E4" s="166"/>
      <c r="F4" s="166"/>
      <c r="G4" s="166"/>
      <c r="H4" s="166"/>
      <c r="I4" s="166"/>
      <c r="J4" s="166"/>
      <c r="K4" s="3" t="s">
        <v>14</v>
      </c>
      <c r="L4" s="166">
        <v>286</v>
      </c>
      <c r="M4" s="166"/>
      <c r="N4" s="166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  <c r="AA4" s="166"/>
      <c r="AB4" s="166"/>
      <c r="AC4" s="166"/>
      <c r="AD4" s="166"/>
      <c r="AE4" s="166"/>
      <c r="AF4" s="166"/>
      <c r="AG4" s="166"/>
      <c r="AH4" s="166"/>
      <c r="AI4" s="166"/>
      <c r="AJ4" s="166"/>
      <c r="AK4" s="166"/>
      <c r="AL4" s="166"/>
      <c r="AM4" s="166"/>
      <c r="AN4" s="166"/>
      <c r="AO4" s="166"/>
      <c r="AP4" s="166"/>
      <c r="AQ4" s="166"/>
      <c r="AR4" s="166"/>
      <c r="AS4" s="166"/>
      <c r="AT4" s="166"/>
    </row>
    <row r="5" spans="1:49">
      <c r="B5" s="166" t="s">
        <v>3</v>
      </c>
      <c r="C5" s="166"/>
      <c r="D5" s="166"/>
      <c r="E5" s="166"/>
      <c r="F5" s="166"/>
      <c r="G5" s="166"/>
      <c r="H5" s="166"/>
      <c r="I5" s="166"/>
      <c r="J5" s="166"/>
      <c r="K5" s="3" t="s">
        <v>14</v>
      </c>
      <c r="L5" s="167" t="s">
        <v>220</v>
      </c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167"/>
      <c r="AA5" s="167"/>
      <c r="AB5" s="167"/>
      <c r="AC5" s="167"/>
      <c r="AD5" s="167"/>
      <c r="AE5" s="167"/>
      <c r="AF5" s="167"/>
      <c r="AG5" s="167"/>
      <c r="AH5" s="167"/>
      <c r="AI5" s="167"/>
      <c r="AJ5" s="167"/>
      <c r="AK5" s="167"/>
      <c r="AL5" s="167"/>
      <c r="AM5" s="167"/>
      <c r="AN5" s="167"/>
      <c r="AO5" s="167"/>
      <c r="AP5" s="167"/>
      <c r="AQ5" s="167"/>
      <c r="AR5" s="167"/>
      <c r="AS5" s="167"/>
      <c r="AT5" s="167"/>
    </row>
    <row r="6" spans="1:49">
      <c r="B6" s="166" t="s">
        <v>4</v>
      </c>
      <c r="C6" s="166"/>
      <c r="D6" s="166"/>
      <c r="E6" s="166"/>
      <c r="F6" s="166"/>
      <c r="G6" s="166"/>
      <c r="H6" s="166"/>
      <c r="I6" s="166"/>
      <c r="J6" s="166"/>
      <c r="K6" s="3" t="s">
        <v>14</v>
      </c>
      <c r="L6" s="166" t="str">
        <f>'[1]Tembesi Lolos'!$N$153</f>
        <v>Wiraswasta</v>
      </c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</row>
    <row r="7" spans="1:49">
      <c r="B7" s="166" t="s">
        <v>5</v>
      </c>
      <c r="C7" s="166"/>
      <c r="D7" s="166"/>
      <c r="E7" s="166"/>
      <c r="F7" s="166"/>
      <c r="G7" s="166"/>
      <c r="H7" s="166"/>
      <c r="I7" s="166"/>
      <c r="J7" s="166"/>
      <c r="K7" s="3" t="s">
        <v>14</v>
      </c>
      <c r="L7" s="166" t="s">
        <v>185</v>
      </c>
      <c r="M7" s="166"/>
      <c r="N7" s="166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</row>
    <row r="8" spans="1:49">
      <c r="B8" s="166" t="s">
        <v>6</v>
      </c>
      <c r="C8" s="166"/>
      <c r="D8" s="166"/>
      <c r="E8" s="166"/>
      <c r="F8" s="166"/>
      <c r="G8" s="166"/>
      <c r="H8" s="166"/>
      <c r="I8" s="166"/>
      <c r="J8" s="166"/>
      <c r="K8" s="3" t="s">
        <v>14</v>
      </c>
      <c r="L8" s="166" t="s">
        <v>105</v>
      </c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</row>
    <row r="9" spans="1:49">
      <c r="B9" s="166" t="s">
        <v>7</v>
      </c>
      <c r="C9" s="166"/>
      <c r="D9" s="166"/>
      <c r="E9" s="166"/>
      <c r="F9" s="166"/>
      <c r="G9" s="166"/>
      <c r="H9" s="166"/>
      <c r="I9" s="166"/>
      <c r="J9" s="166"/>
      <c r="K9" s="3" t="s">
        <v>14</v>
      </c>
      <c r="L9" s="166" t="s">
        <v>23</v>
      </c>
      <c r="M9" s="166"/>
      <c r="N9" s="166"/>
      <c r="O9" s="166"/>
      <c r="P9" s="166"/>
      <c r="Q9" s="166"/>
      <c r="R9" s="166"/>
      <c r="S9" s="166"/>
      <c r="T9" s="166"/>
      <c r="U9" s="166"/>
      <c r="V9" s="166"/>
      <c r="W9" s="166"/>
      <c r="X9" s="166"/>
      <c r="Y9" s="166"/>
      <c r="Z9" s="166"/>
      <c r="AA9" s="166"/>
      <c r="AB9" s="166"/>
      <c r="AC9" s="166"/>
      <c r="AD9" s="166"/>
      <c r="AE9" s="166"/>
      <c r="AF9" s="166"/>
      <c r="AG9" s="166"/>
      <c r="AH9" s="166"/>
      <c r="AI9" s="166"/>
      <c r="AJ9" s="166"/>
      <c r="AK9" s="166"/>
      <c r="AL9" s="166"/>
      <c r="AM9" s="166"/>
      <c r="AN9" s="166"/>
      <c r="AO9" s="166"/>
      <c r="AP9" s="166"/>
      <c r="AQ9" s="166"/>
      <c r="AR9" s="166"/>
      <c r="AS9" s="166"/>
      <c r="AT9" s="166"/>
    </row>
    <row r="11" spans="1:49">
      <c r="A11" s="2" t="s">
        <v>8</v>
      </c>
      <c r="B11" s="169" t="s">
        <v>9</v>
      </c>
      <c r="C11" s="169"/>
      <c r="D11" s="169"/>
      <c r="E11" s="169"/>
      <c r="F11" s="169"/>
      <c r="G11" s="169"/>
      <c r="H11" s="169"/>
      <c r="I11" s="169"/>
      <c r="J11" s="169"/>
      <c r="K11" s="169"/>
      <c r="L11" s="169"/>
      <c r="M11" s="169"/>
      <c r="N11" s="169"/>
      <c r="O11" s="169"/>
      <c r="P11" s="169"/>
      <c r="Q11" s="169"/>
      <c r="R11" s="169"/>
      <c r="S11" s="169"/>
      <c r="T11" s="169"/>
      <c r="U11" s="169"/>
      <c r="V11" s="169"/>
      <c r="W11" s="169"/>
      <c r="X11" s="169"/>
      <c r="Y11" s="169"/>
      <c r="Z11" s="169"/>
      <c r="AA11" s="169"/>
      <c r="AB11" s="169"/>
      <c r="AC11" s="169"/>
      <c r="AD11" s="169"/>
      <c r="AE11" s="169"/>
      <c r="AF11" s="169"/>
      <c r="AG11" s="169"/>
      <c r="AH11" s="169"/>
      <c r="AI11" s="169"/>
      <c r="AJ11" s="169"/>
      <c r="AK11" s="169"/>
      <c r="AL11" s="169"/>
      <c r="AM11" s="169"/>
      <c r="AN11" s="169"/>
      <c r="AO11" s="169"/>
      <c r="AP11" s="169"/>
      <c r="AQ11" s="169"/>
      <c r="AR11" s="169"/>
      <c r="AS11" s="169"/>
      <c r="AT11" s="169"/>
      <c r="AU11" s="169"/>
      <c r="AV11" s="169"/>
      <c r="AW11" s="169"/>
    </row>
    <row r="13" spans="1:49">
      <c r="B13" s="15" t="s">
        <v>10</v>
      </c>
      <c r="C13" s="5"/>
      <c r="D13" s="5"/>
      <c r="E13" s="5"/>
      <c r="F13" s="5"/>
      <c r="G13" s="5"/>
      <c r="H13" s="5"/>
      <c r="I13" s="6"/>
      <c r="J13" s="6"/>
      <c r="K13" s="6"/>
      <c r="L13" s="6"/>
      <c r="M13" s="6"/>
      <c r="N13" s="6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7"/>
    </row>
    <row r="14" spans="1:49" ht="17.25">
      <c r="B14" s="16" t="s">
        <v>11</v>
      </c>
      <c r="C14" s="160" t="s">
        <v>13</v>
      </c>
      <c r="D14" s="160"/>
      <c r="E14" s="160"/>
      <c r="F14" s="160"/>
      <c r="G14" s="160"/>
      <c r="H14" s="118" t="s">
        <v>14</v>
      </c>
      <c r="I14" s="168">
        <v>6</v>
      </c>
      <c r="J14" s="168"/>
      <c r="K14" s="120" t="s">
        <v>15</v>
      </c>
      <c r="L14" s="120" t="s">
        <v>16</v>
      </c>
      <c r="M14" s="168">
        <v>10</v>
      </c>
      <c r="N14" s="168"/>
      <c r="O14" s="11" t="s">
        <v>15</v>
      </c>
      <c r="P14" s="13" t="s">
        <v>17</v>
      </c>
      <c r="Q14" s="168">
        <f>SUM(M14*I14)</f>
        <v>60</v>
      </c>
      <c r="R14" s="168"/>
      <c r="S14" s="118" t="s">
        <v>18</v>
      </c>
      <c r="T14" s="118"/>
      <c r="U14" s="18" t="s">
        <v>11</v>
      </c>
      <c r="V14" s="10" t="s">
        <v>65</v>
      </c>
      <c r="W14" s="10"/>
      <c r="X14" s="10"/>
      <c r="Y14" s="10"/>
      <c r="Z14" s="10"/>
      <c r="AA14" s="10" t="s">
        <v>14</v>
      </c>
      <c r="AB14" s="10" t="s">
        <v>64</v>
      </c>
      <c r="AC14" s="10"/>
      <c r="AD14" s="10"/>
      <c r="AE14" s="10"/>
      <c r="AF14" s="10"/>
      <c r="AI14" s="19" t="s">
        <v>11</v>
      </c>
      <c r="AJ14" s="161" t="s">
        <v>67</v>
      </c>
      <c r="AK14" s="161"/>
      <c r="AL14" s="161"/>
      <c r="AM14" s="161"/>
      <c r="AN14" s="161"/>
      <c r="AO14" s="161"/>
      <c r="AP14" s="44" t="s">
        <v>14</v>
      </c>
      <c r="AQ14" s="44" t="s">
        <v>64</v>
      </c>
      <c r="AR14" s="44"/>
      <c r="AS14" s="44"/>
      <c r="AT14" s="44"/>
      <c r="AU14" s="44"/>
      <c r="AW14" s="12"/>
    </row>
    <row r="15" spans="1:49" ht="17.25">
      <c r="B15" s="16" t="s">
        <v>11</v>
      </c>
      <c r="C15" s="160" t="s">
        <v>12</v>
      </c>
      <c r="D15" s="160"/>
      <c r="E15" s="160"/>
      <c r="F15" s="160"/>
      <c r="G15" s="160"/>
      <c r="H15" s="118" t="s">
        <v>14</v>
      </c>
      <c r="I15" s="168">
        <v>6</v>
      </c>
      <c r="J15" s="168"/>
      <c r="K15" s="120" t="s">
        <v>15</v>
      </c>
      <c r="L15" s="120" t="s">
        <v>16</v>
      </c>
      <c r="M15" s="168">
        <v>8</v>
      </c>
      <c r="N15" s="168"/>
      <c r="O15" s="11" t="s">
        <v>15</v>
      </c>
      <c r="P15" s="13" t="s">
        <v>17</v>
      </c>
      <c r="Q15" s="168">
        <f>SUM(M15*I15)</f>
        <v>48</v>
      </c>
      <c r="R15" s="168"/>
      <c r="S15" s="118" t="s">
        <v>18</v>
      </c>
      <c r="T15" s="118"/>
      <c r="U15" s="18" t="s">
        <v>11</v>
      </c>
      <c r="V15" s="10" t="s">
        <v>63</v>
      </c>
      <c r="W15" s="10"/>
      <c r="X15" s="10"/>
      <c r="Y15" s="10"/>
      <c r="Z15" s="10"/>
      <c r="AA15" s="10" t="s">
        <v>14</v>
      </c>
      <c r="AB15" s="10" t="s">
        <v>64</v>
      </c>
      <c r="AC15" s="10"/>
      <c r="AD15" s="10"/>
      <c r="AE15" s="10"/>
      <c r="AF15" s="10"/>
      <c r="AH15" s="10"/>
      <c r="AI15" s="18" t="s">
        <v>11</v>
      </c>
      <c r="AJ15" s="160" t="s">
        <v>68</v>
      </c>
      <c r="AK15" s="160"/>
      <c r="AL15" s="160"/>
      <c r="AM15" s="160"/>
      <c r="AN15" s="160"/>
      <c r="AO15" s="160"/>
      <c r="AP15" s="10" t="s">
        <v>14</v>
      </c>
      <c r="AQ15" s="10" t="s">
        <v>64</v>
      </c>
      <c r="AR15" s="10"/>
      <c r="AS15" s="10"/>
      <c r="AT15" s="10"/>
      <c r="AU15" s="10"/>
      <c r="AW15" s="12"/>
    </row>
    <row r="16" spans="1:49">
      <c r="B16" s="17"/>
      <c r="C16" s="44"/>
      <c r="D16" s="44"/>
      <c r="E16" s="44"/>
      <c r="F16" s="44"/>
      <c r="G16" s="44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119"/>
      <c r="U16" s="18" t="s">
        <v>11</v>
      </c>
      <c r="V16" s="118" t="s">
        <v>66</v>
      </c>
      <c r="W16" s="118"/>
      <c r="X16" s="118"/>
      <c r="Y16" s="118"/>
      <c r="Z16" s="118"/>
      <c r="AA16" s="10" t="s">
        <v>14</v>
      </c>
      <c r="AB16" s="118" t="s">
        <v>64</v>
      </c>
      <c r="AC16" s="118"/>
      <c r="AD16" s="118"/>
      <c r="AE16" s="118"/>
      <c r="AF16" s="118"/>
      <c r="AH16" s="24"/>
      <c r="AI16" s="18" t="s">
        <v>11</v>
      </c>
      <c r="AJ16" s="160" t="s">
        <v>69</v>
      </c>
      <c r="AK16" s="160"/>
      <c r="AL16" s="160"/>
      <c r="AM16" s="160"/>
      <c r="AN16" s="160"/>
      <c r="AO16" s="160"/>
      <c r="AP16" s="10" t="s">
        <v>14</v>
      </c>
      <c r="AQ16" s="10" t="s">
        <v>111</v>
      </c>
      <c r="AR16" s="10"/>
      <c r="AS16" s="10"/>
      <c r="AT16" s="10"/>
      <c r="AU16" s="10"/>
      <c r="AV16" s="10"/>
      <c r="AW16" s="12"/>
    </row>
    <row r="17" spans="2:49">
      <c r="B17" s="8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2"/>
    </row>
    <row r="18" spans="2:49">
      <c r="B18" s="170" t="s">
        <v>19</v>
      </c>
      <c r="C18" s="170"/>
      <c r="D18" s="170"/>
      <c r="E18" s="170"/>
      <c r="F18" s="170"/>
      <c r="G18" s="170"/>
      <c r="H18" s="170"/>
      <c r="I18" s="170"/>
      <c r="J18" s="170"/>
      <c r="K18" s="170"/>
      <c r="L18" s="170"/>
      <c r="M18" s="170"/>
      <c r="N18" s="170"/>
      <c r="O18" s="170"/>
      <c r="P18" s="170"/>
      <c r="Q18" s="170"/>
      <c r="R18" s="170" t="s">
        <v>20</v>
      </c>
      <c r="S18" s="170"/>
      <c r="T18" s="170"/>
      <c r="U18" s="170"/>
      <c r="V18" s="170"/>
      <c r="W18" s="170"/>
      <c r="X18" s="170"/>
      <c r="Y18" s="170"/>
      <c r="Z18" s="170"/>
      <c r="AA18" s="170"/>
      <c r="AB18" s="170"/>
      <c r="AC18" s="170"/>
      <c r="AD18" s="170"/>
      <c r="AE18" s="170"/>
      <c r="AF18" s="170"/>
      <c r="AG18" s="170"/>
      <c r="AH18" s="170" t="s">
        <v>21</v>
      </c>
      <c r="AI18" s="170"/>
      <c r="AJ18" s="170"/>
      <c r="AK18" s="170"/>
      <c r="AL18" s="170"/>
      <c r="AM18" s="170"/>
      <c r="AN18" s="170"/>
      <c r="AO18" s="170"/>
      <c r="AP18" s="170"/>
      <c r="AQ18" s="170"/>
      <c r="AR18" s="170"/>
      <c r="AS18" s="170"/>
      <c r="AT18" s="170"/>
      <c r="AU18" s="170"/>
      <c r="AV18" s="170"/>
      <c r="AW18" s="170"/>
    </row>
    <row r="19" spans="2:49">
      <c r="B19" s="162"/>
      <c r="C19" s="162"/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  <c r="AA19" s="162"/>
      <c r="AB19" s="162"/>
      <c r="AC19" s="162"/>
      <c r="AD19" s="162"/>
      <c r="AE19" s="162"/>
      <c r="AF19" s="162"/>
      <c r="AG19" s="162"/>
      <c r="AH19" s="162"/>
      <c r="AI19" s="162"/>
      <c r="AJ19" s="162"/>
      <c r="AK19" s="162"/>
      <c r="AL19" s="162"/>
      <c r="AM19" s="162"/>
      <c r="AN19" s="162"/>
      <c r="AO19" s="162"/>
      <c r="AP19" s="162"/>
      <c r="AQ19" s="162"/>
      <c r="AR19" s="162"/>
      <c r="AS19" s="162"/>
      <c r="AT19" s="162"/>
      <c r="AU19" s="162"/>
      <c r="AV19" s="162"/>
      <c r="AW19" s="162"/>
    </row>
    <row r="20" spans="2:49">
      <c r="B20" s="163"/>
      <c r="C20" s="163"/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  <c r="AC20" s="163"/>
      <c r="AD20" s="163"/>
      <c r="AE20" s="163"/>
      <c r="AF20" s="163"/>
      <c r="AG20" s="163"/>
      <c r="AH20" s="163"/>
      <c r="AI20" s="163"/>
      <c r="AJ20" s="163"/>
      <c r="AK20" s="163"/>
      <c r="AL20" s="163"/>
      <c r="AM20" s="163"/>
      <c r="AN20" s="163"/>
      <c r="AO20" s="163"/>
      <c r="AP20" s="163"/>
      <c r="AQ20" s="163"/>
      <c r="AR20" s="163"/>
      <c r="AS20" s="163"/>
      <c r="AT20" s="163"/>
      <c r="AU20" s="163"/>
      <c r="AV20" s="163"/>
      <c r="AW20" s="163"/>
    </row>
    <row r="21" spans="2:49">
      <c r="B21" s="163"/>
      <c r="C21" s="163"/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  <c r="AC21" s="163"/>
      <c r="AD21" s="163"/>
      <c r="AE21" s="163"/>
      <c r="AF21" s="163"/>
      <c r="AG21" s="163"/>
      <c r="AH21" s="163"/>
      <c r="AI21" s="163"/>
      <c r="AJ21" s="163"/>
      <c r="AK21" s="163"/>
      <c r="AL21" s="163"/>
      <c r="AM21" s="163"/>
      <c r="AN21" s="163"/>
      <c r="AO21" s="163"/>
      <c r="AP21" s="163"/>
      <c r="AQ21" s="163"/>
      <c r="AR21" s="163"/>
      <c r="AS21" s="163"/>
      <c r="AT21" s="163"/>
      <c r="AU21" s="163"/>
      <c r="AV21" s="163"/>
      <c r="AW21" s="163"/>
    </row>
    <row r="22" spans="2:49">
      <c r="B22" s="163"/>
      <c r="C22" s="163"/>
      <c r="D22" s="163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  <c r="AC22" s="163"/>
      <c r="AD22" s="163"/>
      <c r="AE22" s="163"/>
      <c r="AF22" s="163"/>
      <c r="AG22" s="163"/>
      <c r="AH22" s="163"/>
      <c r="AI22" s="163"/>
      <c r="AJ22" s="163"/>
      <c r="AK22" s="163"/>
      <c r="AL22" s="163"/>
      <c r="AM22" s="163"/>
      <c r="AN22" s="163"/>
      <c r="AO22" s="163"/>
      <c r="AP22" s="163"/>
      <c r="AQ22" s="163"/>
      <c r="AR22" s="163"/>
      <c r="AS22" s="163"/>
      <c r="AT22" s="163"/>
      <c r="AU22" s="163"/>
      <c r="AV22" s="163"/>
      <c r="AW22" s="163"/>
    </row>
    <row r="23" spans="2:49">
      <c r="B23" s="163"/>
      <c r="C23" s="163"/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  <c r="AC23" s="163"/>
      <c r="AD23" s="163"/>
      <c r="AE23" s="163"/>
      <c r="AF23" s="163"/>
      <c r="AG23" s="163"/>
      <c r="AH23" s="163"/>
      <c r="AI23" s="163"/>
      <c r="AJ23" s="163"/>
      <c r="AK23" s="163"/>
      <c r="AL23" s="163"/>
      <c r="AM23" s="163"/>
      <c r="AN23" s="163"/>
      <c r="AO23" s="163"/>
      <c r="AP23" s="163"/>
      <c r="AQ23" s="163"/>
      <c r="AR23" s="163"/>
      <c r="AS23" s="163"/>
      <c r="AT23" s="163"/>
      <c r="AU23" s="163"/>
      <c r="AV23" s="163"/>
      <c r="AW23" s="163"/>
    </row>
    <row r="24" spans="2:49">
      <c r="B24" s="163"/>
      <c r="C24" s="163"/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  <c r="AC24" s="163"/>
      <c r="AD24" s="163"/>
      <c r="AE24" s="163"/>
      <c r="AF24" s="163"/>
      <c r="AG24" s="163"/>
      <c r="AH24" s="163"/>
      <c r="AI24" s="163"/>
      <c r="AJ24" s="163"/>
      <c r="AK24" s="163"/>
      <c r="AL24" s="163"/>
      <c r="AM24" s="163"/>
      <c r="AN24" s="163"/>
      <c r="AO24" s="163"/>
      <c r="AP24" s="163"/>
      <c r="AQ24" s="163"/>
      <c r="AR24" s="163"/>
      <c r="AS24" s="163"/>
      <c r="AT24" s="163"/>
      <c r="AU24" s="163"/>
      <c r="AV24" s="163"/>
      <c r="AW24" s="163"/>
    </row>
    <row r="25" spans="2:49">
      <c r="B25" s="163"/>
      <c r="C25" s="163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K25" s="163"/>
      <c r="AL25" s="163"/>
      <c r="AM25" s="163"/>
      <c r="AN25" s="163"/>
      <c r="AO25" s="163"/>
      <c r="AP25" s="163"/>
      <c r="AQ25" s="163"/>
      <c r="AR25" s="163"/>
      <c r="AS25" s="163"/>
      <c r="AT25" s="163"/>
      <c r="AU25" s="163"/>
      <c r="AV25" s="163"/>
      <c r="AW25" s="163"/>
    </row>
    <row r="26" spans="2:49">
      <c r="B26" s="163"/>
      <c r="C26" s="163"/>
      <c r="D26" s="163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  <c r="AB26" s="163"/>
      <c r="AC26" s="163"/>
      <c r="AD26" s="163"/>
      <c r="AE26" s="163"/>
      <c r="AF26" s="163"/>
      <c r="AG26" s="163"/>
      <c r="AH26" s="163"/>
      <c r="AI26" s="163"/>
      <c r="AJ26" s="163"/>
      <c r="AK26" s="163"/>
      <c r="AL26" s="163"/>
      <c r="AM26" s="163"/>
      <c r="AN26" s="163"/>
      <c r="AO26" s="163"/>
      <c r="AP26" s="163"/>
      <c r="AQ26" s="163"/>
      <c r="AR26" s="163"/>
      <c r="AS26" s="163"/>
      <c r="AT26" s="163"/>
      <c r="AU26" s="163"/>
      <c r="AV26" s="163"/>
      <c r="AW26" s="163"/>
    </row>
    <row r="27" spans="2:49">
      <c r="B27" s="163"/>
      <c r="C27" s="163"/>
      <c r="D27" s="163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/>
      <c r="AC27" s="163"/>
      <c r="AD27" s="163"/>
      <c r="AE27" s="163"/>
      <c r="AF27" s="163"/>
      <c r="AG27" s="163"/>
      <c r="AH27" s="163"/>
      <c r="AI27" s="163"/>
      <c r="AJ27" s="163"/>
      <c r="AK27" s="163"/>
      <c r="AL27" s="163"/>
      <c r="AM27" s="163"/>
      <c r="AN27" s="163"/>
      <c r="AO27" s="163"/>
      <c r="AP27" s="163"/>
      <c r="AQ27" s="163"/>
      <c r="AR27" s="163"/>
      <c r="AS27" s="163"/>
      <c r="AT27" s="163"/>
      <c r="AU27" s="163"/>
      <c r="AV27" s="163"/>
      <c r="AW27" s="163"/>
    </row>
    <row r="28" spans="2:49">
      <c r="B28" s="163"/>
      <c r="C28" s="163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  <c r="AB28" s="163"/>
      <c r="AC28" s="163"/>
      <c r="AD28" s="163"/>
      <c r="AE28" s="163"/>
      <c r="AF28" s="163"/>
      <c r="AG28" s="163"/>
      <c r="AH28" s="163"/>
      <c r="AI28" s="163"/>
      <c r="AJ28" s="163"/>
      <c r="AK28" s="163"/>
      <c r="AL28" s="163"/>
      <c r="AM28" s="163"/>
      <c r="AN28" s="163"/>
      <c r="AO28" s="163"/>
      <c r="AP28" s="163"/>
      <c r="AQ28" s="163"/>
      <c r="AR28" s="163"/>
      <c r="AS28" s="163"/>
      <c r="AT28" s="163"/>
      <c r="AU28" s="163"/>
      <c r="AV28" s="163"/>
      <c r="AW28" s="163"/>
    </row>
    <row r="29" spans="2:49">
      <c r="B29" s="163"/>
      <c r="C29" s="163"/>
      <c r="D29" s="163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63"/>
      <c r="AL29" s="163"/>
      <c r="AM29" s="163"/>
      <c r="AN29" s="163"/>
      <c r="AO29" s="163"/>
      <c r="AP29" s="163"/>
      <c r="AQ29" s="163"/>
      <c r="AR29" s="163"/>
      <c r="AS29" s="163"/>
      <c r="AT29" s="163"/>
      <c r="AU29" s="163"/>
      <c r="AV29" s="163"/>
      <c r="AW29" s="163"/>
    </row>
    <row r="30" spans="2:49">
      <c r="B30" s="164"/>
      <c r="C30" s="164"/>
      <c r="D30" s="164"/>
      <c r="E30" s="164"/>
      <c r="F30" s="164"/>
      <c r="G30" s="164"/>
      <c r="H30" s="164"/>
      <c r="I30" s="164"/>
      <c r="J30" s="164"/>
      <c r="K30" s="164"/>
      <c r="L30" s="164"/>
      <c r="M30" s="164"/>
      <c r="N30" s="164"/>
      <c r="O30" s="164"/>
      <c r="P30" s="164"/>
      <c r="Q30" s="164"/>
      <c r="R30" s="164"/>
      <c r="S30" s="164"/>
      <c r="T30" s="164"/>
      <c r="U30" s="164"/>
      <c r="V30" s="164"/>
      <c r="W30" s="164"/>
      <c r="X30" s="164"/>
      <c r="Y30" s="164"/>
      <c r="Z30" s="164"/>
      <c r="AA30" s="164"/>
      <c r="AB30" s="164"/>
      <c r="AC30" s="164"/>
      <c r="AD30" s="164"/>
      <c r="AE30" s="164"/>
      <c r="AF30" s="164"/>
      <c r="AG30" s="164"/>
      <c r="AH30" s="164"/>
      <c r="AI30" s="164"/>
      <c r="AJ30" s="164"/>
      <c r="AK30" s="164"/>
      <c r="AL30" s="164"/>
      <c r="AM30" s="164"/>
      <c r="AN30" s="164"/>
      <c r="AO30" s="164"/>
      <c r="AP30" s="164"/>
      <c r="AQ30" s="164"/>
      <c r="AR30" s="164"/>
      <c r="AS30" s="164"/>
      <c r="AT30" s="164"/>
      <c r="AU30" s="164"/>
      <c r="AV30" s="164"/>
      <c r="AW30" s="164"/>
    </row>
    <row r="32" spans="2:49" s="102" customFormat="1">
      <c r="I32" s="101"/>
      <c r="J32" s="101"/>
      <c r="K32" s="101"/>
      <c r="L32" s="101"/>
      <c r="M32" s="101"/>
      <c r="N32" s="101"/>
      <c r="AR32" s="101" t="s">
        <v>239</v>
      </c>
    </row>
    <row r="33" spans="1:49" s="102" customFormat="1">
      <c r="F33" s="101" t="s">
        <v>54</v>
      </c>
      <c r="I33" s="101"/>
      <c r="J33" s="101"/>
      <c r="K33" s="101"/>
      <c r="L33" s="101"/>
      <c r="M33" s="101"/>
      <c r="N33" s="101"/>
      <c r="T33" s="101" t="s">
        <v>237</v>
      </c>
      <c r="AF33" s="101" t="s">
        <v>51</v>
      </c>
      <c r="AR33" s="101" t="s">
        <v>48</v>
      </c>
    </row>
    <row r="34" spans="1:49" s="102" customFormat="1">
      <c r="F34" s="101" t="s">
        <v>55</v>
      </c>
      <c r="I34" s="101"/>
      <c r="J34" s="101"/>
      <c r="K34" s="101"/>
      <c r="L34" s="101"/>
      <c r="M34" s="101"/>
      <c r="N34" s="101"/>
      <c r="T34" s="101" t="s">
        <v>238</v>
      </c>
      <c r="AF34" s="101" t="s">
        <v>52</v>
      </c>
      <c r="AR34" s="101" t="s">
        <v>49</v>
      </c>
    </row>
    <row r="35" spans="1:49" s="102" customFormat="1">
      <c r="F35" s="101"/>
      <c r="I35" s="101"/>
      <c r="J35" s="101"/>
      <c r="K35" s="101"/>
      <c r="L35" s="101"/>
      <c r="M35" s="101"/>
      <c r="N35" s="101"/>
      <c r="AF35" s="101" t="s">
        <v>53</v>
      </c>
      <c r="AR35" s="101" t="s">
        <v>50</v>
      </c>
    </row>
    <row r="36" spans="1:49" s="102" customFormat="1">
      <c r="F36" s="101"/>
      <c r="I36" s="101"/>
      <c r="J36" s="101"/>
      <c r="K36" s="101"/>
      <c r="L36" s="101"/>
      <c r="M36" s="101"/>
      <c r="N36" s="101"/>
      <c r="AF36" s="101"/>
      <c r="AR36" s="101"/>
    </row>
    <row r="37" spans="1:49" s="102" customFormat="1">
      <c r="F37" s="101"/>
      <c r="I37" s="101"/>
      <c r="J37" s="101"/>
      <c r="K37" s="101"/>
      <c r="L37" s="101"/>
      <c r="M37" s="101"/>
      <c r="N37" s="101"/>
      <c r="AF37" s="101"/>
      <c r="AR37" s="101"/>
    </row>
    <row r="38" spans="1:49" s="102" customFormat="1">
      <c r="F38" s="101"/>
      <c r="I38" s="101"/>
      <c r="J38" s="101"/>
      <c r="K38" s="101"/>
      <c r="L38" s="101"/>
      <c r="M38" s="101"/>
      <c r="N38" s="101"/>
      <c r="AF38" s="101"/>
      <c r="AR38" s="101"/>
    </row>
    <row r="39" spans="1:49" s="140" customFormat="1" ht="16.5" thickBot="1">
      <c r="F39" s="141" t="s">
        <v>232</v>
      </c>
      <c r="I39" s="142"/>
      <c r="J39" s="142"/>
      <c r="K39" s="142"/>
      <c r="L39" s="142"/>
      <c r="M39" s="142"/>
      <c r="N39" s="142"/>
      <c r="Q39" s="145"/>
      <c r="R39" s="145"/>
      <c r="S39" s="145"/>
      <c r="T39" s="146"/>
      <c r="U39" s="145"/>
      <c r="V39" s="145"/>
      <c r="W39" s="145"/>
      <c r="X39" s="145"/>
      <c r="AF39" s="141" t="s">
        <v>97</v>
      </c>
      <c r="AR39" s="141" t="s">
        <v>209</v>
      </c>
    </row>
    <row r="40" spans="1:49" s="102" customFormat="1">
      <c r="D40" s="143"/>
      <c r="F40" s="143" t="s">
        <v>228</v>
      </c>
      <c r="G40" s="143"/>
      <c r="H40" s="143"/>
      <c r="I40" s="143"/>
      <c r="J40" s="143"/>
      <c r="K40" s="144"/>
      <c r="L40" s="144"/>
      <c r="M40" s="144"/>
      <c r="N40" s="144"/>
      <c r="T40" s="147"/>
      <c r="AO40" s="101"/>
    </row>
    <row r="42" spans="1:49">
      <c r="AN42" s="10"/>
      <c r="AO42" s="10"/>
      <c r="AP42" s="160"/>
      <c r="AQ42" s="160"/>
      <c r="AR42" s="160"/>
      <c r="AS42" s="160"/>
      <c r="AT42" s="160"/>
    </row>
    <row r="46" spans="1:49">
      <c r="A46" s="2" t="s">
        <v>25</v>
      </c>
      <c r="B46" s="1" t="s">
        <v>26</v>
      </c>
    </row>
    <row r="48" spans="1:49">
      <c r="B48" s="15" t="s">
        <v>27</v>
      </c>
      <c r="C48" s="5"/>
      <c r="D48" s="5"/>
      <c r="E48" s="5"/>
      <c r="F48" s="5"/>
      <c r="G48" s="5"/>
      <c r="H48" s="5"/>
      <c r="I48" s="6"/>
      <c r="J48" s="6"/>
      <c r="K48" s="6"/>
      <c r="L48" s="6"/>
      <c r="M48" s="6"/>
      <c r="N48" s="6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7"/>
    </row>
    <row r="49" spans="2:49">
      <c r="B49" s="22" t="s">
        <v>28</v>
      </c>
      <c r="C49" s="10"/>
      <c r="D49" s="10"/>
      <c r="E49" s="10"/>
      <c r="F49" s="10"/>
      <c r="G49" s="10"/>
      <c r="H49" s="10"/>
      <c r="I49" s="11"/>
      <c r="J49" s="11"/>
      <c r="K49" s="11"/>
      <c r="L49" s="11"/>
      <c r="M49" s="11"/>
      <c r="V49" s="11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9" t="s">
        <v>30</v>
      </c>
      <c r="AR49" s="10"/>
      <c r="AS49" s="10"/>
      <c r="AT49" s="10"/>
      <c r="AU49" s="10"/>
      <c r="AV49" s="10"/>
      <c r="AW49" s="12"/>
    </row>
    <row r="50" spans="2:49" ht="17.25">
      <c r="B50" s="23" t="s">
        <v>1</v>
      </c>
      <c r="C50" s="10" t="s">
        <v>70</v>
      </c>
      <c r="D50" s="10"/>
      <c r="E50" s="10"/>
      <c r="F50" s="10"/>
      <c r="G50" s="10"/>
      <c r="H50" s="118"/>
      <c r="I50" s="20"/>
      <c r="J50" s="11"/>
      <c r="K50" s="11"/>
      <c r="L50" s="11"/>
      <c r="M50" s="11"/>
      <c r="V50" s="168">
        <v>12</v>
      </c>
      <c r="W50" s="168"/>
      <c r="X50" s="11" t="s">
        <v>15</v>
      </c>
      <c r="Y50" s="11" t="s">
        <v>16</v>
      </c>
      <c r="Z50" s="168">
        <v>2.85</v>
      </c>
      <c r="AA50" s="168"/>
      <c r="AB50" s="11" t="s">
        <v>15</v>
      </c>
      <c r="AC50" s="13" t="s">
        <v>17</v>
      </c>
      <c r="AD50" s="168">
        <f>SUM(Z50*V50)</f>
        <v>34.200000000000003</v>
      </c>
      <c r="AE50" s="168"/>
      <c r="AF50" s="118" t="s">
        <v>18</v>
      </c>
      <c r="AG50" s="10"/>
      <c r="AH50" s="25" t="s">
        <v>29</v>
      </c>
      <c r="AI50" s="10"/>
      <c r="AJ50" s="180">
        <v>57000</v>
      </c>
      <c r="AK50" s="180"/>
      <c r="AL50" s="180"/>
      <c r="AM50" s="26"/>
      <c r="AN50" s="10"/>
      <c r="AO50" s="10"/>
      <c r="AP50" s="10"/>
      <c r="AQ50" s="27" t="s">
        <v>31</v>
      </c>
      <c r="AR50" s="180">
        <f>SUM(AJ50*AD50)</f>
        <v>1949400.0000000002</v>
      </c>
      <c r="AS50" s="180"/>
      <c r="AT50" s="180"/>
      <c r="AU50" s="180"/>
      <c r="AV50" s="10"/>
      <c r="AW50" s="12"/>
    </row>
    <row r="51" spans="2:49">
      <c r="B51" s="23" t="s">
        <v>8</v>
      </c>
      <c r="C51" s="10" t="s">
        <v>71</v>
      </c>
      <c r="D51" s="10"/>
      <c r="E51" s="10"/>
      <c r="F51" s="10"/>
      <c r="G51" s="10"/>
      <c r="H51" s="118"/>
      <c r="I51" s="20"/>
      <c r="J51" s="11"/>
      <c r="K51" s="11"/>
      <c r="L51" s="11"/>
      <c r="M51" s="11"/>
      <c r="V51" s="168">
        <v>2</v>
      </c>
      <c r="W51" s="168"/>
      <c r="X51" s="160" t="s">
        <v>37</v>
      </c>
      <c r="Y51" s="160"/>
      <c r="Z51" s="160"/>
      <c r="AA51" s="160"/>
      <c r="AC51" s="13"/>
      <c r="AD51" s="168"/>
      <c r="AE51" s="168"/>
      <c r="AF51" s="118"/>
      <c r="AG51" s="10"/>
      <c r="AH51" s="25" t="s">
        <v>29</v>
      </c>
      <c r="AI51" s="10"/>
      <c r="AJ51" s="180">
        <v>350000</v>
      </c>
      <c r="AK51" s="180"/>
      <c r="AL51" s="180"/>
      <c r="AM51" s="26"/>
      <c r="AN51" s="10"/>
      <c r="AO51" s="10"/>
      <c r="AP51" s="10"/>
      <c r="AQ51" s="27" t="s">
        <v>31</v>
      </c>
      <c r="AR51" s="180">
        <f>SUM(AJ51*V51)</f>
        <v>700000</v>
      </c>
      <c r="AS51" s="180"/>
      <c r="AT51" s="180"/>
      <c r="AU51" s="180"/>
      <c r="AV51" s="10"/>
      <c r="AW51" s="12"/>
    </row>
    <row r="52" spans="2:49">
      <c r="B52" s="23" t="s">
        <v>25</v>
      </c>
      <c r="C52" s="118" t="s">
        <v>72</v>
      </c>
      <c r="D52" s="119"/>
      <c r="E52" s="119"/>
      <c r="F52" s="119"/>
      <c r="G52" s="119"/>
      <c r="H52" s="119"/>
      <c r="I52" s="119"/>
      <c r="J52" s="119"/>
      <c r="K52" s="119"/>
      <c r="L52" s="119"/>
      <c r="M52" s="119"/>
      <c r="V52" s="168"/>
      <c r="W52" s="168"/>
      <c r="X52" s="160" t="s">
        <v>37</v>
      </c>
      <c r="Y52" s="160"/>
      <c r="Z52" s="160"/>
      <c r="AA52" s="160"/>
      <c r="AC52" s="13"/>
      <c r="AD52" s="168"/>
      <c r="AE52" s="168"/>
      <c r="AF52" s="118"/>
      <c r="AG52" s="24"/>
      <c r="AH52" s="25" t="s">
        <v>29</v>
      </c>
      <c r="AI52" s="24"/>
      <c r="AJ52" s="180">
        <v>350000</v>
      </c>
      <c r="AK52" s="180"/>
      <c r="AL52" s="180"/>
      <c r="AM52" s="26"/>
      <c r="AN52" s="24"/>
      <c r="AO52" s="24"/>
      <c r="AP52" s="24"/>
      <c r="AQ52" s="27" t="s">
        <v>31</v>
      </c>
      <c r="AR52" s="180">
        <f>SUM(AJ52*V52)</f>
        <v>0</v>
      </c>
      <c r="AS52" s="180"/>
      <c r="AT52" s="180"/>
      <c r="AU52" s="180"/>
      <c r="AV52" s="10"/>
      <c r="AW52" s="12"/>
    </row>
    <row r="53" spans="2:49">
      <c r="B53" s="8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2"/>
    </row>
    <row r="54" spans="2:49" ht="15.75">
      <c r="B54" s="181" t="s">
        <v>32</v>
      </c>
      <c r="C54" s="182"/>
      <c r="D54" s="182"/>
      <c r="E54" s="182"/>
      <c r="F54" s="182"/>
      <c r="G54" s="182"/>
      <c r="H54" s="182"/>
      <c r="I54" s="182"/>
      <c r="J54" s="182"/>
      <c r="K54" s="182"/>
      <c r="L54" s="182"/>
      <c r="M54" s="182"/>
      <c r="N54" s="182"/>
      <c r="O54" s="182"/>
      <c r="P54" s="182"/>
      <c r="Q54" s="182"/>
      <c r="R54" s="182"/>
      <c r="S54" s="182"/>
      <c r="T54" s="182"/>
      <c r="U54" s="182"/>
      <c r="V54" s="182"/>
      <c r="W54" s="182"/>
      <c r="X54" s="182"/>
      <c r="Y54" s="182"/>
      <c r="Z54" s="182"/>
      <c r="AA54" s="182"/>
      <c r="AB54" s="182"/>
      <c r="AC54" s="182"/>
      <c r="AD54" s="182"/>
      <c r="AE54" s="182"/>
      <c r="AF54" s="182"/>
      <c r="AG54" s="182"/>
      <c r="AH54" s="182"/>
      <c r="AI54" s="182"/>
      <c r="AJ54" s="182"/>
      <c r="AK54" s="182"/>
      <c r="AL54" s="182"/>
      <c r="AM54" s="182"/>
      <c r="AN54" s="182"/>
      <c r="AO54" s="182"/>
      <c r="AP54" s="45"/>
      <c r="AQ54" s="45" t="s">
        <v>31</v>
      </c>
      <c r="AR54" s="46"/>
      <c r="AS54" s="183">
        <f>SUM(AR50:AU52)</f>
        <v>2649400</v>
      </c>
      <c r="AT54" s="183"/>
      <c r="AU54" s="183"/>
      <c r="AV54" s="183"/>
      <c r="AW54" s="184"/>
    </row>
    <row r="55" spans="2:49">
      <c r="B55" s="185" t="s">
        <v>33</v>
      </c>
      <c r="C55" s="186"/>
      <c r="D55" s="187" t="s">
        <v>19</v>
      </c>
      <c r="E55" s="188"/>
      <c r="F55" s="188"/>
      <c r="G55" s="188"/>
      <c r="H55" s="188"/>
      <c r="I55" s="188"/>
      <c r="J55" s="188"/>
      <c r="K55" s="188"/>
      <c r="L55" s="188"/>
      <c r="M55" s="188"/>
      <c r="N55" s="188"/>
      <c r="O55" s="188"/>
      <c r="P55" s="188"/>
      <c r="Q55" s="189"/>
      <c r="R55" s="170" t="s">
        <v>20</v>
      </c>
      <c r="S55" s="170"/>
      <c r="T55" s="170"/>
      <c r="U55" s="170"/>
      <c r="V55" s="170"/>
      <c r="W55" s="170"/>
      <c r="X55" s="170"/>
      <c r="Y55" s="170"/>
      <c r="Z55" s="170"/>
      <c r="AA55" s="170"/>
      <c r="AB55" s="170"/>
      <c r="AC55" s="170"/>
      <c r="AD55" s="170"/>
      <c r="AE55" s="170"/>
      <c r="AF55" s="170"/>
      <c r="AG55" s="170"/>
      <c r="AH55" s="170" t="s">
        <v>21</v>
      </c>
      <c r="AI55" s="170"/>
      <c r="AJ55" s="170"/>
      <c r="AK55" s="170"/>
      <c r="AL55" s="170"/>
      <c r="AM55" s="170"/>
      <c r="AN55" s="170"/>
      <c r="AO55" s="170"/>
      <c r="AP55" s="170"/>
      <c r="AQ55" s="170"/>
      <c r="AR55" s="170"/>
      <c r="AS55" s="170"/>
      <c r="AT55" s="170"/>
      <c r="AU55" s="170"/>
      <c r="AV55" s="170"/>
      <c r="AW55" s="170"/>
    </row>
    <row r="56" spans="2:49">
      <c r="B56" s="15" t="s">
        <v>43</v>
      </c>
      <c r="C56" s="30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7"/>
      <c r="R56" s="4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7"/>
      <c r="AH56" s="4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7"/>
    </row>
    <row r="57" spans="2:49">
      <c r="B57" s="8"/>
      <c r="C57" s="9" t="s">
        <v>34</v>
      </c>
      <c r="D57" s="195" t="s">
        <v>58</v>
      </c>
      <c r="E57" s="195"/>
      <c r="F57" s="195"/>
      <c r="G57" s="195"/>
      <c r="H57" s="195"/>
      <c r="I57" s="195"/>
      <c r="J57" s="195"/>
      <c r="K57" s="195"/>
      <c r="L57" s="195"/>
      <c r="M57" s="195"/>
      <c r="N57" s="195"/>
      <c r="O57" s="195"/>
      <c r="P57" s="195"/>
      <c r="Q57" s="196"/>
      <c r="R57" s="8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2"/>
      <c r="AH57" s="8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2"/>
    </row>
    <row r="58" spans="2:49">
      <c r="B58" s="8"/>
      <c r="C58" s="10"/>
      <c r="D58" s="160" t="s">
        <v>35</v>
      </c>
      <c r="E58" s="160"/>
      <c r="F58" s="11" t="s">
        <v>14</v>
      </c>
      <c r="G58" s="160" t="s">
        <v>36</v>
      </c>
      <c r="H58" s="160"/>
      <c r="I58" s="160"/>
      <c r="J58" s="160"/>
      <c r="K58" s="160"/>
      <c r="L58" s="160"/>
      <c r="M58" s="160"/>
      <c r="N58" s="160"/>
      <c r="O58" s="160"/>
      <c r="P58" s="160"/>
      <c r="Q58" s="198"/>
      <c r="R58" s="8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2"/>
      <c r="AH58" s="8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2"/>
    </row>
    <row r="59" spans="2:49">
      <c r="B59" s="8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2"/>
      <c r="R59" s="8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2"/>
      <c r="AH59" s="8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2"/>
    </row>
    <row r="60" spans="2:49">
      <c r="B60" s="8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2"/>
      <c r="R60" s="8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2"/>
      <c r="AH60" s="8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2"/>
    </row>
    <row r="61" spans="2:49">
      <c r="B61" s="8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2"/>
      <c r="R61" s="8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2"/>
      <c r="AH61" s="8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2"/>
    </row>
    <row r="62" spans="2:49">
      <c r="B62" s="8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2"/>
      <c r="R62" s="8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2"/>
      <c r="AH62" s="8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2"/>
    </row>
    <row r="63" spans="2:49">
      <c r="B63" s="8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2"/>
      <c r="R63" s="8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2"/>
      <c r="AH63" s="8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2"/>
    </row>
    <row r="64" spans="2:49">
      <c r="B64" s="8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2"/>
      <c r="R64" s="8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2"/>
      <c r="AH64" s="8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2"/>
    </row>
    <row r="65" spans="2:49">
      <c r="B65" s="8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2"/>
      <c r="R65" s="8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2"/>
      <c r="AH65" s="8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2"/>
    </row>
    <row r="66" spans="2:49">
      <c r="B66" s="8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2"/>
      <c r="R66" s="8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2"/>
      <c r="AH66" s="8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2"/>
    </row>
    <row r="67" spans="2:49">
      <c r="B67" s="8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2"/>
      <c r="R67" s="8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2"/>
      <c r="AH67" s="8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2"/>
    </row>
    <row r="68" spans="2:49">
      <c r="B68" s="8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2"/>
      <c r="R68" s="8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2"/>
      <c r="AH68" s="8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2"/>
    </row>
    <row r="69" spans="2:49">
      <c r="B69" s="8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2"/>
      <c r="R69" s="8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2"/>
      <c r="AH69" s="8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2"/>
    </row>
    <row r="70" spans="2:49">
      <c r="B70" s="8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2"/>
      <c r="R70" s="8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2"/>
      <c r="AH70" s="8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2"/>
    </row>
    <row r="71" spans="2:49">
      <c r="B71" s="14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9"/>
      <c r="R71" s="14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9"/>
      <c r="AH71" s="14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9"/>
    </row>
    <row r="83" spans="2:49">
      <c r="B83" s="15" t="s">
        <v>27</v>
      </c>
      <c r="C83" s="5"/>
      <c r="D83" s="5"/>
      <c r="E83" s="5"/>
      <c r="F83" s="5"/>
      <c r="G83" s="5"/>
      <c r="H83" s="5"/>
      <c r="I83" s="6"/>
      <c r="J83" s="6"/>
      <c r="K83" s="6"/>
      <c r="L83" s="6"/>
      <c r="M83" s="6"/>
      <c r="N83" s="6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7"/>
    </row>
    <row r="84" spans="2:49">
      <c r="B84" s="22" t="s">
        <v>28</v>
      </c>
      <c r="C84" s="10"/>
      <c r="D84" s="10"/>
      <c r="E84" s="10"/>
      <c r="F84" s="10"/>
      <c r="G84" s="10"/>
      <c r="H84" s="10"/>
      <c r="I84" s="11"/>
      <c r="J84" s="11"/>
      <c r="K84" s="11"/>
      <c r="L84" s="11"/>
      <c r="M84" s="11"/>
      <c r="V84" s="11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9" t="s">
        <v>30</v>
      </c>
      <c r="AR84" s="10"/>
      <c r="AS84" s="10"/>
      <c r="AT84" s="10"/>
      <c r="AU84" s="10"/>
      <c r="AV84" s="10"/>
      <c r="AW84" s="12"/>
    </row>
    <row r="85" spans="2:49" ht="17.25">
      <c r="B85" s="23" t="s">
        <v>1</v>
      </c>
      <c r="C85" s="10" t="s">
        <v>70</v>
      </c>
      <c r="D85" s="10"/>
      <c r="E85" s="10"/>
      <c r="F85" s="10"/>
      <c r="G85" s="10"/>
      <c r="H85" s="118"/>
      <c r="I85" s="20"/>
      <c r="J85" s="11"/>
      <c r="K85" s="11"/>
      <c r="L85" s="11"/>
      <c r="M85" s="11"/>
      <c r="V85" s="168">
        <v>16</v>
      </c>
      <c r="W85" s="168"/>
      <c r="X85" s="11" t="s">
        <v>15</v>
      </c>
      <c r="Y85" s="11" t="s">
        <v>16</v>
      </c>
      <c r="Z85" s="168">
        <v>2.85</v>
      </c>
      <c r="AA85" s="168"/>
      <c r="AB85" s="11" t="s">
        <v>15</v>
      </c>
      <c r="AC85" s="13" t="s">
        <v>17</v>
      </c>
      <c r="AD85" s="168">
        <f>SUM(Z85*V85)</f>
        <v>45.6</v>
      </c>
      <c r="AE85" s="168"/>
      <c r="AF85" s="118" t="s">
        <v>18</v>
      </c>
      <c r="AG85" s="10"/>
      <c r="AH85" s="25" t="s">
        <v>29</v>
      </c>
      <c r="AI85" s="10"/>
      <c r="AJ85" s="180">
        <v>57000</v>
      </c>
      <c r="AK85" s="180"/>
      <c r="AL85" s="180"/>
      <c r="AM85" s="26"/>
      <c r="AN85" s="10"/>
      <c r="AO85" s="10"/>
      <c r="AP85" s="10"/>
      <c r="AQ85" s="27" t="s">
        <v>31</v>
      </c>
      <c r="AR85" s="180">
        <f>SUM(AJ85*AD85)</f>
        <v>2599200</v>
      </c>
      <c r="AS85" s="180"/>
      <c r="AT85" s="180"/>
      <c r="AU85" s="180"/>
      <c r="AV85" s="10"/>
      <c r="AW85" s="12"/>
    </row>
    <row r="86" spans="2:49">
      <c r="B86" s="23" t="s">
        <v>8</v>
      </c>
      <c r="C86" s="118" t="s">
        <v>72</v>
      </c>
      <c r="D86" s="119"/>
      <c r="E86" s="119"/>
      <c r="F86" s="119"/>
      <c r="G86" s="119"/>
      <c r="H86" s="119"/>
      <c r="I86" s="119"/>
      <c r="J86" s="119"/>
      <c r="K86" s="119"/>
      <c r="L86" s="119"/>
      <c r="M86" s="119"/>
      <c r="V86" s="168"/>
      <c r="W86" s="168"/>
      <c r="X86" s="160" t="s">
        <v>37</v>
      </c>
      <c r="Y86" s="160"/>
      <c r="Z86" s="160"/>
      <c r="AA86" s="160"/>
      <c r="AC86" s="13"/>
      <c r="AD86" s="168"/>
      <c r="AE86" s="168"/>
      <c r="AF86" s="118"/>
      <c r="AG86" s="24"/>
      <c r="AH86" s="25" t="s">
        <v>29</v>
      </c>
      <c r="AI86" s="24"/>
      <c r="AJ86" s="180">
        <v>350000</v>
      </c>
      <c r="AK86" s="180"/>
      <c r="AL86" s="180"/>
      <c r="AM86" s="24"/>
      <c r="AN86" s="24"/>
      <c r="AO86" s="24"/>
      <c r="AP86" s="24"/>
      <c r="AQ86" s="27" t="s">
        <v>31</v>
      </c>
      <c r="AR86" s="180">
        <f>SUM(AJ86*V86)</f>
        <v>0</v>
      </c>
      <c r="AS86" s="180"/>
      <c r="AT86" s="180"/>
      <c r="AU86" s="180"/>
      <c r="AV86" s="10"/>
      <c r="AW86" s="12"/>
    </row>
    <row r="87" spans="2:49">
      <c r="B87" s="8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2"/>
    </row>
    <row r="88" spans="2:49" ht="15.75">
      <c r="B88" s="181" t="s">
        <v>32</v>
      </c>
      <c r="C88" s="182"/>
      <c r="D88" s="182"/>
      <c r="E88" s="182"/>
      <c r="F88" s="182"/>
      <c r="G88" s="182"/>
      <c r="H88" s="182"/>
      <c r="I88" s="182"/>
      <c r="J88" s="182"/>
      <c r="K88" s="182"/>
      <c r="L88" s="182"/>
      <c r="M88" s="182"/>
      <c r="N88" s="182"/>
      <c r="O88" s="182"/>
      <c r="P88" s="182"/>
      <c r="Q88" s="182"/>
      <c r="R88" s="182"/>
      <c r="S88" s="182"/>
      <c r="T88" s="182"/>
      <c r="U88" s="182"/>
      <c r="V88" s="182"/>
      <c r="W88" s="182"/>
      <c r="X88" s="182"/>
      <c r="Y88" s="182"/>
      <c r="Z88" s="182"/>
      <c r="AA88" s="182"/>
      <c r="AB88" s="182"/>
      <c r="AC88" s="182"/>
      <c r="AD88" s="182"/>
      <c r="AE88" s="182"/>
      <c r="AF88" s="182"/>
      <c r="AG88" s="182"/>
      <c r="AH88" s="182"/>
      <c r="AI88" s="182"/>
      <c r="AJ88" s="182"/>
      <c r="AK88" s="182"/>
      <c r="AL88" s="182"/>
      <c r="AM88" s="182"/>
      <c r="AN88" s="182"/>
      <c r="AO88" s="182"/>
      <c r="AP88" s="45"/>
      <c r="AQ88" s="45" t="s">
        <v>31</v>
      </c>
      <c r="AR88" s="46"/>
      <c r="AS88" s="183">
        <f>SUM(AR85:AU86)</f>
        <v>2599200</v>
      </c>
      <c r="AT88" s="183"/>
      <c r="AU88" s="183"/>
      <c r="AV88" s="183"/>
      <c r="AW88" s="184"/>
    </row>
    <row r="89" spans="2:49">
      <c r="B89" s="185" t="s">
        <v>33</v>
      </c>
      <c r="C89" s="186"/>
      <c r="D89" s="187" t="s">
        <v>19</v>
      </c>
      <c r="E89" s="188"/>
      <c r="F89" s="188"/>
      <c r="G89" s="188"/>
      <c r="H89" s="188"/>
      <c r="I89" s="188"/>
      <c r="J89" s="188"/>
      <c r="K89" s="188"/>
      <c r="L89" s="188"/>
      <c r="M89" s="188"/>
      <c r="N89" s="188"/>
      <c r="O89" s="188"/>
      <c r="P89" s="188"/>
      <c r="Q89" s="189"/>
      <c r="R89" s="170" t="s">
        <v>20</v>
      </c>
      <c r="S89" s="170"/>
      <c r="T89" s="170"/>
      <c r="U89" s="170"/>
      <c r="V89" s="170"/>
      <c r="W89" s="170"/>
      <c r="X89" s="170"/>
      <c r="Y89" s="170"/>
      <c r="Z89" s="170"/>
      <c r="AA89" s="170"/>
      <c r="AB89" s="170"/>
      <c r="AC89" s="170"/>
      <c r="AD89" s="170"/>
      <c r="AE89" s="170"/>
      <c r="AF89" s="170"/>
      <c r="AG89" s="170"/>
      <c r="AH89" s="170" t="s">
        <v>21</v>
      </c>
      <c r="AI89" s="170"/>
      <c r="AJ89" s="170"/>
      <c r="AK89" s="170"/>
      <c r="AL89" s="170"/>
      <c r="AM89" s="170"/>
      <c r="AN89" s="170"/>
      <c r="AO89" s="170"/>
      <c r="AP89" s="170"/>
      <c r="AQ89" s="170"/>
      <c r="AR89" s="170"/>
      <c r="AS89" s="170"/>
      <c r="AT89" s="170"/>
      <c r="AU89" s="170"/>
      <c r="AV89" s="170"/>
      <c r="AW89" s="170"/>
    </row>
    <row r="90" spans="2:49">
      <c r="B90" s="15" t="s">
        <v>43</v>
      </c>
      <c r="C90" s="30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7"/>
      <c r="R90" s="4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7"/>
      <c r="AH90" s="4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7"/>
    </row>
    <row r="91" spans="2:49">
      <c r="B91" s="8"/>
      <c r="C91" s="9" t="s">
        <v>38</v>
      </c>
      <c r="D91" s="195" t="s">
        <v>59</v>
      </c>
      <c r="E91" s="195"/>
      <c r="F91" s="195"/>
      <c r="G91" s="195"/>
      <c r="H91" s="195"/>
      <c r="I91" s="195"/>
      <c r="J91" s="195"/>
      <c r="K91" s="195"/>
      <c r="L91" s="195"/>
      <c r="M91" s="195"/>
      <c r="N91" s="195"/>
      <c r="O91" s="195"/>
      <c r="P91" s="195"/>
      <c r="Q91" s="196"/>
      <c r="R91" s="8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2"/>
      <c r="AH91" s="8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2"/>
    </row>
    <row r="92" spans="2:49">
      <c r="B92" s="8"/>
      <c r="C92" s="10"/>
      <c r="D92" s="160" t="s">
        <v>35</v>
      </c>
      <c r="E92" s="160"/>
      <c r="F92" s="11" t="s">
        <v>14</v>
      </c>
      <c r="G92" s="160" t="s">
        <v>36</v>
      </c>
      <c r="H92" s="160"/>
      <c r="I92" s="160"/>
      <c r="J92" s="160"/>
      <c r="K92" s="160"/>
      <c r="L92" s="160"/>
      <c r="M92" s="160"/>
      <c r="N92" s="160"/>
      <c r="O92" s="160"/>
      <c r="P92" s="160"/>
      <c r="Q92" s="198"/>
      <c r="R92" s="8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2"/>
      <c r="AH92" s="8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2"/>
    </row>
    <row r="93" spans="2:49">
      <c r="B93" s="8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2"/>
      <c r="R93" s="8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2"/>
      <c r="AH93" s="8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2"/>
    </row>
    <row r="94" spans="2:49">
      <c r="B94" s="8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2"/>
      <c r="R94" s="8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2"/>
      <c r="AH94" s="8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2"/>
    </row>
    <row r="95" spans="2:49">
      <c r="B95" s="8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2"/>
      <c r="R95" s="8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2"/>
      <c r="AH95" s="8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2"/>
    </row>
    <row r="96" spans="2:49">
      <c r="B96" s="8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2"/>
      <c r="R96" s="8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2"/>
      <c r="AH96" s="8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2"/>
    </row>
    <row r="97" spans="2:49">
      <c r="B97" s="8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2"/>
      <c r="R97" s="8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2"/>
      <c r="AH97" s="8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2"/>
    </row>
    <row r="98" spans="2:49">
      <c r="B98" s="8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2"/>
      <c r="R98" s="8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2"/>
      <c r="AH98" s="8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2"/>
    </row>
    <row r="99" spans="2:49">
      <c r="B99" s="8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2"/>
      <c r="R99" s="8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2"/>
      <c r="AH99" s="8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2"/>
    </row>
    <row r="100" spans="2:49">
      <c r="B100" s="8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2"/>
      <c r="R100" s="8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2"/>
      <c r="AH100" s="8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2"/>
    </row>
    <row r="101" spans="2:49">
      <c r="B101" s="8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2"/>
      <c r="R101" s="8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2"/>
      <c r="AH101" s="8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2"/>
    </row>
    <row r="102" spans="2:49">
      <c r="B102" s="8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2"/>
      <c r="R102" s="8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2"/>
      <c r="AH102" s="8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2"/>
    </row>
    <row r="103" spans="2:49">
      <c r="B103" s="8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2"/>
      <c r="R103" s="8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2"/>
      <c r="AH103" s="8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2"/>
    </row>
    <row r="104" spans="2:49">
      <c r="B104" s="8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2"/>
      <c r="R104" s="8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2"/>
      <c r="AH104" s="8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2"/>
    </row>
    <row r="105" spans="2:49">
      <c r="B105" s="14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9"/>
      <c r="R105" s="14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9"/>
      <c r="AH105" s="14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9"/>
    </row>
    <row r="120" spans="2:49">
      <c r="B120" s="15" t="s">
        <v>27</v>
      </c>
      <c r="C120" s="5"/>
      <c r="D120" s="5"/>
      <c r="E120" s="5"/>
      <c r="F120" s="5"/>
      <c r="G120" s="5"/>
      <c r="H120" s="5"/>
      <c r="I120" s="6"/>
      <c r="J120" s="6"/>
      <c r="K120" s="6"/>
      <c r="L120" s="6"/>
      <c r="M120" s="6"/>
      <c r="N120" s="6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7"/>
    </row>
    <row r="121" spans="2:49">
      <c r="B121" s="22" t="s">
        <v>28</v>
      </c>
      <c r="C121" s="10"/>
      <c r="D121" s="10"/>
      <c r="E121" s="10"/>
      <c r="F121" s="10"/>
      <c r="G121" s="10"/>
      <c r="H121" s="10"/>
      <c r="I121" s="11"/>
      <c r="J121" s="11"/>
      <c r="K121" s="11"/>
      <c r="L121" s="11"/>
      <c r="M121" s="11"/>
      <c r="N121" s="11"/>
      <c r="O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P121" s="10"/>
      <c r="AQ121" s="9" t="s">
        <v>30</v>
      </c>
      <c r="AR121" s="10"/>
      <c r="AS121" s="10"/>
      <c r="AT121" s="10"/>
      <c r="AU121" s="10"/>
      <c r="AV121" s="10"/>
      <c r="AW121" s="12"/>
    </row>
    <row r="122" spans="2:49" ht="17.25">
      <c r="B122" s="23" t="s">
        <v>1</v>
      </c>
      <c r="C122" s="118" t="s">
        <v>45</v>
      </c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V122" s="168">
        <v>6.5</v>
      </c>
      <c r="W122" s="168"/>
      <c r="X122" s="11" t="s">
        <v>15</v>
      </c>
      <c r="Y122" s="11" t="s">
        <v>16</v>
      </c>
      <c r="Z122" s="168">
        <v>8.5</v>
      </c>
      <c r="AA122" s="168"/>
      <c r="AB122" s="11" t="s">
        <v>15</v>
      </c>
      <c r="AC122" s="13" t="s">
        <v>17</v>
      </c>
      <c r="AD122" s="168">
        <f>SUM(Z122*V122)</f>
        <v>55.25</v>
      </c>
      <c r="AE122" s="168"/>
      <c r="AF122" s="118" t="s">
        <v>18</v>
      </c>
      <c r="AG122" s="10"/>
      <c r="AH122" s="25" t="s">
        <v>29</v>
      </c>
      <c r="AI122" s="10"/>
      <c r="AJ122" s="180">
        <v>61000</v>
      </c>
      <c r="AK122" s="180"/>
      <c r="AL122" s="180"/>
      <c r="AM122" s="26"/>
      <c r="AN122" s="10"/>
      <c r="AO122" s="10"/>
      <c r="AP122" s="10"/>
      <c r="AQ122" s="27" t="s">
        <v>31</v>
      </c>
      <c r="AR122" s="180">
        <f>SUM(AJ122*AD122)</f>
        <v>3370250</v>
      </c>
      <c r="AS122" s="180"/>
      <c r="AT122" s="180"/>
      <c r="AU122" s="180"/>
      <c r="AV122" s="33"/>
      <c r="AW122" s="35"/>
    </row>
    <row r="123" spans="2:49">
      <c r="B123" s="8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W123" s="31"/>
      <c r="X123" s="31"/>
      <c r="AC123" s="179"/>
      <c r="AD123" s="179"/>
      <c r="AE123" s="179"/>
      <c r="AF123" s="179"/>
      <c r="AG123" s="179"/>
      <c r="AH123" s="36"/>
      <c r="AI123" s="34"/>
      <c r="AJ123" s="38"/>
      <c r="AK123" s="38"/>
      <c r="AL123" s="38"/>
      <c r="AM123" s="38"/>
      <c r="AN123" s="38"/>
      <c r="AO123" s="33"/>
      <c r="AP123" s="33"/>
      <c r="AQ123" s="33"/>
      <c r="AR123" s="33"/>
      <c r="AS123" s="33"/>
      <c r="AT123" s="33"/>
      <c r="AU123" s="33"/>
      <c r="AV123" s="33"/>
      <c r="AW123" s="35"/>
    </row>
    <row r="124" spans="2:49">
      <c r="B124" s="8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5"/>
    </row>
    <row r="125" spans="2:49" ht="15.75">
      <c r="B125" s="181" t="s">
        <v>32</v>
      </c>
      <c r="C125" s="182"/>
      <c r="D125" s="182"/>
      <c r="E125" s="182"/>
      <c r="F125" s="182"/>
      <c r="G125" s="182"/>
      <c r="H125" s="182"/>
      <c r="I125" s="182"/>
      <c r="J125" s="182"/>
      <c r="K125" s="182"/>
      <c r="L125" s="182"/>
      <c r="M125" s="182"/>
      <c r="N125" s="182"/>
      <c r="O125" s="182"/>
      <c r="P125" s="182"/>
      <c r="Q125" s="182"/>
      <c r="R125" s="182"/>
      <c r="S125" s="182"/>
      <c r="T125" s="182"/>
      <c r="U125" s="182"/>
      <c r="V125" s="182"/>
      <c r="W125" s="182"/>
      <c r="X125" s="182"/>
      <c r="Y125" s="182"/>
      <c r="Z125" s="182"/>
      <c r="AA125" s="182"/>
      <c r="AB125" s="182"/>
      <c r="AC125" s="182"/>
      <c r="AD125" s="182"/>
      <c r="AE125" s="182"/>
      <c r="AF125" s="182"/>
      <c r="AG125" s="182"/>
      <c r="AH125" s="182"/>
      <c r="AI125" s="182"/>
      <c r="AJ125" s="182"/>
      <c r="AK125" s="182"/>
      <c r="AL125" s="182"/>
      <c r="AM125" s="182"/>
      <c r="AN125" s="182"/>
      <c r="AO125" s="182"/>
      <c r="AP125" s="45"/>
      <c r="AQ125" s="45" t="s">
        <v>31</v>
      </c>
      <c r="AR125" s="46"/>
      <c r="AS125" s="183">
        <f>SUM(AR122)</f>
        <v>3370250</v>
      </c>
      <c r="AT125" s="183"/>
      <c r="AU125" s="183"/>
      <c r="AV125" s="183"/>
      <c r="AW125" s="184"/>
    </row>
    <row r="126" spans="2:49">
      <c r="B126" s="185" t="s">
        <v>33</v>
      </c>
      <c r="C126" s="186"/>
      <c r="D126" s="187" t="s">
        <v>19</v>
      </c>
      <c r="E126" s="188"/>
      <c r="F126" s="188"/>
      <c r="G126" s="188"/>
      <c r="H126" s="188"/>
      <c r="I126" s="188"/>
      <c r="J126" s="188"/>
      <c r="K126" s="188"/>
      <c r="L126" s="188"/>
      <c r="M126" s="188"/>
      <c r="N126" s="188"/>
      <c r="O126" s="188"/>
      <c r="P126" s="188"/>
      <c r="Q126" s="189"/>
      <c r="R126" s="170" t="s">
        <v>20</v>
      </c>
      <c r="S126" s="170"/>
      <c r="T126" s="170"/>
      <c r="U126" s="170"/>
      <c r="V126" s="170"/>
      <c r="W126" s="170"/>
      <c r="X126" s="170"/>
      <c r="Y126" s="170"/>
      <c r="Z126" s="170"/>
      <c r="AA126" s="170"/>
      <c r="AB126" s="170"/>
      <c r="AC126" s="170"/>
      <c r="AD126" s="170"/>
      <c r="AE126" s="170"/>
      <c r="AF126" s="170"/>
      <c r="AG126" s="170"/>
      <c r="AH126" s="170" t="s">
        <v>21</v>
      </c>
      <c r="AI126" s="170"/>
      <c r="AJ126" s="170"/>
      <c r="AK126" s="170"/>
      <c r="AL126" s="170"/>
      <c r="AM126" s="170"/>
      <c r="AN126" s="170"/>
      <c r="AO126" s="170"/>
      <c r="AP126" s="170"/>
      <c r="AQ126" s="170"/>
      <c r="AR126" s="170"/>
      <c r="AS126" s="170"/>
      <c r="AT126" s="170"/>
      <c r="AU126" s="170"/>
      <c r="AV126" s="170"/>
      <c r="AW126" s="170"/>
    </row>
    <row r="127" spans="2:49">
      <c r="B127" s="15" t="s">
        <v>42</v>
      </c>
      <c r="C127" s="30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7"/>
      <c r="R127" s="4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7"/>
      <c r="AH127" s="4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7"/>
    </row>
    <row r="128" spans="2:49">
      <c r="B128" s="8"/>
      <c r="C128" s="10"/>
      <c r="D128" s="160" t="s">
        <v>35</v>
      </c>
      <c r="E128" s="160"/>
      <c r="F128" s="11" t="s">
        <v>14</v>
      </c>
      <c r="G128" s="190" t="s">
        <v>44</v>
      </c>
      <c r="H128" s="190"/>
      <c r="I128" s="190"/>
      <c r="J128" s="190"/>
      <c r="K128" s="190"/>
      <c r="L128" s="190"/>
      <c r="M128" s="190"/>
      <c r="N128" s="190"/>
      <c r="O128" s="190"/>
      <c r="P128" s="190"/>
      <c r="Q128" s="191"/>
      <c r="R128" s="8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2"/>
      <c r="AH128" s="8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2"/>
    </row>
    <row r="129" spans="2:49">
      <c r="B129" s="8"/>
      <c r="C129" s="10"/>
      <c r="D129" s="10"/>
      <c r="E129" s="10"/>
      <c r="F129" s="10"/>
      <c r="G129" s="190"/>
      <c r="H129" s="190"/>
      <c r="I129" s="190"/>
      <c r="J129" s="190"/>
      <c r="K129" s="190"/>
      <c r="L129" s="190"/>
      <c r="M129" s="190"/>
      <c r="N129" s="190"/>
      <c r="O129" s="190"/>
      <c r="P129" s="190"/>
      <c r="Q129" s="191"/>
      <c r="R129" s="8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2"/>
      <c r="AH129" s="8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2"/>
    </row>
    <row r="130" spans="2:49">
      <c r="B130" s="8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2"/>
      <c r="R130" s="8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2"/>
      <c r="AH130" s="8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2"/>
    </row>
    <row r="131" spans="2:49">
      <c r="B131" s="8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2"/>
      <c r="R131" s="8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2"/>
      <c r="AH131" s="8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2"/>
    </row>
    <row r="132" spans="2:49">
      <c r="B132" s="8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2"/>
      <c r="R132" s="8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2"/>
      <c r="AH132" s="8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2"/>
    </row>
    <row r="133" spans="2:49">
      <c r="B133" s="8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2"/>
      <c r="R133" s="8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2"/>
      <c r="AH133" s="8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2"/>
    </row>
    <row r="134" spans="2:49">
      <c r="B134" s="8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2"/>
      <c r="R134" s="8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2"/>
      <c r="AH134" s="8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2"/>
    </row>
    <row r="135" spans="2:49">
      <c r="B135" s="8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2"/>
      <c r="R135" s="8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2"/>
      <c r="AH135" s="8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2"/>
    </row>
    <row r="136" spans="2:49">
      <c r="B136" s="8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2"/>
      <c r="R136" s="8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2"/>
      <c r="AH136" s="8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2"/>
    </row>
    <row r="137" spans="2:49">
      <c r="B137" s="8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2"/>
      <c r="R137" s="8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2"/>
      <c r="AH137" s="8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2"/>
    </row>
    <row r="138" spans="2:49">
      <c r="B138" s="8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2"/>
      <c r="R138" s="8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2"/>
      <c r="AH138" s="8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2"/>
    </row>
    <row r="139" spans="2:49">
      <c r="B139" s="8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2"/>
      <c r="R139" s="8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2"/>
      <c r="AH139" s="8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2"/>
    </row>
    <row r="140" spans="2:49">
      <c r="B140" s="8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2"/>
      <c r="R140" s="8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2"/>
      <c r="AH140" s="8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2"/>
    </row>
    <row r="141" spans="2:49">
      <c r="B141" s="14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9"/>
      <c r="R141" s="14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9"/>
      <c r="AH141" s="14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9"/>
    </row>
    <row r="143" spans="2:49" ht="21">
      <c r="B143" s="173" t="s">
        <v>56</v>
      </c>
      <c r="C143" s="174"/>
      <c r="D143" s="174" t="s">
        <v>57</v>
      </c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  <c r="Y143" s="174"/>
      <c r="Z143" s="174"/>
      <c r="AA143" s="174"/>
      <c r="AB143" s="174"/>
      <c r="AC143" s="174"/>
      <c r="AD143" s="174"/>
      <c r="AE143" s="174"/>
      <c r="AF143" s="174"/>
      <c r="AG143" s="174"/>
      <c r="AH143" s="174" t="s">
        <v>31</v>
      </c>
      <c r="AI143" s="174"/>
      <c r="AJ143" s="177">
        <f>SUM(AS54,AS88,AS125)</f>
        <v>8618850</v>
      </c>
      <c r="AK143" s="177"/>
      <c r="AL143" s="177"/>
      <c r="AM143" s="177"/>
      <c r="AN143" s="177"/>
      <c r="AO143" s="177"/>
      <c r="AP143" s="177"/>
      <c r="AQ143" s="177"/>
      <c r="AR143" s="177"/>
      <c r="AS143" s="177"/>
      <c r="AT143" s="39"/>
      <c r="AU143" s="39"/>
      <c r="AV143" s="39"/>
      <c r="AW143" s="40"/>
    </row>
    <row r="144" spans="2:49" ht="21">
      <c r="B144" s="175"/>
      <c r="C144" s="176"/>
      <c r="D144" s="176"/>
      <c r="E144" s="176"/>
      <c r="F144" s="176"/>
      <c r="G144" s="176"/>
      <c r="H144" s="176"/>
      <c r="I144" s="176"/>
      <c r="J144" s="176"/>
      <c r="K144" s="176"/>
      <c r="L144" s="176"/>
      <c r="M144" s="176"/>
      <c r="N144" s="176"/>
      <c r="O144" s="176"/>
      <c r="P144" s="176"/>
      <c r="Q144" s="176"/>
      <c r="R144" s="176"/>
      <c r="S144" s="176"/>
      <c r="T144" s="176"/>
      <c r="U144" s="176"/>
      <c r="V144" s="176"/>
      <c r="W144" s="176"/>
      <c r="X144" s="176"/>
      <c r="Y144" s="176"/>
      <c r="Z144" s="176"/>
      <c r="AA144" s="176"/>
      <c r="AB144" s="176"/>
      <c r="AC144" s="176"/>
      <c r="AD144" s="176"/>
      <c r="AE144" s="176"/>
      <c r="AF144" s="176"/>
      <c r="AG144" s="176"/>
      <c r="AH144" s="176"/>
      <c r="AI144" s="176"/>
      <c r="AJ144" s="178"/>
      <c r="AK144" s="178"/>
      <c r="AL144" s="178"/>
      <c r="AM144" s="178"/>
      <c r="AN144" s="178"/>
      <c r="AO144" s="178"/>
      <c r="AP144" s="178"/>
      <c r="AQ144" s="178"/>
      <c r="AR144" s="178"/>
      <c r="AS144" s="178"/>
      <c r="AT144" s="41"/>
      <c r="AU144" s="41"/>
      <c r="AV144" s="41"/>
      <c r="AW144" s="42"/>
    </row>
    <row r="145" spans="4:41">
      <c r="AO145" s="3"/>
    </row>
    <row r="146" spans="4:41" s="51" customFormat="1" ht="14.25">
      <c r="I146" s="52"/>
      <c r="J146" s="52"/>
      <c r="K146" s="52"/>
      <c r="L146" s="52"/>
      <c r="M146" s="52"/>
      <c r="N146" s="52"/>
      <c r="AO146" s="52" t="s">
        <v>210</v>
      </c>
    </row>
    <row r="147" spans="4:41" s="51" customFormat="1" ht="14.25">
      <c r="F147" s="52" t="s">
        <v>54</v>
      </c>
      <c r="I147" s="52"/>
      <c r="J147" s="52"/>
      <c r="K147" s="52"/>
      <c r="L147" s="52"/>
      <c r="M147" s="52"/>
      <c r="N147" s="52"/>
      <c r="X147" s="52" t="s">
        <v>51</v>
      </c>
      <c r="AO147" s="52" t="s">
        <v>48</v>
      </c>
    </row>
    <row r="148" spans="4:41" s="51" customFormat="1" ht="14.25">
      <c r="F148" s="52" t="s">
        <v>55</v>
      </c>
      <c r="I148" s="52"/>
      <c r="J148" s="52"/>
      <c r="K148" s="52"/>
      <c r="L148" s="52"/>
      <c r="M148" s="52"/>
      <c r="N148" s="52"/>
      <c r="X148" s="52" t="s">
        <v>52</v>
      </c>
      <c r="AO148" s="52" t="s">
        <v>49</v>
      </c>
    </row>
    <row r="149" spans="4:41" s="51" customFormat="1" ht="14.25">
      <c r="F149" s="52"/>
      <c r="I149" s="52"/>
      <c r="J149" s="52"/>
      <c r="K149" s="52"/>
      <c r="L149" s="52"/>
      <c r="M149" s="52"/>
      <c r="N149" s="52"/>
      <c r="X149" s="52" t="s">
        <v>53</v>
      </c>
      <c r="AO149" s="52" t="s">
        <v>50</v>
      </c>
    </row>
    <row r="150" spans="4:41" s="51" customFormat="1" ht="14.25">
      <c r="F150" s="52"/>
      <c r="I150" s="52"/>
      <c r="J150" s="52"/>
      <c r="K150" s="52"/>
      <c r="L150" s="52"/>
      <c r="M150" s="52"/>
      <c r="N150" s="52"/>
      <c r="X150" s="52"/>
      <c r="AO150" s="52"/>
    </row>
    <row r="151" spans="4:41" s="51" customFormat="1" ht="14.25">
      <c r="F151" s="52"/>
      <c r="I151" s="52"/>
      <c r="J151" s="52"/>
      <c r="K151" s="52"/>
      <c r="L151" s="52"/>
      <c r="M151" s="52"/>
      <c r="N151" s="52"/>
      <c r="X151" s="52"/>
      <c r="AO151" s="52"/>
    </row>
    <row r="152" spans="4:41" s="51" customFormat="1" ht="14.25">
      <c r="F152" s="52"/>
      <c r="I152" s="52"/>
      <c r="J152" s="52"/>
      <c r="K152" s="52"/>
      <c r="L152" s="52"/>
      <c r="M152" s="52"/>
      <c r="N152" s="52"/>
      <c r="X152" s="52"/>
      <c r="AO152" s="52"/>
    </row>
    <row r="153" spans="4:41" s="63" customFormat="1">
      <c r="F153" s="132" t="s">
        <v>232</v>
      </c>
      <c r="I153" s="131"/>
      <c r="J153" s="131"/>
      <c r="K153" s="131"/>
      <c r="L153" s="131"/>
      <c r="M153" s="131"/>
      <c r="N153" s="131"/>
      <c r="X153" s="132" t="s">
        <v>97</v>
      </c>
      <c r="AO153" s="132" t="s">
        <v>209</v>
      </c>
    </row>
    <row r="154" spans="4:41" s="51" customFormat="1" ht="14.25">
      <c r="D154" s="133"/>
      <c r="F154" s="133" t="s">
        <v>228</v>
      </c>
      <c r="G154" s="133"/>
      <c r="H154" s="133"/>
      <c r="I154" s="133"/>
      <c r="J154" s="133"/>
      <c r="K154" s="134"/>
      <c r="L154" s="134"/>
      <c r="M154" s="134"/>
      <c r="N154" s="134"/>
      <c r="AO154" s="52"/>
    </row>
  </sheetData>
  <mergeCells count="93">
    <mergeCell ref="B6:J6"/>
    <mergeCell ref="L6:AT6"/>
    <mergeCell ref="A2:AW2"/>
    <mergeCell ref="B4:J4"/>
    <mergeCell ref="L4:AT4"/>
    <mergeCell ref="B5:J5"/>
    <mergeCell ref="L5:AT5"/>
    <mergeCell ref="B7:J7"/>
    <mergeCell ref="L7:AT7"/>
    <mergeCell ref="B8:J8"/>
    <mergeCell ref="L8:AT8"/>
    <mergeCell ref="B9:J9"/>
    <mergeCell ref="L9:AT9"/>
    <mergeCell ref="AJ16:AO16"/>
    <mergeCell ref="B11:AW11"/>
    <mergeCell ref="C14:G14"/>
    <mergeCell ref="I14:J14"/>
    <mergeCell ref="M14:N14"/>
    <mergeCell ref="Q14:R14"/>
    <mergeCell ref="AJ14:AO14"/>
    <mergeCell ref="C15:G15"/>
    <mergeCell ref="I15:J15"/>
    <mergeCell ref="M15:N15"/>
    <mergeCell ref="Q15:R15"/>
    <mergeCell ref="AJ15:AO15"/>
    <mergeCell ref="B18:Q18"/>
    <mergeCell ref="R18:AG18"/>
    <mergeCell ref="AH18:AW18"/>
    <mergeCell ref="B19:Q30"/>
    <mergeCell ref="R19:AG30"/>
    <mergeCell ref="AH19:AW30"/>
    <mergeCell ref="AP42:AT42"/>
    <mergeCell ref="V50:W50"/>
    <mergeCell ref="Z50:AA50"/>
    <mergeCell ref="AD50:AE50"/>
    <mergeCell ref="AJ50:AL50"/>
    <mergeCell ref="AR50:AU50"/>
    <mergeCell ref="V52:W52"/>
    <mergeCell ref="X52:AA52"/>
    <mergeCell ref="AD52:AE52"/>
    <mergeCell ref="AJ52:AL52"/>
    <mergeCell ref="AR52:AU52"/>
    <mergeCell ref="V51:W51"/>
    <mergeCell ref="X51:AA51"/>
    <mergeCell ref="AD51:AE51"/>
    <mergeCell ref="AJ51:AL51"/>
    <mergeCell ref="AR51:AU51"/>
    <mergeCell ref="B54:AO54"/>
    <mergeCell ref="AS54:AW54"/>
    <mergeCell ref="B55:C55"/>
    <mergeCell ref="D55:Q55"/>
    <mergeCell ref="R55:AG55"/>
    <mergeCell ref="AH55:AW55"/>
    <mergeCell ref="D57:Q57"/>
    <mergeCell ref="D58:E58"/>
    <mergeCell ref="G58:Q58"/>
    <mergeCell ref="V85:W85"/>
    <mergeCell ref="Z85:AA85"/>
    <mergeCell ref="AJ85:AL85"/>
    <mergeCell ref="AR85:AU85"/>
    <mergeCell ref="V86:W86"/>
    <mergeCell ref="X86:AA86"/>
    <mergeCell ref="AD86:AE86"/>
    <mergeCell ref="AJ86:AL86"/>
    <mergeCell ref="AR86:AU86"/>
    <mergeCell ref="AD85:AE85"/>
    <mergeCell ref="B88:AO88"/>
    <mergeCell ref="AS88:AW88"/>
    <mergeCell ref="B89:C89"/>
    <mergeCell ref="D89:Q89"/>
    <mergeCell ref="R89:AG89"/>
    <mergeCell ref="AH89:AW89"/>
    <mergeCell ref="D91:Q91"/>
    <mergeCell ref="D92:E92"/>
    <mergeCell ref="G92:Q92"/>
    <mergeCell ref="V122:W122"/>
    <mergeCell ref="Z122:AA122"/>
    <mergeCell ref="AJ143:AS144"/>
    <mergeCell ref="AJ122:AL122"/>
    <mergeCell ref="AR122:AU122"/>
    <mergeCell ref="AC123:AG123"/>
    <mergeCell ref="B125:AO125"/>
    <mergeCell ref="AS125:AW125"/>
    <mergeCell ref="B126:C126"/>
    <mergeCell ref="D126:Q126"/>
    <mergeCell ref="R126:AG126"/>
    <mergeCell ref="AH126:AW126"/>
    <mergeCell ref="AD122:AE122"/>
    <mergeCell ref="D128:E128"/>
    <mergeCell ref="G128:Q129"/>
    <mergeCell ref="B143:C144"/>
    <mergeCell ref="D143:AG144"/>
    <mergeCell ref="AH143:AI144"/>
  </mergeCells>
  <pageMargins left="0.95" right="0.19685039370078741" top="0.9" bottom="0.26" header="0.31496062992125984" footer="0.31496062992125984"/>
  <pageSetup paperSize="9" scale="85" orientation="landscape" horizontalDpi="4294967293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>
  <dimension ref="A1:AW118"/>
  <sheetViews>
    <sheetView tabSelected="1" topLeftCell="C16" workbookViewId="0">
      <selection activeCell="C32" sqref="A32:XFD40"/>
    </sheetView>
  </sheetViews>
  <sheetFormatPr defaultRowHeight="15"/>
  <cols>
    <col min="1" max="7" width="3" style="1" customWidth="1"/>
    <col min="8" max="8" width="1.5703125" style="1" customWidth="1"/>
    <col min="9" max="14" width="3" style="3" customWidth="1"/>
    <col min="15" max="81" width="3" style="1" customWidth="1"/>
    <col min="82" max="139" width="2.42578125" style="1" customWidth="1"/>
    <col min="140" max="16384" width="9.140625" style="1"/>
  </cols>
  <sheetData>
    <row r="1" spans="1:49">
      <c r="AR1" s="21" t="s">
        <v>24</v>
      </c>
    </row>
    <row r="2" spans="1:49" ht="21">
      <c r="A2" s="165" t="s">
        <v>0</v>
      </c>
      <c r="B2" s="165"/>
      <c r="C2" s="165"/>
      <c r="D2" s="165"/>
      <c r="E2" s="165"/>
      <c r="F2" s="165"/>
      <c r="G2" s="165"/>
      <c r="H2" s="165"/>
      <c r="I2" s="165"/>
      <c r="J2" s="165"/>
      <c r="K2" s="165"/>
      <c r="L2" s="165"/>
      <c r="M2" s="165"/>
      <c r="N2" s="165"/>
      <c r="O2" s="165"/>
      <c r="P2" s="165"/>
      <c r="Q2" s="165"/>
      <c r="R2" s="165"/>
      <c r="S2" s="165"/>
      <c r="T2" s="165"/>
      <c r="U2" s="165"/>
      <c r="V2" s="165"/>
      <c r="W2" s="165"/>
      <c r="X2" s="165"/>
      <c r="Y2" s="165"/>
      <c r="Z2" s="165"/>
      <c r="AA2" s="165"/>
      <c r="AB2" s="165"/>
      <c r="AC2" s="165"/>
      <c r="AD2" s="165"/>
      <c r="AE2" s="165"/>
      <c r="AF2" s="165"/>
      <c r="AG2" s="165"/>
      <c r="AH2" s="165"/>
      <c r="AI2" s="165"/>
      <c r="AJ2" s="165"/>
      <c r="AK2" s="165"/>
      <c r="AL2" s="165"/>
      <c r="AM2" s="165"/>
      <c r="AN2" s="165"/>
      <c r="AO2" s="165"/>
      <c r="AP2" s="165"/>
      <c r="AQ2" s="165"/>
      <c r="AR2" s="165"/>
      <c r="AS2" s="165"/>
      <c r="AT2" s="165"/>
      <c r="AU2" s="165"/>
      <c r="AV2" s="165"/>
      <c r="AW2" s="165"/>
    </row>
    <row r="4" spans="1:49">
      <c r="A4" s="2" t="s">
        <v>1</v>
      </c>
      <c r="B4" s="166" t="s">
        <v>2</v>
      </c>
      <c r="C4" s="166"/>
      <c r="D4" s="166"/>
      <c r="E4" s="166"/>
      <c r="F4" s="166"/>
      <c r="G4" s="166"/>
      <c r="H4" s="166"/>
      <c r="I4" s="166"/>
      <c r="J4" s="166"/>
      <c r="K4" s="3" t="s">
        <v>14</v>
      </c>
      <c r="L4" s="166">
        <v>290</v>
      </c>
      <c r="M4" s="166"/>
      <c r="N4" s="166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  <c r="AA4" s="166"/>
      <c r="AB4" s="166"/>
      <c r="AC4" s="166"/>
      <c r="AD4" s="166"/>
      <c r="AE4" s="166"/>
      <c r="AF4" s="166"/>
      <c r="AG4" s="166"/>
      <c r="AH4" s="166"/>
      <c r="AI4" s="166"/>
      <c r="AJ4" s="166"/>
      <c r="AK4" s="166"/>
      <c r="AL4" s="166"/>
      <c r="AM4" s="166"/>
      <c r="AN4" s="166"/>
      <c r="AO4" s="166"/>
      <c r="AP4" s="166"/>
      <c r="AQ4" s="166"/>
      <c r="AR4" s="166"/>
      <c r="AS4" s="166"/>
      <c r="AT4" s="166"/>
    </row>
    <row r="5" spans="1:49">
      <c r="B5" s="166" t="s">
        <v>3</v>
      </c>
      <c r="C5" s="166"/>
      <c r="D5" s="166"/>
      <c r="E5" s="166"/>
      <c r="F5" s="166"/>
      <c r="G5" s="166"/>
      <c r="H5" s="166"/>
      <c r="I5" s="166"/>
      <c r="J5" s="166"/>
      <c r="K5" s="3" t="s">
        <v>14</v>
      </c>
      <c r="L5" s="167" t="s">
        <v>221</v>
      </c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167"/>
      <c r="AA5" s="167"/>
      <c r="AB5" s="167"/>
      <c r="AC5" s="167"/>
      <c r="AD5" s="167"/>
      <c r="AE5" s="167"/>
      <c r="AF5" s="167"/>
      <c r="AG5" s="167"/>
      <c r="AH5" s="167"/>
      <c r="AI5" s="167"/>
      <c r="AJ5" s="167"/>
      <c r="AK5" s="167"/>
      <c r="AL5" s="167"/>
      <c r="AM5" s="167"/>
      <c r="AN5" s="167"/>
      <c r="AO5" s="167"/>
      <c r="AP5" s="167"/>
      <c r="AQ5" s="167"/>
      <c r="AR5" s="167"/>
      <c r="AS5" s="167"/>
      <c r="AT5" s="167"/>
    </row>
    <row r="6" spans="1:49">
      <c r="B6" s="166" t="s">
        <v>4</v>
      </c>
      <c r="C6" s="166"/>
      <c r="D6" s="166"/>
      <c r="E6" s="166"/>
      <c r="F6" s="166"/>
      <c r="G6" s="166"/>
      <c r="H6" s="166"/>
      <c r="I6" s="166"/>
      <c r="J6" s="166"/>
      <c r="K6" s="3" t="s">
        <v>14</v>
      </c>
      <c r="L6" s="166" t="str">
        <f>'[1]Tembesi Lolos'!$N$153</f>
        <v>Wiraswasta</v>
      </c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</row>
    <row r="7" spans="1:49">
      <c r="B7" s="166" t="s">
        <v>5</v>
      </c>
      <c r="C7" s="166"/>
      <c r="D7" s="166"/>
      <c r="E7" s="166"/>
      <c r="F7" s="166"/>
      <c r="G7" s="166"/>
      <c r="H7" s="166"/>
      <c r="I7" s="166"/>
      <c r="J7" s="166"/>
      <c r="K7" s="3" t="s">
        <v>14</v>
      </c>
      <c r="L7" s="166" t="s">
        <v>186</v>
      </c>
      <c r="M7" s="166"/>
      <c r="N7" s="166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</row>
    <row r="8" spans="1:49">
      <c r="B8" s="166" t="s">
        <v>6</v>
      </c>
      <c r="C8" s="166"/>
      <c r="D8" s="166"/>
      <c r="E8" s="166"/>
      <c r="F8" s="166"/>
      <c r="G8" s="166"/>
      <c r="H8" s="166"/>
      <c r="I8" s="166"/>
      <c r="J8" s="166"/>
      <c r="K8" s="3" t="s">
        <v>14</v>
      </c>
      <c r="L8" s="166" t="s">
        <v>105</v>
      </c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</row>
    <row r="9" spans="1:49">
      <c r="B9" s="166" t="s">
        <v>7</v>
      </c>
      <c r="C9" s="166"/>
      <c r="D9" s="166"/>
      <c r="E9" s="166"/>
      <c r="F9" s="166"/>
      <c r="G9" s="166"/>
      <c r="H9" s="166"/>
      <c r="I9" s="166"/>
      <c r="J9" s="166"/>
      <c r="K9" s="3" t="s">
        <v>14</v>
      </c>
      <c r="L9" s="166" t="s">
        <v>23</v>
      </c>
      <c r="M9" s="166"/>
      <c r="N9" s="166"/>
      <c r="O9" s="166"/>
      <c r="P9" s="166"/>
      <c r="Q9" s="166"/>
      <c r="R9" s="166"/>
      <c r="S9" s="166"/>
      <c r="T9" s="166"/>
      <c r="U9" s="166"/>
      <c r="V9" s="166"/>
      <c r="W9" s="166"/>
      <c r="X9" s="166"/>
      <c r="Y9" s="166"/>
      <c r="Z9" s="166"/>
      <c r="AA9" s="166"/>
      <c r="AB9" s="166"/>
      <c r="AC9" s="166"/>
      <c r="AD9" s="166"/>
      <c r="AE9" s="166"/>
      <c r="AF9" s="166"/>
      <c r="AG9" s="166"/>
      <c r="AH9" s="166"/>
      <c r="AI9" s="166"/>
      <c r="AJ9" s="166"/>
      <c r="AK9" s="166"/>
      <c r="AL9" s="166"/>
      <c r="AM9" s="166"/>
      <c r="AN9" s="166"/>
      <c r="AO9" s="166"/>
      <c r="AP9" s="166"/>
      <c r="AQ9" s="166"/>
      <c r="AR9" s="166"/>
      <c r="AS9" s="166"/>
      <c r="AT9" s="166"/>
    </row>
    <row r="11" spans="1:49">
      <c r="A11" s="2" t="s">
        <v>8</v>
      </c>
      <c r="B11" s="169" t="s">
        <v>9</v>
      </c>
      <c r="C11" s="169"/>
      <c r="D11" s="169"/>
      <c r="E11" s="169"/>
      <c r="F11" s="169"/>
      <c r="G11" s="169"/>
      <c r="H11" s="169"/>
      <c r="I11" s="169"/>
      <c r="J11" s="169"/>
      <c r="K11" s="169"/>
      <c r="L11" s="169"/>
      <c r="M11" s="169"/>
      <c r="N11" s="169"/>
      <c r="O11" s="169"/>
      <c r="P11" s="169"/>
      <c r="Q11" s="169"/>
      <c r="R11" s="169"/>
      <c r="S11" s="169"/>
      <c r="T11" s="169"/>
      <c r="U11" s="169"/>
      <c r="V11" s="169"/>
      <c r="W11" s="169"/>
      <c r="X11" s="169"/>
      <c r="Y11" s="169"/>
      <c r="Z11" s="169"/>
      <c r="AA11" s="169"/>
      <c r="AB11" s="169"/>
      <c r="AC11" s="169"/>
      <c r="AD11" s="169"/>
      <c r="AE11" s="169"/>
      <c r="AF11" s="169"/>
      <c r="AG11" s="169"/>
      <c r="AH11" s="169"/>
      <c r="AI11" s="169"/>
      <c r="AJ11" s="169"/>
      <c r="AK11" s="169"/>
      <c r="AL11" s="169"/>
      <c r="AM11" s="169"/>
      <c r="AN11" s="169"/>
      <c r="AO11" s="169"/>
      <c r="AP11" s="169"/>
      <c r="AQ11" s="169"/>
      <c r="AR11" s="169"/>
      <c r="AS11" s="169"/>
      <c r="AT11" s="169"/>
      <c r="AU11" s="169"/>
      <c r="AV11" s="169"/>
      <c r="AW11" s="169"/>
    </row>
    <row r="13" spans="1:49">
      <c r="B13" s="15" t="s">
        <v>10</v>
      </c>
      <c r="C13" s="5"/>
      <c r="D13" s="5"/>
      <c r="E13" s="5"/>
      <c r="F13" s="5"/>
      <c r="G13" s="5"/>
      <c r="H13" s="5"/>
      <c r="I13" s="6"/>
      <c r="J13" s="6"/>
      <c r="K13" s="6"/>
      <c r="L13" s="6"/>
      <c r="M13" s="6"/>
      <c r="N13" s="6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7"/>
    </row>
    <row r="14" spans="1:49" ht="17.25">
      <c r="B14" s="16" t="s">
        <v>11</v>
      </c>
      <c r="C14" s="160" t="s">
        <v>13</v>
      </c>
      <c r="D14" s="160"/>
      <c r="E14" s="160"/>
      <c r="F14" s="160"/>
      <c r="G14" s="160"/>
      <c r="H14" s="118" t="s">
        <v>14</v>
      </c>
      <c r="I14" s="168">
        <v>6</v>
      </c>
      <c r="J14" s="168"/>
      <c r="K14" s="120" t="s">
        <v>15</v>
      </c>
      <c r="L14" s="120" t="s">
        <v>16</v>
      </c>
      <c r="M14" s="168">
        <v>10</v>
      </c>
      <c r="N14" s="168"/>
      <c r="O14" s="11" t="s">
        <v>15</v>
      </c>
      <c r="P14" s="13" t="s">
        <v>17</v>
      </c>
      <c r="Q14" s="168">
        <f>SUM(M14*I14)</f>
        <v>60</v>
      </c>
      <c r="R14" s="168"/>
      <c r="S14" s="118" t="s">
        <v>18</v>
      </c>
      <c r="T14" s="118"/>
      <c r="U14" s="18" t="s">
        <v>11</v>
      </c>
      <c r="V14" s="10" t="s">
        <v>65</v>
      </c>
      <c r="W14" s="10"/>
      <c r="X14" s="10"/>
      <c r="Y14" s="10"/>
      <c r="Z14" s="10"/>
      <c r="AA14" s="10" t="s">
        <v>14</v>
      </c>
      <c r="AB14" s="10" t="s">
        <v>64</v>
      </c>
      <c r="AC14" s="10"/>
      <c r="AD14" s="10"/>
      <c r="AE14" s="10"/>
      <c r="AF14" s="10"/>
      <c r="AI14" s="19" t="s">
        <v>11</v>
      </c>
      <c r="AJ14" s="161" t="s">
        <v>67</v>
      </c>
      <c r="AK14" s="161"/>
      <c r="AL14" s="161"/>
      <c r="AM14" s="161"/>
      <c r="AN14" s="161"/>
      <c r="AO14" s="161"/>
      <c r="AP14" s="44" t="s">
        <v>14</v>
      </c>
      <c r="AQ14" s="44" t="s">
        <v>64</v>
      </c>
      <c r="AR14" s="44"/>
      <c r="AS14" s="44"/>
      <c r="AT14" s="44"/>
      <c r="AU14" s="44"/>
      <c r="AW14" s="12"/>
    </row>
    <row r="15" spans="1:49" ht="17.25">
      <c r="B15" s="16" t="s">
        <v>11</v>
      </c>
      <c r="C15" s="160" t="s">
        <v>12</v>
      </c>
      <c r="D15" s="160"/>
      <c r="E15" s="160"/>
      <c r="F15" s="160"/>
      <c r="G15" s="160"/>
      <c r="H15" s="118" t="s">
        <v>14</v>
      </c>
      <c r="I15" s="168">
        <v>6</v>
      </c>
      <c r="J15" s="168"/>
      <c r="K15" s="120" t="s">
        <v>15</v>
      </c>
      <c r="L15" s="120" t="s">
        <v>16</v>
      </c>
      <c r="M15" s="168">
        <v>8</v>
      </c>
      <c r="N15" s="168"/>
      <c r="O15" s="11" t="s">
        <v>15</v>
      </c>
      <c r="P15" s="13" t="s">
        <v>17</v>
      </c>
      <c r="Q15" s="168">
        <f>SUM(M15*I15)</f>
        <v>48</v>
      </c>
      <c r="R15" s="168"/>
      <c r="S15" s="118" t="s">
        <v>18</v>
      </c>
      <c r="T15" s="118"/>
      <c r="U15" s="18" t="s">
        <v>11</v>
      </c>
      <c r="V15" s="10" t="s">
        <v>63</v>
      </c>
      <c r="W15" s="10"/>
      <c r="X15" s="10"/>
      <c r="Y15" s="10"/>
      <c r="Z15" s="10"/>
      <c r="AA15" s="10" t="s">
        <v>14</v>
      </c>
      <c r="AB15" s="10" t="s">
        <v>64</v>
      </c>
      <c r="AC15" s="10"/>
      <c r="AD15" s="10"/>
      <c r="AE15" s="10"/>
      <c r="AF15" s="10"/>
      <c r="AH15" s="10"/>
      <c r="AI15" s="18" t="s">
        <v>11</v>
      </c>
      <c r="AJ15" s="160" t="s">
        <v>68</v>
      </c>
      <c r="AK15" s="160"/>
      <c r="AL15" s="160"/>
      <c r="AM15" s="160"/>
      <c r="AN15" s="160"/>
      <c r="AO15" s="160"/>
      <c r="AP15" s="10" t="s">
        <v>14</v>
      </c>
      <c r="AQ15" s="10" t="s">
        <v>64</v>
      </c>
      <c r="AR15" s="10"/>
      <c r="AS15" s="10"/>
      <c r="AT15" s="10"/>
      <c r="AU15" s="10"/>
      <c r="AW15" s="12"/>
    </row>
    <row r="16" spans="1:49">
      <c r="B16" s="17"/>
      <c r="C16" s="44"/>
      <c r="D16" s="44"/>
      <c r="E16" s="44"/>
      <c r="F16" s="44"/>
      <c r="G16" s="44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119"/>
      <c r="U16" s="18" t="s">
        <v>11</v>
      </c>
      <c r="V16" s="118" t="s">
        <v>66</v>
      </c>
      <c r="W16" s="118"/>
      <c r="X16" s="118"/>
      <c r="Y16" s="118"/>
      <c r="Z16" s="118"/>
      <c r="AA16" s="10" t="s">
        <v>14</v>
      </c>
      <c r="AB16" s="118" t="s">
        <v>64</v>
      </c>
      <c r="AC16" s="118"/>
      <c r="AD16" s="118"/>
      <c r="AE16" s="118"/>
      <c r="AF16" s="118"/>
      <c r="AH16" s="24"/>
      <c r="AI16" s="18" t="s">
        <v>11</v>
      </c>
      <c r="AJ16" s="160" t="s">
        <v>69</v>
      </c>
      <c r="AK16" s="160"/>
      <c r="AL16" s="160"/>
      <c r="AM16" s="160"/>
      <c r="AN16" s="160"/>
      <c r="AO16" s="160"/>
      <c r="AP16" s="10" t="s">
        <v>14</v>
      </c>
      <c r="AQ16" s="10" t="s">
        <v>111</v>
      </c>
      <c r="AR16" s="10"/>
      <c r="AS16" s="10"/>
      <c r="AT16" s="10"/>
      <c r="AU16" s="10"/>
      <c r="AV16" s="10"/>
      <c r="AW16" s="12"/>
    </row>
    <row r="17" spans="2:49">
      <c r="B17" s="8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2"/>
    </row>
    <row r="18" spans="2:49">
      <c r="B18" s="170" t="s">
        <v>19</v>
      </c>
      <c r="C18" s="170"/>
      <c r="D18" s="170"/>
      <c r="E18" s="170"/>
      <c r="F18" s="170"/>
      <c r="G18" s="170"/>
      <c r="H18" s="170"/>
      <c r="I18" s="170"/>
      <c r="J18" s="170"/>
      <c r="K18" s="170"/>
      <c r="L18" s="170"/>
      <c r="M18" s="170"/>
      <c r="N18" s="170"/>
      <c r="O18" s="170"/>
      <c r="P18" s="170"/>
      <c r="Q18" s="170"/>
      <c r="R18" s="170" t="s">
        <v>20</v>
      </c>
      <c r="S18" s="170"/>
      <c r="T18" s="170"/>
      <c r="U18" s="170"/>
      <c r="V18" s="170"/>
      <c r="W18" s="170"/>
      <c r="X18" s="170"/>
      <c r="Y18" s="170"/>
      <c r="Z18" s="170"/>
      <c r="AA18" s="170"/>
      <c r="AB18" s="170"/>
      <c r="AC18" s="170"/>
      <c r="AD18" s="170"/>
      <c r="AE18" s="170"/>
      <c r="AF18" s="170"/>
      <c r="AG18" s="170"/>
      <c r="AH18" s="170" t="s">
        <v>21</v>
      </c>
      <c r="AI18" s="170"/>
      <c r="AJ18" s="170"/>
      <c r="AK18" s="170"/>
      <c r="AL18" s="170"/>
      <c r="AM18" s="170"/>
      <c r="AN18" s="170"/>
      <c r="AO18" s="170"/>
      <c r="AP18" s="170"/>
      <c r="AQ18" s="170"/>
      <c r="AR18" s="170"/>
      <c r="AS18" s="170"/>
      <c r="AT18" s="170"/>
      <c r="AU18" s="170"/>
      <c r="AV18" s="170"/>
      <c r="AW18" s="170"/>
    </row>
    <row r="19" spans="2:49">
      <c r="B19" s="162"/>
      <c r="C19" s="162"/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  <c r="AA19" s="162"/>
      <c r="AB19" s="162"/>
      <c r="AC19" s="162"/>
      <c r="AD19" s="162"/>
      <c r="AE19" s="162"/>
      <c r="AF19" s="162"/>
      <c r="AG19" s="162"/>
      <c r="AH19" s="162"/>
      <c r="AI19" s="162"/>
      <c r="AJ19" s="162"/>
      <c r="AK19" s="162"/>
      <c r="AL19" s="162"/>
      <c r="AM19" s="162"/>
      <c r="AN19" s="162"/>
      <c r="AO19" s="162"/>
      <c r="AP19" s="162"/>
      <c r="AQ19" s="162"/>
      <c r="AR19" s="162"/>
      <c r="AS19" s="162"/>
      <c r="AT19" s="162"/>
      <c r="AU19" s="162"/>
      <c r="AV19" s="162"/>
      <c r="AW19" s="162"/>
    </row>
    <row r="20" spans="2:49">
      <c r="B20" s="163"/>
      <c r="C20" s="163"/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  <c r="AC20" s="163"/>
      <c r="AD20" s="163"/>
      <c r="AE20" s="163"/>
      <c r="AF20" s="163"/>
      <c r="AG20" s="163"/>
      <c r="AH20" s="163"/>
      <c r="AI20" s="163"/>
      <c r="AJ20" s="163"/>
      <c r="AK20" s="163"/>
      <c r="AL20" s="163"/>
      <c r="AM20" s="163"/>
      <c r="AN20" s="163"/>
      <c r="AO20" s="163"/>
      <c r="AP20" s="163"/>
      <c r="AQ20" s="163"/>
      <c r="AR20" s="163"/>
      <c r="AS20" s="163"/>
      <c r="AT20" s="163"/>
      <c r="AU20" s="163"/>
      <c r="AV20" s="163"/>
      <c r="AW20" s="163"/>
    </row>
    <row r="21" spans="2:49">
      <c r="B21" s="163"/>
      <c r="C21" s="163"/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  <c r="AC21" s="163"/>
      <c r="AD21" s="163"/>
      <c r="AE21" s="163"/>
      <c r="AF21" s="163"/>
      <c r="AG21" s="163"/>
      <c r="AH21" s="163"/>
      <c r="AI21" s="163"/>
      <c r="AJ21" s="163"/>
      <c r="AK21" s="163"/>
      <c r="AL21" s="163"/>
      <c r="AM21" s="163"/>
      <c r="AN21" s="163"/>
      <c r="AO21" s="163"/>
      <c r="AP21" s="163"/>
      <c r="AQ21" s="163"/>
      <c r="AR21" s="163"/>
      <c r="AS21" s="163"/>
      <c r="AT21" s="163"/>
      <c r="AU21" s="163"/>
      <c r="AV21" s="163"/>
      <c r="AW21" s="163"/>
    </row>
    <row r="22" spans="2:49">
      <c r="B22" s="163"/>
      <c r="C22" s="163"/>
      <c r="D22" s="163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  <c r="AC22" s="163"/>
      <c r="AD22" s="163"/>
      <c r="AE22" s="163"/>
      <c r="AF22" s="163"/>
      <c r="AG22" s="163"/>
      <c r="AH22" s="163"/>
      <c r="AI22" s="163"/>
      <c r="AJ22" s="163"/>
      <c r="AK22" s="163"/>
      <c r="AL22" s="163"/>
      <c r="AM22" s="163"/>
      <c r="AN22" s="163"/>
      <c r="AO22" s="163"/>
      <c r="AP22" s="163"/>
      <c r="AQ22" s="163"/>
      <c r="AR22" s="163"/>
      <c r="AS22" s="163"/>
      <c r="AT22" s="163"/>
      <c r="AU22" s="163"/>
      <c r="AV22" s="163"/>
      <c r="AW22" s="163"/>
    </row>
    <row r="23" spans="2:49">
      <c r="B23" s="163"/>
      <c r="C23" s="163"/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  <c r="AC23" s="163"/>
      <c r="AD23" s="163"/>
      <c r="AE23" s="163"/>
      <c r="AF23" s="163"/>
      <c r="AG23" s="163"/>
      <c r="AH23" s="163"/>
      <c r="AI23" s="163"/>
      <c r="AJ23" s="163"/>
      <c r="AK23" s="163"/>
      <c r="AL23" s="163"/>
      <c r="AM23" s="163"/>
      <c r="AN23" s="163"/>
      <c r="AO23" s="163"/>
      <c r="AP23" s="163"/>
      <c r="AQ23" s="163"/>
      <c r="AR23" s="163"/>
      <c r="AS23" s="163"/>
      <c r="AT23" s="163"/>
      <c r="AU23" s="163"/>
      <c r="AV23" s="163"/>
      <c r="AW23" s="163"/>
    </row>
    <row r="24" spans="2:49">
      <c r="B24" s="163"/>
      <c r="C24" s="163"/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  <c r="AC24" s="163"/>
      <c r="AD24" s="163"/>
      <c r="AE24" s="163"/>
      <c r="AF24" s="163"/>
      <c r="AG24" s="163"/>
      <c r="AH24" s="163"/>
      <c r="AI24" s="163"/>
      <c r="AJ24" s="163"/>
      <c r="AK24" s="163"/>
      <c r="AL24" s="163"/>
      <c r="AM24" s="163"/>
      <c r="AN24" s="163"/>
      <c r="AO24" s="163"/>
      <c r="AP24" s="163"/>
      <c r="AQ24" s="163"/>
      <c r="AR24" s="163"/>
      <c r="AS24" s="163"/>
      <c r="AT24" s="163"/>
      <c r="AU24" s="163"/>
      <c r="AV24" s="163"/>
      <c r="AW24" s="163"/>
    </row>
    <row r="25" spans="2:49">
      <c r="B25" s="163"/>
      <c r="C25" s="163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K25" s="163"/>
      <c r="AL25" s="163"/>
      <c r="AM25" s="163"/>
      <c r="AN25" s="163"/>
      <c r="AO25" s="163"/>
      <c r="AP25" s="163"/>
      <c r="AQ25" s="163"/>
      <c r="AR25" s="163"/>
      <c r="AS25" s="163"/>
      <c r="AT25" s="163"/>
      <c r="AU25" s="163"/>
      <c r="AV25" s="163"/>
      <c r="AW25" s="163"/>
    </row>
    <row r="26" spans="2:49">
      <c r="B26" s="163"/>
      <c r="C26" s="163"/>
      <c r="D26" s="163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  <c r="AB26" s="163"/>
      <c r="AC26" s="163"/>
      <c r="AD26" s="163"/>
      <c r="AE26" s="163"/>
      <c r="AF26" s="163"/>
      <c r="AG26" s="163"/>
      <c r="AH26" s="163"/>
      <c r="AI26" s="163"/>
      <c r="AJ26" s="163"/>
      <c r="AK26" s="163"/>
      <c r="AL26" s="163"/>
      <c r="AM26" s="163"/>
      <c r="AN26" s="163"/>
      <c r="AO26" s="163"/>
      <c r="AP26" s="163"/>
      <c r="AQ26" s="163"/>
      <c r="AR26" s="163"/>
      <c r="AS26" s="163"/>
      <c r="AT26" s="163"/>
      <c r="AU26" s="163"/>
      <c r="AV26" s="163"/>
      <c r="AW26" s="163"/>
    </row>
    <row r="27" spans="2:49">
      <c r="B27" s="163"/>
      <c r="C27" s="163"/>
      <c r="D27" s="163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/>
      <c r="AC27" s="163"/>
      <c r="AD27" s="163"/>
      <c r="AE27" s="163"/>
      <c r="AF27" s="163"/>
      <c r="AG27" s="163"/>
      <c r="AH27" s="163"/>
      <c r="AI27" s="163"/>
      <c r="AJ27" s="163"/>
      <c r="AK27" s="163"/>
      <c r="AL27" s="163"/>
      <c r="AM27" s="163"/>
      <c r="AN27" s="163"/>
      <c r="AO27" s="163"/>
      <c r="AP27" s="163"/>
      <c r="AQ27" s="163"/>
      <c r="AR27" s="163"/>
      <c r="AS27" s="163"/>
      <c r="AT27" s="163"/>
      <c r="AU27" s="163"/>
      <c r="AV27" s="163"/>
      <c r="AW27" s="163"/>
    </row>
    <row r="28" spans="2:49">
      <c r="B28" s="163"/>
      <c r="C28" s="163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  <c r="AB28" s="163"/>
      <c r="AC28" s="163"/>
      <c r="AD28" s="163"/>
      <c r="AE28" s="163"/>
      <c r="AF28" s="163"/>
      <c r="AG28" s="163"/>
      <c r="AH28" s="163"/>
      <c r="AI28" s="163"/>
      <c r="AJ28" s="163"/>
      <c r="AK28" s="163"/>
      <c r="AL28" s="163"/>
      <c r="AM28" s="163"/>
      <c r="AN28" s="163"/>
      <c r="AO28" s="163"/>
      <c r="AP28" s="163"/>
      <c r="AQ28" s="163"/>
      <c r="AR28" s="163"/>
      <c r="AS28" s="163"/>
      <c r="AT28" s="163"/>
      <c r="AU28" s="163"/>
      <c r="AV28" s="163"/>
      <c r="AW28" s="163"/>
    </row>
    <row r="29" spans="2:49">
      <c r="B29" s="163"/>
      <c r="C29" s="163"/>
      <c r="D29" s="163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63"/>
      <c r="AL29" s="163"/>
      <c r="AM29" s="163"/>
      <c r="AN29" s="163"/>
      <c r="AO29" s="163"/>
      <c r="AP29" s="163"/>
      <c r="AQ29" s="163"/>
      <c r="AR29" s="163"/>
      <c r="AS29" s="163"/>
      <c r="AT29" s="163"/>
      <c r="AU29" s="163"/>
      <c r="AV29" s="163"/>
      <c r="AW29" s="163"/>
    </row>
    <row r="30" spans="2:49">
      <c r="B30" s="164"/>
      <c r="C30" s="164"/>
      <c r="D30" s="164"/>
      <c r="E30" s="164"/>
      <c r="F30" s="164"/>
      <c r="G30" s="164"/>
      <c r="H30" s="164"/>
      <c r="I30" s="164"/>
      <c r="J30" s="164"/>
      <c r="K30" s="164"/>
      <c r="L30" s="164"/>
      <c r="M30" s="164"/>
      <c r="N30" s="164"/>
      <c r="O30" s="164"/>
      <c r="P30" s="164"/>
      <c r="Q30" s="164"/>
      <c r="R30" s="164"/>
      <c r="S30" s="164"/>
      <c r="T30" s="164"/>
      <c r="U30" s="164"/>
      <c r="V30" s="164"/>
      <c r="W30" s="164"/>
      <c r="X30" s="164"/>
      <c r="Y30" s="164"/>
      <c r="Z30" s="164"/>
      <c r="AA30" s="164"/>
      <c r="AB30" s="164"/>
      <c r="AC30" s="164"/>
      <c r="AD30" s="164"/>
      <c r="AE30" s="164"/>
      <c r="AF30" s="164"/>
      <c r="AG30" s="164"/>
      <c r="AH30" s="164"/>
      <c r="AI30" s="164"/>
      <c r="AJ30" s="164"/>
      <c r="AK30" s="164"/>
      <c r="AL30" s="164"/>
      <c r="AM30" s="164"/>
      <c r="AN30" s="164"/>
      <c r="AO30" s="164"/>
      <c r="AP30" s="164"/>
      <c r="AQ30" s="164"/>
      <c r="AR30" s="164"/>
      <c r="AS30" s="164"/>
      <c r="AT30" s="164"/>
      <c r="AU30" s="164"/>
      <c r="AV30" s="164"/>
      <c r="AW30" s="164"/>
    </row>
    <row r="32" spans="2:49" s="102" customFormat="1">
      <c r="I32" s="101"/>
      <c r="J32" s="101"/>
      <c r="K32" s="101"/>
      <c r="L32" s="101"/>
      <c r="M32" s="101"/>
      <c r="N32" s="101"/>
      <c r="AR32" s="101" t="s">
        <v>239</v>
      </c>
    </row>
    <row r="33" spans="1:49" s="102" customFormat="1">
      <c r="F33" s="101" t="s">
        <v>54</v>
      </c>
      <c r="I33" s="101"/>
      <c r="J33" s="101"/>
      <c r="K33" s="101"/>
      <c r="L33" s="101"/>
      <c r="M33" s="101"/>
      <c r="N33" s="101"/>
      <c r="T33" s="101" t="s">
        <v>237</v>
      </c>
      <c r="AF33" s="101" t="s">
        <v>51</v>
      </c>
      <c r="AR33" s="101" t="s">
        <v>48</v>
      </c>
    </row>
    <row r="34" spans="1:49" s="102" customFormat="1">
      <c r="F34" s="101" t="s">
        <v>55</v>
      </c>
      <c r="I34" s="101"/>
      <c r="J34" s="101"/>
      <c r="K34" s="101"/>
      <c r="L34" s="101"/>
      <c r="M34" s="101"/>
      <c r="N34" s="101"/>
      <c r="T34" s="101" t="s">
        <v>238</v>
      </c>
      <c r="AF34" s="101" t="s">
        <v>52</v>
      </c>
      <c r="AR34" s="101" t="s">
        <v>49</v>
      </c>
    </row>
    <row r="35" spans="1:49" s="102" customFormat="1">
      <c r="F35" s="101"/>
      <c r="I35" s="101"/>
      <c r="J35" s="101"/>
      <c r="K35" s="101"/>
      <c r="L35" s="101"/>
      <c r="M35" s="101"/>
      <c r="N35" s="101"/>
      <c r="AF35" s="101" t="s">
        <v>53</v>
      </c>
      <c r="AR35" s="101" t="s">
        <v>50</v>
      </c>
    </row>
    <row r="36" spans="1:49" s="102" customFormat="1">
      <c r="F36" s="101"/>
      <c r="I36" s="101"/>
      <c r="J36" s="101"/>
      <c r="K36" s="101"/>
      <c r="L36" s="101"/>
      <c r="M36" s="101"/>
      <c r="N36" s="101"/>
      <c r="AF36" s="101"/>
      <c r="AR36" s="101"/>
    </row>
    <row r="37" spans="1:49" s="102" customFormat="1">
      <c r="F37" s="101"/>
      <c r="I37" s="101"/>
      <c r="J37" s="101"/>
      <c r="K37" s="101"/>
      <c r="L37" s="101"/>
      <c r="M37" s="101"/>
      <c r="N37" s="101"/>
      <c r="AF37" s="101"/>
      <c r="AR37" s="101"/>
    </row>
    <row r="38" spans="1:49" s="102" customFormat="1">
      <c r="F38" s="101"/>
      <c r="I38" s="101"/>
      <c r="J38" s="101"/>
      <c r="K38" s="101"/>
      <c r="L38" s="101"/>
      <c r="M38" s="101"/>
      <c r="N38" s="101"/>
      <c r="AF38" s="101"/>
      <c r="AR38" s="101"/>
    </row>
    <row r="39" spans="1:49" s="140" customFormat="1" ht="16.5" thickBot="1">
      <c r="F39" s="141" t="s">
        <v>232</v>
      </c>
      <c r="I39" s="142"/>
      <c r="J39" s="142"/>
      <c r="K39" s="142"/>
      <c r="L39" s="142"/>
      <c r="M39" s="142"/>
      <c r="N39" s="142"/>
      <c r="Q39" s="145"/>
      <c r="R39" s="145"/>
      <c r="S39" s="145"/>
      <c r="T39" s="146"/>
      <c r="U39" s="145"/>
      <c r="V39" s="145"/>
      <c r="W39" s="145"/>
      <c r="X39" s="145"/>
      <c r="AF39" s="141" t="s">
        <v>97</v>
      </c>
      <c r="AR39" s="141" t="s">
        <v>209</v>
      </c>
    </row>
    <row r="40" spans="1:49" s="102" customFormat="1">
      <c r="D40" s="143"/>
      <c r="F40" s="143" t="s">
        <v>228</v>
      </c>
      <c r="G40" s="143"/>
      <c r="H40" s="143"/>
      <c r="I40" s="143"/>
      <c r="J40" s="143"/>
      <c r="K40" s="144"/>
      <c r="L40" s="144"/>
      <c r="M40" s="144"/>
      <c r="N40" s="144"/>
      <c r="T40" s="147"/>
      <c r="AO40" s="101"/>
    </row>
    <row r="42" spans="1:49">
      <c r="AN42" s="10"/>
      <c r="AO42" s="10"/>
      <c r="AP42" s="160"/>
      <c r="AQ42" s="160"/>
      <c r="AR42" s="160"/>
      <c r="AS42" s="160"/>
      <c r="AT42" s="160"/>
    </row>
    <row r="46" spans="1:49">
      <c r="A46" s="2" t="s">
        <v>25</v>
      </c>
      <c r="B46" s="1" t="s">
        <v>26</v>
      </c>
    </row>
    <row r="48" spans="1:49">
      <c r="B48" s="15" t="s">
        <v>27</v>
      </c>
      <c r="C48" s="5"/>
      <c r="D48" s="5"/>
      <c r="E48" s="5"/>
      <c r="F48" s="5"/>
      <c r="G48" s="5"/>
      <c r="H48" s="5"/>
      <c r="I48" s="6"/>
      <c r="J48" s="6"/>
      <c r="K48" s="6"/>
      <c r="L48" s="6"/>
      <c r="M48" s="6"/>
      <c r="N48" s="6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7"/>
    </row>
    <row r="49" spans="2:49">
      <c r="B49" s="22" t="s">
        <v>28</v>
      </c>
      <c r="C49" s="10"/>
      <c r="D49" s="10"/>
      <c r="E49" s="10"/>
      <c r="F49" s="10"/>
      <c r="G49" s="10"/>
      <c r="H49" s="10"/>
      <c r="I49" s="11"/>
      <c r="J49" s="11"/>
      <c r="K49" s="11"/>
      <c r="L49" s="11"/>
      <c r="M49" s="11"/>
      <c r="V49" s="11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9" t="s">
        <v>30</v>
      </c>
      <c r="AR49" s="10"/>
      <c r="AS49" s="10"/>
      <c r="AT49" s="10"/>
      <c r="AU49" s="10"/>
      <c r="AV49" s="10"/>
      <c r="AW49" s="12"/>
    </row>
    <row r="50" spans="2:49" ht="17.25">
      <c r="B50" s="23" t="s">
        <v>1</v>
      </c>
      <c r="C50" s="10" t="s">
        <v>70</v>
      </c>
      <c r="D50" s="10"/>
      <c r="E50" s="10"/>
      <c r="F50" s="10"/>
      <c r="G50" s="10"/>
      <c r="H50" s="118"/>
      <c r="I50" s="20"/>
      <c r="J50" s="11"/>
      <c r="K50" s="11"/>
      <c r="L50" s="11"/>
      <c r="M50" s="11"/>
      <c r="V50" s="168">
        <v>12</v>
      </c>
      <c r="W50" s="168"/>
      <c r="X50" s="11" t="s">
        <v>15</v>
      </c>
      <c r="Y50" s="11" t="s">
        <v>16</v>
      </c>
      <c r="Z50" s="168">
        <v>2.85</v>
      </c>
      <c r="AA50" s="168"/>
      <c r="AB50" s="11" t="s">
        <v>15</v>
      </c>
      <c r="AC50" s="13" t="s">
        <v>17</v>
      </c>
      <c r="AD50" s="168">
        <f>SUM(Z50*V50)</f>
        <v>34.200000000000003</v>
      </c>
      <c r="AE50" s="168"/>
      <c r="AF50" s="118" t="s">
        <v>18</v>
      </c>
      <c r="AG50" s="10"/>
      <c r="AH50" s="25" t="s">
        <v>29</v>
      </c>
      <c r="AI50" s="10"/>
      <c r="AJ50" s="180">
        <v>57000</v>
      </c>
      <c r="AK50" s="180"/>
      <c r="AL50" s="180"/>
      <c r="AM50" s="26"/>
      <c r="AN50" s="10"/>
      <c r="AO50" s="10"/>
      <c r="AP50" s="10"/>
      <c r="AQ50" s="27" t="s">
        <v>31</v>
      </c>
      <c r="AR50" s="180">
        <f>SUM(AJ50*AD50)</f>
        <v>1949400.0000000002</v>
      </c>
      <c r="AS50" s="180"/>
      <c r="AT50" s="180"/>
      <c r="AU50" s="180"/>
      <c r="AV50" s="10"/>
      <c r="AW50" s="12"/>
    </row>
    <row r="51" spans="2:49">
      <c r="B51" s="23" t="s">
        <v>8</v>
      </c>
      <c r="C51" s="10" t="s">
        <v>71</v>
      </c>
      <c r="D51" s="10"/>
      <c r="E51" s="10"/>
      <c r="F51" s="10"/>
      <c r="G51" s="10"/>
      <c r="H51" s="118"/>
      <c r="I51" s="20"/>
      <c r="J51" s="11"/>
      <c r="K51" s="11"/>
      <c r="L51" s="11"/>
      <c r="M51" s="11"/>
      <c r="V51" s="168">
        <v>4</v>
      </c>
      <c r="W51" s="168"/>
      <c r="X51" s="160" t="s">
        <v>37</v>
      </c>
      <c r="Y51" s="160"/>
      <c r="Z51" s="160"/>
      <c r="AA51" s="160"/>
      <c r="AC51" s="13"/>
      <c r="AD51" s="168"/>
      <c r="AE51" s="168"/>
      <c r="AF51" s="118"/>
      <c r="AG51" s="10"/>
      <c r="AH51" s="25" t="s">
        <v>29</v>
      </c>
      <c r="AI51" s="10"/>
      <c r="AJ51" s="180">
        <v>350000</v>
      </c>
      <c r="AK51" s="180"/>
      <c r="AL51" s="180"/>
      <c r="AM51" s="26"/>
      <c r="AN51" s="10"/>
      <c r="AO51" s="10"/>
      <c r="AP51" s="10"/>
      <c r="AQ51" s="27" t="s">
        <v>31</v>
      </c>
      <c r="AR51" s="180">
        <f>SUM(AJ51*V51)</f>
        <v>1400000</v>
      </c>
      <c r="AS51" s="180"/>
      <c r="AT51" s="180"/>
      <c r="AU51" s="180"/>
      <c r="AV51" s="10"/>
      <c r="AW51" s="12"/>
    </row>
    <row r="52" spans="2:49">
      <c r="B52" s="23" t="s">
        <v>25</v>
      </c>
      <c r="C52" s="118" t="s">
        <v>72</v>
      </c>
      <c r="D52" s="119"/>
      <c r="E52" s="119"/>
      <c r="F52" s="119"/>
      <c r="G52" s="119"/>
      <c r="H52" s="119"/>
      <c r="I52" s="119"/>
      <c r="J52" s="119"/>
      <c r="K52" s="119"/>
      <c r="L52" s="119"/>
      <c r="M52" s="119"/>
      <c r="V52" s="168"/>
      <c r="W52" s="168"/>
      <c r="X52" s="160" t="s">
        <v>37</v>
      </c>
      <c r="Y52" s="160"/>
      <c r="Z52" s="160"/>
      <c r="AA52" s="160"/>
      <c r="AC52" s="13"/>
      <c r="AD52" s="168"/>
      <c r="AE52" s="168"/>
      <c r="AF52" s="118"/>
      <c r="AG52" s="24"/>
      <c r="AH52" s="25" t="s">
        <v>29</v>
      </c>
      <c r="AI52" s="24"/>
      <c r="AJ52" s="180">
        <v>350000</v>
      </c>
      <c r="AK52" s="180"/>
      <c r="AL52" s="180"/>
      <c r="AM52" s="26"/>
      <c r="AN52" s="24"/>
      <c r="AO52" s="24"/>
      <c r="AP52" s="24"/>
      <c r="AQ52" s="27" t="s">
        <v>31</v>
      </c>
      <c r="AR52" s="180">
        <f>SUM(AJ52*V52)</f>
        <v>0</v>
      </c>
      <c r="AS52" s="180"/>
      <c r="AT52" s="180"/>
      <c r="AU52" s="180"/>
      <c r="AV52" s="10"/>
      <c r="AW52" s="12"/>
    </row>
    <row r="53" spans="2:49">
      <c r="B53" s="8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2"/>
    </row>
    <row r="54" spans="2:49" ht="15.75">
      <c r="B54" s="181" t="s">
        <v>32</v>
      </c>
      <c r="C54" s="182"/>
      <c r="D54" s="182"/>
      <c r="E54" s="182"/>
      <c r="F54" s="182"/>
      <c r="G54" s="182"/>
      <c r="H54" s="182"/>
      <c r="I54" s="182"/>
      <c r="J54" s="182"/>
      <c r="K54" s="182"/>
      <c r="L54" s="182"/>
      <c r="M54" s="182"/>
      <c r="N54" s="182"/>
      <c r="O54" s="182"/>
      <c r="P54" s="182"/>
      <c r="Q54" s="182"/>
      <c r="R54" s="182"/>
      <c r="S54" s="182"/>
      <c r="T54" s="182"/>
      <c r="U54" s="182"/>
      <c r="V54" s="182"/>
      <c r="W54" s="182"/>
      <c r="X54" s="182"/>
      <c r="Y54" s="182"/>
      <c r="Z54" s="182"/>
      <c r="AA54" s="182"/>
      <c r="AB54" s="182"/>
      <c r="AC54" s="182"/>
      <c r="AD54" s="182"/>
      <c r="AE54" s="182"/>
      <c r="AF54" s="182"/>
      <c r="AG54" s="182"/>
      <c r="AH54" s="182"/>
      <c r="AI54" s="182"/>
      <c r="AJ54" s="182"/>
      <c r="AK54" s="182"/>
      <c r="AL54" s="182"/>
      <c r="AM54" s="182"/>
      <c r="AN54" s="182"/>
      <c r="AO54" s="182"/>
      <c r="AP54" s="45"/>
      <c r="AQ54" s="45" t="s">
        <v>31</v>
      </c>
      <c r="AR54" s="46"/>
      <c r="AS54" s="183">
        <f>SUM(AR50:AU52)</f>
        <v>3349400</v>
      </c>
      <c r="AT54" s="183"/>
      <c r="AU54" s="183"/>
      <c r="AV54" s="183"/>
      <c r="AW54" s="184"/>
    </row>
    <row r="55" spans="2:49">
      <c r="B55" s="185" t="s">
        <v>33</v>
      </c>
      <c r="C55" s="186"/>
      <c r="D55" s="187" t="s">
        <v>19</v>
      </c>
      <c r="E55" s="188"/>
      <c r="F55" s="188"/>
      <c r="G55" s="188"/>
      <c r="H55" s="188"/>
      <c r="I55" s="188"/>
      <c r="J55" s="188"/>
      <c r="K55" s="188"/>
      <c r="L55" s="188"/>
      <c r="M55" s="188"/>
      <c r="N55" s="188"/>
      <c r="O55" s="188"/>
      <c r="P55" s="188"/>
      <c r="Q55" s="189"/>
      <c r="R55" s="170" t="s">
        <v>20</v>
      </c>
      <c r="S55" s="170"/>
      <c r="T55" s="170"/>
      <c r="U55" s="170"/>
      <c r="V55" s="170"/>
      <c r="W55" s="170"/>
      <c r="X55" s="170"/>
      <c r="Y55" s="170"/>
      <c r="Z55" s="170"/>
      <c r="AA55" s="170"/>
      <c r="AB55" s="170"/>
      <c r="AC55" s="170"/>
      <c r="AD55" s="170"/>
      <c r="AE55" s="170"/>
      <c r="AF55" s="170"/>
      <c r="AG55" s="170"/>
      <c r="AH55" s="170" t="s">
        <v>21</v>
      </c>
      <c r="AI55" s="170"/>
      <c r="AJ55" s="170"/>
      <c r="AK55" s="170"/>
      <c r="AL55" s="170"/>
      <c r="AM55" s="170"/>
      <c r="AN55" s="170"/>
      <c r="AO55" s="170"/>
      <c r="AP55" s="170"/>
      <c r="AQ55" s="170"/>
      <c r="AR55" s="170"/>
      <c r="AS55" s="170"/>
      <c r="AT55" s="170"/>
      <c r="AU55" s="170"/>
      <c r="AV55" s="170"/>
      <c r="AW55" s="170"/>
    </row>
    <row r="56" spans="2:49">
      <c r="B56" s="15" t="s">
        <v>43</v>
      </c>
      <c r="C56" s="30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7"/>
      <c r="R56" s="4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7"/>
      <c r="AH56" s="4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7"/>
    </row>
    <row r="57" spans="2:49">
      <c r="B57" s="8"/>
      <c r="C57" s="9" t="s">
        <v>34</v>
      </c>
      <c r="D57" s="195" t="s">
        <v>58</v>
      </c>
      <c r="E57" s="195"/>
      <c r="F57" s="195"/>
      <c r="G57" s="195"/>
      <c r="H57" s="195"/>
      <c r="I57" s="195"/>
      <c r="J57" s="195"/>
      <c r="K57" s="195"/>
      <c r="L57" s="195"/>
      <c r="M57" s="195"/>
      <c r="N57" s="195"/>
      <c r="O57" s="195"/>
      <c r="P57" s="195"/>
      <c r="Q57" s="196"/>
      <c r="R57" s="8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2"/>
      <c r="AH57" s="8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2"/>
    </row>
    <row r="58" spans="2:49">
      <c r="B58" s="8"/>
      <c r="C58" s="10"/>
      <c r="D58" s="160" t="s">
        <v>35</v>
      </c>
      <c r="E58" s="160"/>
      <c r="F58" s="11" t="s">
        <v>14</v>
      </c>
      <c r="G58" s="160" t="s">
        <v>203</v>
      </c>
      <c r="H58" s="160"/>
      <c r="I58" s="160"/>
      <c r="J58" s="160"/>
      <c r="K58" s="160"/>
      <c r="L58" s="160"/>
      <c r="M58" s="160"/>
      <c r="N58" s="160"/>
      <c r="O58" s="160"/>
      <c r="P58" s="160"/>
      <c r="Q58" s="198"/>
      <c r="R58" s="8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2"/>
      <c r="AH58" s="8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2"/>
    </row>
    <row r="59" spans="2:49">
      <c r="B59" s="8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2"/>
      <c r="R59" s="8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2"/>
      <c r="AH59" s="8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2"/>
    </row>
    <row r="60" spans="2:49">
      <c r="B60" s="8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2"/>
      <c r="R60" s="8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2"/>
      <c r="AH60" s="8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2"/>
    </row>
    <row r="61" spans="2:49">
      <c r="B61" s="8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2"/>
      <c r="R61" s="8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2"/>
      <c r="AH61" s="8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2"/>
    </row>
    <row r="62" spans="2:49">
      <c r="B62" s="8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2"/>
      <c r="R62" s="8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2"/>
      <c r="AH62" s="8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2"/>
    </row>
    <row r="63" spans="2:49">
      <c r="B63" s="8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2"/>
      <c r="R63" s="8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2"/>
      <c r="AH63" s="8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2"/>
    </row>
    <row r="64" spans="2:49">
      <c r="B64" s="8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2"/>
      <c r="R64" s="8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2"/>
      <c r="AH64" s="8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2"/>
    </row>
    <row r="65" spans="2:49">
      <c r="B65" s="8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2"/>
      <c r="R65" s="8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2"/>
      <c r="AH65" s="8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2"/>
    </row>
    <row r="66" spans="2:49">
      <c r="B66" s="8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2"/>
      <c r="R66" s="8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2"/>
      <c r="AH66" s="8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2"/>
    </row>
    <row r="67" spans="2:49">
      <c r="B67" s="8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2"/>
      <c r="R67" s="8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2"/>
      <c r="AH67" s="8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2"/>
    </row>
    <row r="68" spans="2:49">
      <c r="B68" s="8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2"/>
      <c r="R68" s="8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2"/>
      <c r="AH68" s="8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2"/>
    </row>
    <row r="69" spans="2:49">
      <c r="B69" s="8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2"/>
      <c r="R69" s="8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2"/>
      <c r="AH69" s="8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2"/>
    </row>
    <row r="70" spans="2:49">
      <c r="B70" s="8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2"/>
      <c r="R70" s="8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2"/>
      <c r="AH70" s="8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2"/>
    </row>
    <row r="71" spans="2:49">
      <c r="B71" s="14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9"/>
      <c r="R71" s="14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9"/>
      <c r="AH71" s="14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9"/>
    </row>
    <row r="83" spans="2:49">
      <c r="B83" s="15" t="s">
        <v>27</v>
      </c>
      <c r="C83" s="5"/>
      <c r="D83" s="5"/>
      <c r="E83" s="5"/>
      <c r="F83" s="5"/>
      <c r="G83" s="5"/>
      <c r="H83" s="5"/>
      <c r="I83" s="6"/>
      <c r="J83" s="6"/>
      <c r="K83" s="6"/>
      <c r="L83" s="6"/>
      <c r="M83" s="6"/>
      <c r="N83" s="6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7"/>
    </row>
    <row r="84" spans="2:49">
      <c r="B84" s="22" t="s">
        <v>28</v>
      </c>
      <c r="C84" s="10"/>
      <c r="D84" s="10"/>
      <c r="E84" s="10"/>
      <c r="F84" s="10"/>
      <c r="G84" s="10"/>
      <c r="H84" s="10"/>
      <c r="I84" s="11"/>
      <c r="J84" s="11"/>
      <c r="K84" s="11"/>
      <c r="L84" s="11"/>
      <c r="M84" s="11"/>
      <c r="N84" s="11"/>
      <c r="O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P84" s="10"/>
      <c r="AQ84" s="9" t="s">
        <v>30</v>
      </c>
      <c r="AR84" s="10"/>
      <c r="AS84" s="10"/>
      <c r="AT84" s="10"/>
      <c r="AU84" s="10"/>
      <c r="AV84" s="10"/>
      <c r="AW84" s="12"/>
    </row>
    <row r="85" spans="2:49" ht="17.25">
      <c r="B85" s="23" t="s">
        <v>1</v>
      </c>
      <c r="C85" s="118" t="s">
        <v>45</v>
      </c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V85" s="168">
        <v>6.5</v>
      </c>
      <c r="W85" s="168"/>
      <c r="X85" s="11" t="s">
        <v>15</v>
      </c>
      <c r="Y85" s="11" t="s">
        <v>16</v>
      </c>
      <c r="Z85" s="168">
        <v>8.5</v>
      </c>
      <c r="AA85" s="168"/>
      <c r="AB85" s="11" t="s">
        <v>15</v>
      </c>
      <c r="AC85" s="13" t="s">
        <v>17</v>
      </c>
      <c r="AD85" s="168">
        <f>SUM(Z85*V85)</f>
        <v>55.25</v>
      </c>
      <c r="AE85" s="168"/>
      <c r="AF85" s="118" t="s">
        <v>18</v>
      </c>
      <c r="AG85" s="10"/>
      <c r="AH85" s="25" t="s">
        <v>29</v>
      </c>
      <c r="AI85" s="10"/>
      <c r="AJ85" s="180">
        <v>61000</v>
      </c>
      <c r="AK85" s="180"/>
      <c r="AL85" s="180"/>
      <c r="AM85" s="26"/>
      <c r="AN85" s="10"/>
      <c r="AO85" s="10"/>
      <c r="AP85" s="10"/>
      <c r="AQ85" s="27" t="s">
        <v>31</v>
      </c>
      <c r="AR85" s="180">
        <f>SUM(AJ85*AD85)</f>
        <v>3370250</v>
      </c>
      <c r="AS85" s="180"/>
      <c r="AT85" s="180"/>
      <c r="AU85" s="180"/>
      <c r="AV85" s="33"/>
      <c r="AW85" s="35"/>
    </row>
    <row r="86" spans="2:49">
      <c r="B86" s="8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W86" s="31"/>
      <c r="X86" s="31"/>
      <c r="AC86" s="179"/>
      <c r="AD86" s="179"/>
      <c r="AE86" s="179"/>
      <c r="AF86" s="179"/>
      <c r="AG86" s="179"/>
      <c r="AH86" s="36"/>
      <c r="AI86" s="34"/>
      <c r="AJ86" s="38"/>
      <c r="AK86" s="38"/>
      <c r="AL86" s="38"/>
      <c r="AM86" s="38"/>
      <c r="AN86" s="38"/>
      <c r="AO86" s="33"/>
      <c r="AP86" s="33"/>
      <c r="AQ86" s="33"/>
      <c r="AR86" s="33"/>
      <c r="AS86" s="33"/>
      <c r="AT86" s="33"/>
      <c r="AU86" s="33"/>
      <c r="AV86" s="33"/>
      <c r="AW86" s="35"/>
    </row>
    <row r="87" spans="2:49">
      <c r="B87" s="8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5"/>
    </row>
    <row r="88" spans="2:49" ht="15.75">
      <c r="B88" s="181" t="s">
        <v>32</v>
      </c>
      <c r="C88" s="182"/>
      <c r="D88" s="182"/>
      <c r="E88" s="182"/>
      <c r="F88" s="182"/>
      <c r="G88" s="182"/>
      <c r="H88" s="182"/>
      <c r="I88" s="182"/>
      <c r="J88" s="182"/>
      <c r="K88" s="182"/>
      <c r="L88" s="182"/>
      <c r="M88" s="182"/>
      <c r="N88" s="182"/>
      <c r="O88" s="182"/>
      <c r="P88" s="182"/>
      <c r="Q88" s="182"/>
      <c r="R88" s="182"/>
      <c r="S88" s="182"/>
      <c r="T88" s="182"/>
      <c r="U88" s="182"/>
      <c r="V88" s="182"/>
      <c r="W88" s="182"/>
      <c r="X88" s="182"/>
      <c r="Y88" s="182"/>
      <c r="Z88" s="182"/>
      <c r="AA88" s="182"/>
      <c r="AB88" s="182"/>
      <c r="AC88" s="182"/>
      <c r="AD88" s="182"/>
      <c r="AE88" s="182"/>
      <c r="AF88" s="182"/>
      <c r="AG88" s="182"/>
      <c r="AH88" s="182"/>
      <c r="AI88" s="182"/>
      <c r="AJ88" s="182"/>
      <c r="AK88" s="182"/>
      <c r="AL88" s="182"/>
      <c r="AM88" s="182"/>
      <c r="AN88" s="182"/>
      <c r="AO88" s="182"/>
      <c r="AP88" s="45"/>
      <c r="AQ88" s="45" t="s">
        <v>31</v>
      </c>
      <c r="AR88" s="46"/>
      <c r="AS88" s="183">
        <f>SUM(AR85)</f>
        <v>3370250</v>
      </c>
      <c r="AT88" s="183"/>
      <c r="AU88" s="183"/>
      <c r="AV88" s="183"/>
      <c r="AW88" s="184"/>
    </row>
    <row r="89" spans="2:49">
      <c r="B89" s="185" t="s">
        <v>33</v>
      </c>
      <c r="C89" s="186"/>
      <c r="D89" s="187" t="s">
        <v>19</v>
      </c>
      <c r="E89" s="188"/>
      <c r="F89" s="188"/>
      <c r="G89" s="188"/>
      <c r="H89" s="188"/>
      <c r="I89" s="188"/>
      <c r="J89" s="188"/>
      <c r="K89" s="188"/>
      <c r="L89" s="188"/>
      <c r="M89" s="188"/>
      <c r="N89" s="188"/>
      <c r="O89" s="188"/>
      <c r="P89" s="188"/>
      <c r="Q89" s="189"/>
      <c r="R89" s="170" t="s">
        <v>20</v>
      </c>
      <c r="S89" s="170"/>
      <c r="T89" s="170"/>
      <c r="U89" s="170"/>
      <c r="V89" s="170"/>
      <c r="W89" s="170"/>
      <c r="X89" s="170"/>
      <c r="Y89" s="170"/>
      <c r="Z89" s="170"/>
      <c r="AA89" s="170"/>
      <c r="AB89" s="170"/>
      <c r="AC89" s="170"/>
      <c r="AD89" s="170"/>
      <c r="AE89" s="170"/>
      <c r="AF89" s="170"/>
      <c r="AG89" s="170"/>
      <c r="AH89" s="170" t="s">
        <v>21</v>
      </c>
      <c r="AI89" s="170"/>
      <c r="AJ89" s="170"/>
      <c r="AK89" s="170"/>
      <c r="AL89" s="170"/>
      <c r="AM89" s="170"/>
      <c r="AN89" s="170"/>
      <c r="AO89" s="170"/>
      <c r="AP89" s="170"/>
      <c r="AQ89" s="170"/>
      <c r="AR89" s="170"/>
      <c r="AS89" s="170"/>
      <c r="AT89" s="170"/>
      <c r="AU89" s="170"/>
      <c r="AV89" s="170"/>
      <c r="AW89" s="170"/>
    </row>
    <row r="90" spans="2:49">
      <c r="B90" s="15" t="s">
        <v>42</v>
      </c>
      <c r="C90" s="30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7"/>
      <c r="R90" s="4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7"/>
      <c r="AH90" s="4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7"/>
    </row>
    <row r="91" spans="2:49">
      <c r="B91" s="8"/>
      <c r="C91" s="10"/>
      <c r="D91" s="160" t="s">
        <v>35</v>
      </c>
      <c r="E91" s="160"/>
      <c r="F91" s="11" t="s">
        <v>14</v>
      </c>
      <c r="G91" s="190" t="s">
        <v>44</v>
      </c>
      <c r="H91" s="190"/>
      <c r="I91" s="190"/>
      <c r="J91" s="190"/>
      <c r="K91" s="190"/>
      <c r="L91" s="190"/>
      <c r="M91" s="190"/>
      <c r="N91" s="190"/>
      <c r="O91" s="190"/>
      <c r="P91" s="190"/>
      <c r="Q91" s="191"/>
      <c r="R91" s="8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2"/>
      <c r="AH91" s="8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2"/>
    </row>
    <row r="92" spans="2:49">
      <c r="B92" s="8"/>
      <c r="C92" s="10"/>
      <c r="D92" s="10"/>
      <c r="E92" s="10"/>
      <c r="F92" s="10"/>
      <c r="G92" s="190"/>
      <c r="H92" s="190"/>
      <c r="I92" s="190"/>
      <c r="J92" s="190"/>
      <c r="K92" s="190"/>
      <c r="L92" s="190"/>
      <c r="M92" s="190"/>
      <c r="N92" s="190"/>
      <c r="O92" s="190"/>
      <c r="P92" s="190"/>
      <c r="Q92" s="191"/>
      <c r="R92" s="8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2"/>
      <c r="AH92" s="8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2"/>
    </row>
    <row r="93" spans="2:49">
      <c r="B93" s="8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2"/>
      <c r="R93" s="8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2"/>
      <c r="AH93" s="8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2"/>
    </row>
    <row r="94" spans="2:49">
      <c r="B94" s="8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2"/>
      <c r="R94" s="8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2"/>
      <c r="AH94" s="8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2"/>
    </row>
    <row r="95" spans="2:49">
      <c r="B95" s="8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2"/>
      <c r="R95" s="8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2"/>
      <c r="AH95" s="8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2"/>
    </row>
    <row r="96" spans="2:49">
      <c r="B96" s="8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2"/>
      <c r="R96" s="8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2"/>
      <c r="AH96" s="8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2"/>
    </row>
    <row r="97" spans="2:49">
      <c r="B97" s="8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2"/>
      <c r="R97" s="8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2"/>
      <c r="AH97" s="8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2"/>
    </row>
    <row r="98" spans="2:49">
      <c r="B98" s="8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2"/>
      <c r="R98" s="8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2"/>
      <c r="AH98" s="8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2"/>
    </row>
    <row r="99" spans="2:49">
      <c r="B99" s="8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2"/>
      <c r="R99" s="8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2"/>
      <c r="AH99" s="8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2"/>
    </row>
    <row r="100" spans="2:49">
      <c r="B100" s="8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2"/>
      <c r="R100" s="8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2"/>
      <c r="AH100" s="8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2"/>
    </row>
    <row r="101" spans="2:49">
      <c r="B101" s="8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2"/>
      <c r="R101" s="8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2"/>
      <c r="AH101" s="8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2"/>
    </row>
    <row r="102" spans="2:49">
      <c r="B102" s="8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2"/>
      <c r="R102" s="8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2"/>
      <c r="AH102" s="8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2"/>
    </row>
    <row r="103" spans="2:49">
      <c r="B103" s="8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2"/>
      <c r="R103" s="8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2"/>
      <c r="AH103" s="8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2"/>
    </row>
    <row r="104" spans="2:49">
      <c r="B104" s="14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9"/>
      <c r="R104" s="14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9"/>
      <c r="AH104" s="14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9"/>
    </row>
    <row r="107" spans="2:49" ht="21">
      <c r="B107" s="173" t="s">
        <v>56</v>
      </c>
      <c r="C107" s="174"/>
      <c r="D107" s="174" t="s">
        <v>57</v>
      </c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  <c r="Y107" s="174"/>
      <c r="Z107" s="174"/>
      <c r="AA107" s="174"/>
      <c r="AB107" s="174"/>
      <c r="AC107" s="174"/>
      <c r="AD107" s="174"/>
      <c r="AE107" s="174"/>
      <c r="AF107" s="174"/>
      <c r="AG107" s="174"/>
      <c r="AH107" s="174" t="s">
        <v>31</v>
      </c>
      <c r="AI107" s="174"/>
      <c r="AJ107" s="177">
        <f>SUM(AS54,AS88)</f>
        <v>6719650</v>
      </c>
      <c r="AK107" s="177"/>
      <c r="AL107" s="177"/>
      <c r="AM107" s="177"/>
      <c r="AN107" s="177"/>
      <c r="AO107" s="177"/>
      <c r="AP107" s="177"/>
      <c r="AQ107" s="177"/>
      <c r="AR107" s="177"/>
      <c r="AS107" s="177"/>
      <c r="AT107" s="39"/>
      <c r="AU107" s="39"/>
      <c r="AV107" s="39"/>
      <c r="AW107" s="40"/>
    </row>
    <row r="108" spans="2:49" ht="21">
      <c r="B108" s="175"/>
      <c r="C108" s="176"/>
      <c r="D108" s="176"/>
      <c r="E108" s="176"/>
      <c r="F108" s="176"/>
      <c r="G108" s="176"/>
      <c r="H108" s="176"/>
      <c r="I108" s="176"/>
      <c r="J108" s="176"/>
      <c r="K108" s="176"/>
      <c r="L108" s="176"/>
      <c r="M108" s="176"/>
      <c r="N108" s="176"/>
      <c r="O108" s="176"/>
      <c r="P108" s="176"/>
      <c r="Q108" s="176"/>
      <c r="R108" s="176"/>
      <c r="S108" s="176"/>
      <c r="T108" s="176"/>
      <c r="U108" s="176"/>
      <c r="V108" s="176"/>
      <c r="W108" s="176"/>
      <c r="X108" s="176"/>
      <c r="Y108" s="176"/>
      <c r="Z108" s="176"/>
      <c r="AA108" s="176"/>
      <c r="AB108" s="176"/>
      <c r="AC108" s="176"/>
      <c r="AD108" s="176"/>
      <c r="AE108" s="176"/>
      <c r="AF108" s="176"/>
      <c r="AG108" s="176"/>
      <c r="AH108" s="176"/>
      <c r="AI108" s="176"/>
      <c r="AJ108" s="178"/>
      <c r="AK108" s="178"/>
      <c r="AL108" s="178"/>
      <c r="AM108" s="178"/>
      <c r="AN108" s="178"/>
      <c r="AO108" s="178"/>
      <c r="AP108" s="178"/>
      <c r="AQ108" s="178"/>
      <c r="AR108" s="178"/>
      <c r="AS108" s="178"/>
      <c r="AT108" s="41"/>
      <c r="AU108" s="41"/>
      <c r="AV108" s="41"/>
      <c r="AW108" s="42"/>
    </row>
    <row r="109" spans="2:49">
      <c r="AO109" s="3"/>
    </row>
    <row r="110" spans="2:49" s="51" customFormat="1" ht="14.25">
      <c r="I110" s="52"/>
      <c r="J110" s="52"/>
      <c r="K110" s="52"/>
      <c r="L110" s="52"/>
      <c r="M110" s="52"/>
      <c r="N110" s="52"/>
      <c r="AO110" s="52" t="s">
        <v>210</v>
      </c>
    </row>
    <row r="111" spans="2:49" s="51" customFormat="1" ht="14.25">
      <c r="F111" s="52" t="s">
        <v>54</v>
      </c>
      <c r="I111" s="52"/>
      <c r="J111" s="52"/>
      <c r="K111" s="52"/>
      <c r="L111" s="52"/>
      <c r="M111" s="52"/>
      <c r="N111" s="52"/>
      <c r="X111" s="52" t="s">
        <v>51</v>
      </c>
      <c r="AO111" s="52" t="s">
        <v>48</v>
      </c>
    </row>
    <row r="112" spans="2:49" s="51" customFormat="1" ht="14.25">
      <c r="F112" s="52" t="s">
        <v>55</v>
      </c>
      <c r="I112" s="52"/>
      <c r="J112" s="52"/>
      <c r="K112" s="52"/>
      <c r="L112" s="52"/>
      <c r="M112" s="52"/>
      <c r="N112" s="52"/>
      <c r="X112" s="52" t="s">
        <v>52</v>
      </c>
      <c r="AO112" s="52" t="s">
        <v>49</v>
      </c>
    </row>
    <row r="113" spans="4:41" s="51" customFormat="1" ht="14.25">
      <c r="F113" s="52"/>
      <c r="I113" s="52"/>
      <c r="J113" s="52"/>
      <c r="K113" s="52"/>
      <c r="L113" s="52"/>
      <c r="M113" s="52"/>
      <c r="N113" s="52"/>
      <c r="X113" s="52" t="s">
        <v>53</v>
      </c>
      <c r="AO113" s="52" t="s">
        <v>50</v>
      </c>
    </row>
    <row r="114" spans="4:41" s="51" customFormat="1" ht="14.25">
      <c r="F114" s="52"/>
      <c r="I114" s="52"/>
      <c r="J114" s="52"/>
      <c r="K114" s="52"/>
      <c r="L114" s="52"/>
      <c r="M114" s="52"/>
      <c r="N114" s="52"/>
      <c r="X114" s="52"/>
      <c r="AO114" s="52"/>
    </row>
    <row r="115" spans="4:41" s="51" customFormat="1" ht="14.25">
      <c r="F115" s="52"/>
      <c r="I115" s="52"/>
      <c r="J115" s="52"/>
      <c r="K115" s="52"/>
      <c r="L115" s="52"/>
      <c r="M115" s="52"/>
      <c r="N115" s="52"/>
      <c r="X115" s="52"/>
      <c r="AO115" s="52"/>
    </row>
    <row r="116" spans="4:41" s="51" customFormat="1" ht="14.25">
      <c r="F116" s="52"/>
      <c r="I116" s="52"/>
      <c r="J116" s="52"/>
      <c r="K116" s="52"/>
      <c r="L116" s="52"/>
      <c r="M116" s="52"/>
      <c r="N116" s="52"/>
      <c r="X116" s="52"/>
      <c r="AO116" s="52"/>
    </row>
    <row r="117" spans="4:41" s="63" customFormat="1">
      <c r="F117" s="132" t="s">
        <v>232</v>
      </c>
      <c r="I117" s="131"/>
      <c r="J117" s="131"/>
      <c r="K117" s="131"/>
      <c r="L117" s="131"/>
      <c r="M117" s="131"/>
      <c r="N117" s="131"/>
      <c r="X117" s="132" t="s">
        <v>97</v>
      </c>
      <c r="AO117" s="132" t="s">
        <v>209</v>
      </c>
    </row>
    <row r="118" spans="4:41" s="51" customFormat="1" ht="14.25">
      <c r="D118" s="133"/>
      <c r="F118" s="133" t="s">
        <v>228</v>
      </c>
      <c r="G118" s="133"/>
      <c r="H118" s="133"/>
      <c r="I118" s="133"/>
      <c r="J118" s="133"/>
      <c r="K118" s="134"/>
      <c r="L118" s="134"/>
      <c r="M118" s="134"/>
      <c r="N118" s="134"/>
      <c r="AO118" s="52"/>
    </row>
  </sheetData>
  <mergeCells count="74">
    <mergeCell ref="B6:J6"/>
    <mergeCell ref="L6:AT6"/>
    <mergeCell ref="A2:AW2"/>
    <mergeCell ref="B4:J4"/>
    <mergeCell ref="L4:AT4"/>
    <mergeCell ref="B5:J5"/>
    <mergeCell ref="L5:AT5"/>
    <mergeCell ref="B7:J7"/>
    <mergeCell ref="L7:AT7"/>
    <mergeCell ref="B8:J8"/>
    <mergeCell ref="L8:AT8"/>
    <mergeCell ref="B9:J9"/>
    <mergeCell ref="L9:AT9"/>
    <mergeCell ref="AJ16:AO16"/>
    <mergeCell ref="B11:AW11"/>
    <mergeCell ref="C14:G14"/>
    <mergeCell ref="I14:J14"/>
    <mergeCell ref="M14:N14"/>
    <mergeCell ref="Q14:R14"/>
    <mergeCell ref="AJ14:AO14"/>
    <mergeCell ref="C15:G15"/>
    <mergeCell ref="I15:J15"/>
    <mergeCell ref="M15:N15"/>
    <mergeCell ref="Q15:R15"/>
    <mergeCell ref="AJ15:AO15"/>
    <mergeCell ref="B18:Q18"/>
    <mergeCell ref="R18:AG18"/>
    <mergeCell ref="AH18:AW18"/>
    <mergeCell ref="B19:Q30"/>
    <mergeCell ref="R19:AG30"/>
    <mergeCell ref="AH19:AW30"/>
    <mergeCell ref="AP42:AT42"/>
    <mergeCell ref="V50:W50"/>
    <mergeCell ref="Z50:AA50"/>
    <mergeCell ref="AD50:AE50"/>
    <mergeCell ref="AJ50:AL50"/>
    <mergeCell ref="AR50:AU50"/>
    <mergeCell ref="V52:W52"/>
    <mergeCell ref="X52:AA52"/>
    <mergeCell ref="AD52:AE52"/>
    <mergeCell ref="AJ52:AL52"/>
    <mergeCell ref="AR52:AU52"/>
    <mergeCell ref="V51:W51"/>
    <mergeCell ref="X51:AA51"/>
    <mergeCell ref="AD51:AE51"/>
    <mergeCell ref="AJ51:AL51"/>
    <mergeCell ref="AR51:AU51"/>
    <mergeCell ref="B54:AO54"/>
    <mergeCell ref="AS54:AW54"/>
    <mergeCell ref="B55:C55"/>
    <mergeCell ref="D55:Q55"/>
    <mergeCell ref="R55:AG55"/>
    <mergeCell ref="AH55:AW55"/>
    <mergeCell ref="D57:Q57"/>
    <mergeCell ref="D58:E58"/>
    <mergeCell ref="G58:Q58"/>
    <mergeCell ref="V85:W85"/>
    <mergeCell ref="Z85:AA85"/>
    <mergeCell ref="AJ107:AS108"/>
    <mergeCell ref="AJ85:AL85"/>
    <mergeCell ref="AR85:AU85"/>
    <mergeCell ref="AC86:AG86"/>
    <mergeCell ref="B88:AO88"/>
    <mergeCell ref="AS88:AW88"/>
    <mergeCell ref="B89:C89"/>
    <mergeCell ref="D89:Q89"/>
    <mergeCell ref="R89:AG89"/>
    <mergeCell ref="AH89:AW89"/>
    <mergeCell ref="AD85:AE85"/>
    <mergeCell ref="D91:E91"/>
    <mergeCell ref="G91:Q92"/>
    <mergeCell ref="B107:C108"/>
    <mergeCell ref="D107:AG108"/>
    <mergeCell ref="AH107:AI108"/>
  </mergeCells>
  <pageMargins left="0.88" right="0.19685039370078741" top="0.83" bottom="0.27" header="0.31496062992125984" footer="0.26"/>
  <pageSetup paperSize="9" scale="85" orientation="landscape" horizontalDpi="4294967293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>
  <dimension ref="A1:AW157"/>
  <sheetViews>
    <sheetView topLeftCell="A24" workbookViewId="0">
      <selection activeCell="A32" sqref="A32:XFD40"/>
    </sheetView>
  </sheetViews>
  <sheetFormatPr defaultRowHeight="15"/>
  <cols>
    <col min="1" max="7" width="3" style="1" customWidth="1"/>
    <col min="8" max="8" width="1.5703125" style="1" customWidth="1"/>
    <col min="9" max="14" width="3" style="3" customWidth="1"/>
    <col min="15" max="81" width="3" style="1" customWidth="1"/>
    <col min="82" max="139" width="2.42578125" style="1" customWidth="1"/>
    <col min="140" max="16384" width="9.140625" style="1"/>
  </cols>
  <sheetData>
    <row r="1" spans="1:49">
      <c r="AR1" s="21" t="s">
        <v>24</v>
      </c>
    </row>
    <row r="2" spans="1:49" ht="21">
      <c r="A2" s="165" t="s">
        <v>0</v>
      </c>
      <c r="B2" s="165"/>
      <c r="C2" s="165"/>
      <c r="D2" s="165"/>
      <c r="E2" s="165"/>
      <c r="F2" s="165"/>
      <c r="G2" s="165"/>
      <c r="H2" s="165"/>
      <c r="I2" s="165"/>
      <c r="J2" s="165"/>
      <c r="K2" s="165"/>
      <c r="L2" s="165"/>
      <c r="M2" s="165"/>
      <c r="N2" s="165"/>
      <c r="O2" s="165"/>
      <c r="P2" s="165"/>
      <c r="Q2" s="165"/>
      <c r="R2" s="165"/>
      <c r="S2" s="165"/>
      <c r="T2" s="165"/>
      <c r="U2" s="165"/>
      <c r="V2" s="165"/>
      <c r="W2" s="165"/>
      <c r="X2" s="165"/>
      <c r="Y2" s="165"/>
      <c r="Z2" s="165"/>
      <c r="AA2" s="165"/>
      <c r="AB2" s="165"/>
      <c r="AC2" s="165"/>
      <c r="AD2" s="165"/>
      <c r="AE2" s="165"/>
      <c r="AF2" s="165"/>
      <c r="AG2" s="165"/>
      <c r="AH2" s="165"/>
      <c r="AI2" s="165"/>
      <c r="AJ2" s="165"/>
      <c r="AK2" s="165"/>
      <c r="AL2" s="165"/>
      <c r="AM2" s="165"/>
      <c r="AN2" s="165"/>
      <c r="AO2" s="165"/>
      <c r="AP2" s="165"/>
      <c r="AQ2" s="165"/>
      <c r="AR2" s="165"/>
      <c r="AS2" s="165"/>
      <c r="AT2" s="165"/>
      <c r="AU2" s="165"/>
      <c r="AV2" s="165"/>
      <c r="AW2" s="165"/>
    </row>
    <row r="4" spans="1:49">
      <c r="A4" s="2" t="s">
        <v>1</v>
      </c>
      <c r="B4" s="166" t="s">
        <v>2</v>
      </c>
      <c r="C4" s="166"/>
      <c r="D4" s="166"/>
      <c r="E4" s="166"/>
      <c r="F4" s="166"/>
      <c r="G4" s="166"/>
      <c r="H4" s="166"/>
      <c r="I4" s="166"/>
      <c r="J4" s="166"/>
      <c r="K4" s="3" t="s">
        <v>14</v>
      </c>
      <c r="L4" s="166">
        <v>291</v>
      </c>
      <c r="M4" s="166"/>
      <c r="N4" s="166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  <c r="AA4" s="166"/>
      <c r="AB4" s="166"/>
      <c r="AC4" s="166"/>
      <c r="AD4" s="166"/>
      <c r="AE4" s="166"/>
      <c r="AF4" s="166"/>
      <c r="AG4" s="166"/>
      <c r="AH4" s="166"/>
      <c r="AI4" s="166"/>
      <c r="AJ4" s="166"/>
      <c r="AK4" s="166"/>
      <c r="AL4" s="166"/>
      <c r="AM4" s="166"/>
      <c r="AN4" s="166"/>
      <c r="AO4" s="166"/>
      <c r="AP4" s="166"/>
      <c r="AQ4" s="166"/>
      <c r="AR4" s="166"/>
      <c r="AS4" s="166"/>
      <c r="AT4" s="166"/>
    </row>
    <row r="5" spans="1:49">
      <c r="B5" s="166" t="s">
        <v>3</v>
      </c>
      <c r="C5" s="166"/>
      <c r="D5" s="166"/>
      <c r="E5" s="166"/>
      <c r="F5" s="166"/>
      <c r="G5" s="166"/>
      <c r="H5" s="166"/>
      <c r="I5" s="166"/>
      <c r="J5" s="166"/>
      <c r="K5" s="3" t="s">
        <v>14</v>
      </c>
      <c r="L5" s="167" t="s">
        <v>188</v>
      </c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167"/>
      <c r="AA5" s="167"/>
      <c r="AB5" s="167"/>
      <c r="AC5" s="167"/>
      <c r="AD5" s="167"/>
      <c r="AE5" s="167"/>
      <c r="AF5" s="167"/>
      <c r="AG5" s="167"/>
      <c r="AH5" s="167"/>
      <c r="AI5" s="167"/>
      <c r="AJ5" s="167"/>
      <c r="AK5" s="167"/>
      <c r="AL5" s="167"/>
      <c r="AM5" s="167"/>
      <c r="AN5" s="167"/>
      <c r="AO5" s="167"/>
      <c r="AP5" s="167"/>
      <c r="AQ5" s="167"/>
      <c r="AR5" s="167"/>
      <c r="AS5" s="167"/>
      <c r="AT5" s="167"/>
    </row>
    <row r="6" spans="1:49">
      <c r="B6" s="166" t="s">
        <v>4</v>
      </c>
      <c r="C6" s="166"/>
      <c r="D6" s="166"/>
      <c r="E6" s="166"/>
      <c r="F6" s="166"/>
      <c r="G6" s="166"/>
      <c r="H6" s="166"/>
      <c r="I6" s="166"/>
      <c r="J6" s="166"/>
      <c r="K6" s="3" t="s">
        <v>14</v>
      </c>
      <c r="L6" s="166" t="str">
        <f>'[1]Tembesi Lolos'!$N$153</f>
        <v>Wiraswasta</v>
      </c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</row>
    <row r="7" spans="1:49">
      <c r="B7" s="166" t="s">
        <v>5</v>
      </c>
      <c r="C7" s="166"/>
      <c r="D7" s="166"/>
      <c r="E7" s="166"/>
      <c r="F7" s="166"/>
      <c r="G7" s="166"/>
      <c r="H7" s="166"/>
      <c r="I7" s="166"/>
      <c r="J7" s="166"/>
      <c r="K7" s="3" t="s">
        <v>14</v>
      </c>
      <c r="L7" s="166" t="s">
        <v>189</v>
      </c>
      <c r="M7" s="166"/>
      <c r="N7" s="166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</row>
    <row r="8" spans="1:49">
      <c r="B8" s="166" t="s">
        <v>6</v>
      </c>
      <c r="C8" s="166"/>
      <c r="D8" s="166"/>
      <c r="E8" s="166"/>
      <c r="F8" s="166"/>
      <c r="G8" s="166"/>
      <c r="H8" s="166"/>
      <c r="I8" s="166"/>
      <c r="J8" s="166"/>
      <c r="K8" s="3" t="s">
        <v>14</v>
      </c>
      <c r="L8" s="166" t="s">
        <v>105</v>
      </c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</row>
    <row r="9" spans="1:49">
      <c r="B9" s="166" t="s">
        <v>7</v>
      </c>
      <c r="C9" s="166"/>
      <c r="D9" s="166"/>
      <c r="E9" s="166"/>
      <c r="F9" s="166"/>
      <c r="G9" s="166"/>
      <c r="H9" s="166"/>
      <c r="I9" s="166"/>
      <c r="J9" s="166"/>
      <c r="K9" s="3" t="s">
        <v>14</v>
      </c>
      <c r="L9" s="166" t="s">
        <v>23</v>
      </c>
      <c r="M9" s="166"/>
      <c r="N9" s="166"/>
      <c r="O9" s="166"/>
      <c r="P9" s="166"/>
      <c r="Q9" s="166"/>
      <c r="R9" s="166"/>
      <c r="S9" s="166"/>
      <c r="T9" s="166"/>
      <c r="U9" s="166"/>
      <c r="V9" s="166"/>
      <c r="W9" s="166"/>
      <c r="X9" s="166"/>
      <c r="Y9" s="166"/>
      <c r="Z9" s="166"/>
      <c r="AA9" s="166"/>
      <c r="AB9" s="166"/>
      <c r="AC9" s="166"/>
      <c r="AD9" s="166"/>
      <c r="AE9" s="166"/>
      <c r="AF9" s="166"/>
      <c r="AG9" s="166"/>
      <c r="AH9" s="166"/>
      <c r="AI9" s="166"/>
      <c r="AJ9" s="166"/>
      <c r="AK9" s="166"/>
      <c r="AL9" s="166"/>
      <c r="AM9" s="166"/>
      <c r="AN9" s="166"/>
      <c r="AO9" s="166"/>
      <c r="AP9" s="166"/>
      <c r="AQ9" s="166"/>
      <c r="AR9" s="166"/>
      <c r="AS9" s="166"/>
      <c r="AT9" s="166"/>
    </row>
    <row r="11" spans="1:49">
      <c r="A11" s="2" t="s">
        <v>8</v>
      </c>
      <c r="B11" s="169" t="s">
        <v>9</v>
      </c>
      <c r="C11" s="169"/>
      <c r="D11" s="169"/>
      <c r="E11" s="169"/>
      <c r="F11" s="169"/>
      <c r="G11" s="169"/>
      <c r="H11" s="169"/>
      <c r="I11" s="169"/>
      <c r="J11" s="169"/>
      <c r="K11" s="169"/>
      <c r="L11" s="169"/>
      <c r="M11" s="169"/>
      <c r="N11" s="169"/>
      <c r="O11" s="169"/>
      <c r="P11" s="169"/>
      <c r="Q11" s="169"/>
      <c r="R11" s="169"/>
      <c r="S11" s="169"/>
      <c r="T11" s="169"/>
      <c r="U11" s="169"/>
      <c r="V11" s="169"/>
      <c r="W11" s="169"/>
      <c r="X11" s="169"/>
      <c r="Y11" s="169"/>
      <c r="Z11" s="169"/>
      <c r="AA11" s="169"/>
      <c r="AB11" s="169"/>
      <c r="AC11" s="169"/>
      <c r="AD11" s="169"/>
      <c r="AE11" s="169"/>
      <c r="AF11" s="169"/>
      <c r="AG11" s="169"/>
      <c r="AH11" s="169"/>
      <c r="AI11" s="169"/>
      <c r="AJ11" s="169"/>
      <c r="AK11" s="169"/>
      <c r="AL11" s="169"/>
      <c r="AM11" s="169"/>
      <c r="AN11" s="169"/>
      <c r="AO11" s="169"/>
      <c r="AP11" s="169"/>
      <c r="AQ11" s="169"/>
      <c r="AR11" s="169"/>
      <c r="AS11" s="169"/>
      <c r="AT11" s="169"/>
      <c r="AU11" s="169"/>
      <c r="AV11" s="169"/>
      <c r="AW11" s="169"/>
    </row>
    <row r="13" spans="1:49">
      <c r="B13" s="15" t="s">
        <v>10</v>
      </c>
      <c r="C13" s="5"/>
      <c r="D13" s="5"/>
      <c r="E13" s="5"/>
      <c r="F13" s="5"/>
      <c r="G13" s="5"/>
      <c r="H13" s="5"/>
      <c r="I13" s="6"/>
      <c r="J13" s="6"/>
      <c r="K13" s="6"/>
      <c r="L13" s="6"/>
      <c r="M13" s="6"/>
      <c r="N13" s="6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7"/>
    </row>
    <row r="14" spans="1:49" ht="17.25">
      <c r="B14" s="16" t="s">
        <v>11</v>
      </c>
      <c r="C14" s="160" t="s">
        <v>13</v>
      </c>
      <c r="D14" s="160"/>
      <c r="E14" s="160"/>
      <c r="F14" s="160"/>
      <c r="G14" s="160"/>
      <c r="H14" s="118" t="s">
        <v>14</v>
      </c>
      <c r="I14" s="168">
        <v>6</v>
      </c>
      <c r="J14" s="168"/>
      <c r="K14" s="120" t="s">
        <v>15</v>
      </c>
      <c r="L14" s="120" t="s">
        <v>16</v>
      </c>
      <c r="M14" s="168">
        <v>10</v>
      </c>
      <c r="N14" s="168"/>
      <c r="O14" s="11" t="s">
        <v>15</v>
      </c>
      <c r="P14" s="13" t="s">
        <v>17</v>
      </c>
      <c r="Q14" s="168">
        <f>SUM(M14*I14)</f>
        <v>60</v>
      </c>
      <c r="R14" s="168"/>
      <c r="S14" s="118" t="s">
        <v>18</v>
      </c>
      <c r="T14" s="118"/>
      <c r="U14" s="18" t="s">
        <v>11</v>
      </c>
      <c r="V14" s="10" t="s">
        <v>65</v>
      </c>
      <c r="W14" s="10"/>
      <c r="X14" s="10"/>
      <c r="Y14" s="10"/>
      <c r="Z14" s="10"/>
      <c r="AA14" s="10" t="s">
        <v>14</v>
      </c>
      <c r="AB14" s="10" t="s">
        <v>64</v>
      </c>
      <c r="AC14" s="10"/>
      <c r="AD14" s="10"/>
      <c r="AE14" s="10"/>
      <c r="AF14" s="10"/>
      <c r="AI14" s="19" t="s">
        <v>11</v>
      </c>
      <c r="AJ14" s="161" t="s">
        <v>67</v>
      </c>
      <c r="AK14" s="161"/>
      <c r="AL14" s="161"/>
      <c r="AM14" s="161"/>
      <c r="AN14" s="161"/>
      <c r="AO14" s="161"/>
      <c r="AP14" s="44" t="s">
        <v>14</v>
      </c>
      <c r="AQ14" s="44" t="s">
        <v>64</v>
      </c>
      <c r="AR14" s="44"/>
      <c r="AS14" s="44"/>
      <c r="AT14" s="44"/>
      <c r="AU14" s="44"/>
      <c r="AW14" s="12"/>
    </row>
    <row r="15" spans="1:49" ht="17.25">
      <c r="B15" s="16" t="s">
        <v>11</v>
      </c>
      <c r="C15" s="160" t="s">
        <v>12</v>
      </c>
      <c r="D15" s="160"/>
      <c r="E15" s="160"/>
      <c r="F15" s="160"/>
      <c r="G15" s="160"/>
      <c r="H15" s="118" t="s">
        <v>14</v>
      </c>
      <c r="I15" s="168">
        <v>6</v>
      </c>
      <c r="J15" s="168"/>
      <c r="K15" s="120" t="s">
        <v>15</v>
      </c>
      <c r="L15" s="120" t="s">
        <v>16</v>
      </c>
      <c r="M15" s="168">
        <v>8</v>
      </c>
      <c r="N15" s="168"/>
      <c r="O15" s="11" t="s">
        <v>15</v>
      </c>
      <c r="P15" s="13" t="s">
        <v>17</v>
      </c>
      <c r="Q15" s="168">
        <f>SUM(M15*I15)</f>
        <v>48</v>
      </c>
      <c r="R15" s="168"/>
      <c r="S15" s="118" t="s">
        <v>18</v>
      </c>
      <c r="T15" s="118"/>
      <c r="U15" s="18" t="s">
        <v>11</v>
      </c>
      <c r="V15" s="10" t="s">
        <v>63</v>
      </c>
      <c r="W15" s="10"/>
      <c r="X15" s="10"/>
      <c r="Y15" s="10"/>
      <c r="Z15" s="10"/>
      <c r="AA15" s="10" t="s">
        <v>14</v>
      </c>
      <c r="AB15" s="10" t="s">
        <v>64</v>
      </c>
      <c r="AC15" s="10"/>
      <c r="AD15" s="10"/>
      <c r="AE15" s="10"/>
      <c r="AF15" s="10"/>
      <c r="AH15" s="10"/>
      <c r="AI15" s="18" t="s">
        <v>11</v>
      </c>
      <c r="AJ15" s="160" t="s">
        <v>68</v>
      </c>
      <c r="AK15" s="160"/>
      <c r="AL15" s="160"/>
      <c r="AM15" s="160"/>
      <c r="AN15" s="160"/>
      <c r="AO15" s="160"/>
      <c r="AP15" s="10" t="s">
        <v>14</v>
      </c>
      <c r="AQ15" s="10" t="s">
        <v>111</v>
      </c>
      <c r="AR15" s="10"/>
      <c r="AS15" s="10"/>
      <c r="AT15" s="10"/>
      <c r="AU15" s="10"/>
      <c r="AW15" s="12"/>
    </row>
    <row r="16" spans="1:49">
      <c r="B16" s="17"/>
      <c r="C16" s="44"/>
      <c r="D16" s="44"/>
      <c r="E16" s="44"/>
      <c r="F16" s="44"/>
      <c r="G16" s="44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119"/>
      <c r="U16" s="18" t="s">
        <v>11</v>
      </c>
      <c r="V16" s="118" t="s">
        <v>66</v>
      </c>
      <c r="W16" s="118"/>
      <c r="X16" s="118"/>
      <c r="Y16" s="118"/>
      <c r="Z16" s="118"/>
      <c r="AA16" s="10" t="s">
        <v>14</v>
      </c>
      <c r="AB16" s="118" t="s">
        <v>64</v>
      </c>
      <c r="AC16" s="118"/>
      <c r="AD16" s="118"/>
      <c r="AE16" s="118"/>
      <c r="AF16" s="118"/>
      <c r="AH16" s="24"/>
      <c r="AI16" s="18" t="s">
        <v>11</v>
      </c>
      <c r="AJ16" s="160" t="s">
        <v>69</v>
      </c>
      <c r="AK16" s="160"/>
      <c r="AL16" s="160"/>
      <c r="AM16" s="160"/>
      <c r="AN16" s="160"/>
      <c r="AO16" s="160"/>
      <c r="AP16" s="10" t="s">
        <v>14</v>
      </c>
      <c r="AQ16" s="10" t="s">
        <v>111</v>
      </c>
      <c r="AR16" s="10"/>
      <c r="AS16" s="10"/>
      <c r="AT16" s="10"/>
      <c r="AU16" s="10"/>
      <c r="AV16" s="10"/>
      <c r="AW16" s="12"/>
    </row>
    <row r="17" spans="2:49">
      <c r="B17" s="8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2"/>
    </row>
    <row r="18" spans="2:49">
      <c r="B18" s="170" t="s">
        <v>19</v>
      </c>
      <c r="C18" s="170"/>
      <c r="D18" s="170"/>
      <c r="E18" s="170"/>
      <c r="F18" s="170"/>
      <c r="G18" s="170"/>
      <c r="H18" s="170"/>
      <c r="I18" s="170"/>
      <c r="J18" s="170"/>
      <c r="K18" s="170"/>
      <c r="L18" s="170"/>
      <c r="M18" s="170"/>
      <c r="N18" s="170"/>
      <c r="O18" s="170"/>
      <c r="P18" s="170"/>
      <c r="Q18" s="170"/>
      <c r="R18" s="170" t="s">
        <v>20</v>
      </c>
      <c r="S18" s="170"/>
      <c r="T18" s="170"/>
      <c r="U18" s="170"/>
      <c r="V18" s="170"/>
      <c r="W18" s="170"/>
      <c r="X18" s="170"/>
      <c r="Y18" s="170"/>
      <c r="Z18" s="170"/>
      <c r="AA18" s="170"/>
      <c r="AB18" s="170"/>
      <c r="AC18" s="170"/>
      <c r="AD18" s="170"/>
      <c r="AE18" s="170"/>
      <c r="AF18" s="170"/>
      <c r="AG18" s="170"/>
      <c r="AH18" s="170" t="s">
        <v>21</v>
      </c>
      <c r="AI18" s="170"/>
      <c r="AJ18" s="170"/>
      <c r="AK18" s="170"/>
      <c r="AL18" s="170"/>
      <c r="AM18" s="170"/>
      <c r="AN18" s="170"/>
      <c r="AO18" s="170"/>
      <c r="AP18" s="170"/>
      <c r="AQ18" s="170"/>
      <c r="AR18" s="170"/>
      <c r="AS18" s="170"/>
      <c r="AT18" s="170"/>
      <c r="AU18" s="170"/>
      <c r="AV18" s="170"/>
      <c r="AW18" s="170"/>
    </row>
    <row r="19" spans="2:49">
      <c r="B19" s="162"/>
      <c r="C19" s="162"/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  <c r="AA19" s="162"/>
      <c r="AB19" s="162"/>
      <c r="AC19" s="162"/>
      <c r="AD19" s="162"/>
      <c r="AE19" s="162"/>
      <c r="AF19" s="162"/>
      <c r="AG19" s="162"/>
      <c r="AH19" s="162"/>
      <c r="AI19" s="162"/>
      <c r="AJ19" s="162"/>
      <c r="AK19" s="162"/>
      <c r="AL19" s="162"/>
      <c r="AM19" s="162"/>
      <c r="AN19" s="162"/>
      <c r="AO19" s="162"/>
      <c r="AP19" s="162"/>
      <c r="AQ19" s="162"/>
      <c r="AR19" s="162"/>
      <c r="AS19" s="162"/>
      <c r="AT19" s="162"/>
      <c r="AU19" s="162"/>
      <c r="AV19" s="162"/>
      <c r="AW19" s="162"/>
    </row>
    <row r="20" spans="2:49">
      <c r="B20" s="163"/>
      <c r="C20" s="163"/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  <c r="AC20" s="163"/>
      <c r="AD20" s="163"/>
      <c r="AE20" s="163"/>
      <c r="AF20" s="163"/>
      <c r="AG20" s="163"/>
      <c r="AH20" s="163"/>
      <c r="AI20" s="163"/>
      <c r="AJ20" s="163"/>
      <c r="AK20" s="163"/>
      <c r="AL20" s="163"/>
      <c r="AM20" s="163"/>
      <c r="AN20" s="163"/>
      <c r="AO20" s="163"/>
      <c r="AP20" s="163"/>
      <c r="AQ20" s="163"/>
      <c r="AR20" s="163"/>
      <c r="AS20" s="163"/>
      <c r="AT20" s="163"/>
      <c r="AU20" s="163"/>
      <c r="AV20" s="163"/>
      <c r="AW20" s="163"/>
    </row>
    <row r="21" spans="2:49">
      <c r="B21" s="163"/>
      <c r="C21" s="163"/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  <c r="AC21" s="163"/>
      <c r="AD21" s="163"/>
      <c r="AE21" s="163"/>
      <c r="AF21" s="163"/>
      <c r="AG21" s="163"/>
      <c r="AH21" s="163"/>
      <c r="AI21" s="163"/>
      <c r="AJ21" s="163"/>
      <c r="AK21" s="163"/>
      <c r="AL21" s="163"/>
      <c r="AM21" s="163"/>
      <c r="AN21" s="163"/>
      <c r="AO21" s="163"/>
      <c r="AP21" s="163"/>
      <c r="AQ21" s="163"/>
      <c r="AR21" s="163"/>
      <c r="AS21" s="163"/>
      <c r="AT21" s="163"/>
      <c r="AU21" s="163"/>
      <c r="AV21" s="163"/>
      <c r="AW21" s="163"/>
    </row>
    <row r="22" spans="2:49">
      <c r="B22" s="163"/>
      <c r="C22" s="163"/>
      <c r="D22" s="163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  <c r="AC22" s="163"/>
      <c r="AD22" s="163"/>
      <c r="AE22" s="163"/>
      <c r="AF22" s="163"/>
      <c r="AG22" s="163"/>
      <c r="AH22" s="163"/>
      <c r="AI22" s="163"/>
      <c r="AJ22" s="163"/>
      <c r="AK22" s="163"/>
      <c r="AL22" s="163"/>
      <c r="AM22" s="163"/>
      <c r="AN22" s="163"/>
      <c r="AO22" s="163"/>
      <c r="AP22" s="163"/>
      <c r="AQ22" s="163"/>
      <c r="AR22" s="163"/>
      <c r="AS22" s="163"/>
      <c r="AT22" s="163"/>
      <c r="AU22" s="163"/>
      <c r="AV22" s="163"/>
      <c r="AW22" s="163"/>
    </row>
    <row r="23" spans="2:49">
      <c r="B23" s="163"/>
      <c r="C23" s="163"/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  <c r="AC23" s="163"/>
      <c r="AD23" s="163"/>
      <c r="AE23" s="163"/>
      <c r="AF23" s="163"/>
      <c r="AG23" s="163"/>
      <c r="AH23" s="163"/>
      <c r="AI23" s="163"/>
      <c r="AJ23" s="163"/>
      <c r="AK23" s="163"/>
      <c r="AL23" s="163"/>
      <c r="AM23" s="163"/>
      <c r="AN23" s="163"/>
      <c r="AO23" s="163"/>
      <c r="AP23" s="163"/>
      <c r="AQ23" s="163"/>
      <c r="AR23" s="163"/>
      <c r="AS23" s="163"/>
      <c r="AT23" s="163"/>
      <c r="AU23" s="163"/>
      <c r="AV23" s="163"/>
      <c r="AW23" s="163"/>
    </row>
    <row r="24" spans="2:49">
      <c r="B24" s="163"/>
      <c r="C24" s="163"/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  <c r="AC24" s="163"/>
      <c r="AD24" s="163"/>
      <c r="AE24" s="163"/>
      <c r="AF24" s="163"/>
      <c r="AG24" s="163"/>
      <c r="AH24" s="163"/>
      <c r="AI24" s="163"/>
      <c r="AJ24" s="163"/>
      <c r="AK24" s="163"/>
      <c r="AL24" s="163"/>
      <c r="AM24" s="163"/>
      <c r="AN24" s="163"/>
      <c r="AO24" s="163"/>
      <c r="AP24" s="163"/>
      <c r="AQ24" s="163"/>
      <c r="AR24" s="163"/>
      <c r="AS24" s="163"/>
      <c r="AT24" s="163"/>
      <c r="AU24" s="163"/>
      <c r="AV24" s="163"/>
      <c r="AW24" s="163"/>
    </row>
    <row r="25" spans="2:49">
      <c r="B25" s="163"/>
      <c r="C25" s="163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K25" s="163"/>
      <c r="AL25" s="163"/>
      <c r="AM25" s="163"/>
      <c r="AN25" s="163"/>
      <c r="AO25" s="163"/>
      <c r="AP25" s="163"/>
      <c r="AQ25" s="163"/>
      <c r="AR25" s="163"/>
      <c r="AS25" s="163"/>
      <c r="AT25" s="163"/>
      <c r="AU25" s="163"/>
      <c r="AV25" s="163"/>
      <c r="AW25" s="163"/>
    </row>
    <row r="26" spans="2:49">
      <c r="B26" s="163"/>
      <c r="C26" s="163"/>
      <c r="D26" s="163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  <c r="AB26" s="163"/>
      <c r="AC26" s="163"/>
      <c r="AD26" s="163"/>
      <c r="AE26" s="163"/>
      <c r="AF26" s="163"/>
      <c r="AG26" s="163"/>
      <c r="AH26" s="163"/>
      <c r="AI26" s="163"/>
      <c r="AJ26" s="163"/>
      <c r="AK26" s="163"/>
      <c r="AL26" s="163"/>
      <c r="AM26" s="163"/>
      <c r="AN26" s="163"/>
      <c r="AO26" s="163"/>
      <c r="AP26" s="163"/>
      <c r="AQ26" s="163"/>
      <c r="AR26" s="163"/>
      <c r="AS26" s="163"/>
      <c r="AT26" s="163"/>
      <c r="AU26" s="163"/>
      <c r="AV26" s="163"/>
      <c r="AW26" s="163"/>
    </row>
    <row r="27" spans="2:49">
      <c r="B27" s="163"/>
      <c r="C27" s="163"/>
      <c r="D27" s="163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/>
      <c r="AC27" s="163"/>
      <c r="AD27" s="163"/>
      <c r="AE27" s="163"/>
      <c r="AF27" s="163"/>
      <c r="AG27" s="163"/>
      <c r="AH27" s="163"/>
      <c r="AI27" s="163"/>
      <c r="AJ27" s="163"/>
      <c r="AK27" s="163"/>
      <c r="AL27" s="163"/>
      <c r="AM27" s="163"/>
      <c r="AN27" s="163"/>
      <c r="AO27" s="163"/>
      <c r="AP27" s="163"/>
      <c r="AQ27" s="163"/>
      <c r="AR27" s="163"/>
      <c r="AS27" s="163"/>
      <c r="AT27" s="163"/>
      <c r="AU27" s="163"/>
      <c r="AV27" s="163"/>
      <c r="AW27" s="163"/>
    </row>
    <row r="28" spans="2:49">
      <c r="B28" s="163"/>
      <c r="C28" s="163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  <c r="AB28" s="163"/>
      <c r="AC28" s="163"/>
      <c r="AD28" s="163"/>
      <c r="AE28" s="163"/>
      <c r="AF28" s="163"/>
      <c r="AG28" s="163"/>
      <c r="AH28" s="163"/>
      <c r="AI28" s="163"/>
      <c r="AJ28" s="163"/>
      <c r="AK28" s="163"/>
      <c r="AL28" s="163"/>
      <c r="AM28" s="163"/>
      <c r="AN28" s="163"/>
      <c r="AO28" s="163"/>
      <c r="AP28" s="163"/>
      <c r="AQ28" s="163"/>
      <c r="AR28" s="163"/>
      <c r="AS28" s="163"/>
      <c r="AT28" s="163"/>
      <c r="AU28" s="163"/>
      <c r="AV28" s="163"/>
      <c r="AW28" s="163"/>
    </row>
    <row r="29" spans="2:49">
      <c r="B29" s="163"/>
      <c r="C29" s="163"/>
      <c r="D29" s="163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63"/>
      <c r="AL29" s="163"/>
      <c r="AM29" s="163"/>
      <c r="AN29" s="163"/>
      <c r="AO29" s="163"/>
      <c r="AP29" s="163"/>
      <c r="AQ29" s="163"/>
      <c r="AR29" s="163"/>
      <c r="AS29" s="163"/>
      <c r="AT29" s="163"/>
      <c r="AU29" s="163"/>
      <c r="AV29" s="163"/>
      <c r="AW29" s="163"/>
    </row>
    <row r="30" spans="2:49">
      <c r="B30" s="164"/>
      <c r="C30" s="164"/>
      <c r="D30" s="164"/>
      <c r="E30" s="164"/>
      <c r="F30" s="164"/>
      <c r="G30" s="164"/>
      <c r="H30" s="164"/>
      <c r="I30" s="164"/>
      <c r="J30" s="164"/>
      <c r="K30" s="164"/>
      <c r="L30" s="164"/>
      <c r="M30" s="164"/>
      <c r="N30" s="164"/>
      <c r="O30" s="164"/>
      <c r="P30" s="164"/>
      <c r="Q30" s="164"/>
      <c r="R30" s="164"/>
      <c r="S30" s="164"/>
      <c r="T30" s="164"/>
      <c r="U30" s="164"/>
      <c r="V30" s="164"/>
      <c r="W30" s="164"/>
      <c r="X30" s="164"/>
      <c r="Y30" s="164"/>
      <c r="Z30" s="164"/>
      <c r="AA30" s="164"/>
      <c r="AB30" s="164"/>
      <c r="AC30" s="164"/>
      <c r="AD30" s="164"/>
      <c r="AE30" s="164"/>
      <c r="AF30" s="164"/>
      <c r="AG30" s="164"/>
      <c r="AH30" s="164"/>
      <c r="AI30" s="164"/>
      <c r="AJ30" s="164"/>
      <c r="AK30" s="164"/>
      <c r="AL30" s="164"/>
      <c r="AM30" s="164"/>
      <c r="AN30" s="164"/>
      <c r="AO30" s="164"/>
      <c r="AP30" s="164"/>
      <c r="AQ30" s="164"/>
      <c r="AR30" s="164"/>
      <c r="AS30" s="164"/>
      <c r="AT30" s="164"/>
      <c r="AU30" s="164"/>
      <c r="AV30" s="164"/>
      <c r="AW30" s="164"/>
    </row>
    <row r="32" spans="2:49" s="102" customFormat="1">
      <c r="I32" s="101"/>
      <c r="J32" s="101"/>
      <c r="K32" s="101"/>
      <c r="L32" s="101"/>
      <c r="M32" s="101"/>
      <c r="N32" s="101"/>
      <c r="AR32" s="101" t="s">
        <v>239</v>
      </c>
    </row>
    <row r="33" spans="1:46" s="102" customFormat="1">
      <c r="F33" s="101" t="s">
        <v>54</v>
      </c>
      <c r="I33" s="101"/>
      <c r="J33" s="101"/>
      <c r="K33" s="101"/>
      <c r="L33" s="101"/>
      <c r="M33" s="101"/>
      <c r="N33" s="101"/>
      <c r="T33" s="101" t="s">
        <v>237</v>
      </c>
      <c r="AF33" s="101" t="s">
        <v>51</v>
      </c>
      <c r="AR33" s="101" t="s">
        <v>48</v>
      </c>
    </row>
    <row r="34" spans="1:46" s="102" customFormat="1">
      <c r="F34" s="101" t="s">
        <v>55</v>
      </c>
      <c r="I34" s="101"/>
      <c r="J34" s="101"/>
      <c r="K34" s="101"/>
      <c r="L34" s="101"/>
      <c r="M34" s="101"/>
      <c r="N34" s="101"/>
      <c r="T34" s="101" t="s">
        <v>238</v>
      </c>
      <c r="AF34" s="101" t="s">
        <v>52</v>
      </c>
      <c r="AR34" s="101" t="s">
        <v>49</v>
      </c>
    </row>
    <row r="35" spans="1:46" s="102" customFormat="1">
      <c r="F35" s="101"/>
      <c r="I35" s="101"/>
      <c r="J35" s="101"/>
      <c r="K35" s="101"/>
      <c r="L35" s="101"/>
      <c r="M35" s="101"/>
      <c r="N35" s="101"/>
      <c r="AF35" s="101" t="s">
        <v>53</v>
      </c>
      <c r="AR35" s="101" t="s">
        <v>50</v>
      </c>
    </row>
    <row r="36" spans="1:46" s="102" customFormat="1">
      <c r="F36" s="101"/>
      <c r="I36" s="101"/>
      <c r="J36" s="101"/>
      <c r="K36" s="101"/>
      <c r="L36" s="101"/>
      <c r="M36" s="101"/>
      <c r="N36" s="101"/>
      <c r="AF36" s="101"/>
      <c r="AR36" s="101"/>
    </row>
    <row r="37" spans="1:46" s="102" customFormat="1">
      <c r="F37" s="101"/>
      <c r="I37" s="101"/>
      <c r="J37" s="101"/>
      <c r="K37" s="101"/>
      <c r="L37" s="101"/>
      <c r="M37" s="101"/>
      <c r="N37" s="101"/>
      <c r="AF37" s="101"/>
      <c r="AR37" s="101"/>
    </row>
    <row r="38" spans="1:46" s="102" customFormat="1">
      <c r="F38" s="101"/>
      <c r="I38" s="101"/>
      <c r="J38" s="101"/>
      <c r="K38" s="101"/>
      <c r="L38" s="101"/>
      <c r="M38" s="101"/>
      <c r="N38" s="101"/>
      <c r="AF38" s="101"/>
      <c r="AR38" s="101"/>
    </row>
    <row r="39" spans="1:46" s="140" customFormat="1" ht="16.5" thickBot="1">
      <c r="F39" s="141" t="s">
        <v>232</v>
      </c>
      <c r="I39" s="142"/>
      <c r="J39" s="142"/>
      <c r="K39" s="142"/>
      <c r="L39" s="142"/>
      <c r="M39" s="142"/>
      <c r="N39" s="142"/>
      <c r="Q39" s="145"/>
      <c r="R39" s="145"/>
      <c r="S39" s="145"/>
      <c r="T39" s="146"/>
      <c r="U39" s="145"/>
      <c r="V39" s="145"/>
      <c r="W39" s="145"/>
      <c r="X39" s="145"/>
      <c r="AF39" s="141" t="s">
        <v>97</v>
      </c>
      <c r="AR39" s="141" t="s">
        <v>209</v>
      </c>
    </row>
    <row r="40" spans="1:46" s="102" customFormat="1">
      <c r="D40" s="143"/>
      <c r="F40" s="143" t="s">
        <v>228</v>
      </c>
      <c r="G40" s="143"/>
      <c r="H40" s="143"/>
      <c r="I40" s="143"/>
      <c r="J40" s="143"/>
      <c r="K40" s="144"/>
      <c r="L40" s="144"/>
      <c r="M40" s="144"/>
      <c r="N40" s="144"/>
      <c r="T40" s="147"/>
      <c r="AO40" s="101"/>
    </row>
    <row r="42" spans="1:46">
      <c r="AN42" s="10"/>
      <c r="AO42" s="10"/>
      <c r="AP42" s="160"/>
      <c r="AQ42" s="160"/>
      <c r="AR42" s="160"/>
      <c r="AS42" s="160"/>
      <c r="AT42" s="160"/>
    </row>
    <row r="47" spans="1:46">
      <c r="A47" s="2" t="s">
        <v>25</v>
      </c>
      <c r="B47" s="1" t="s">
        <v>26</v>
      </c>
    </row>
    <row r="49" spans="2:49">
      <c r="B49" s="15" t="s">
        <v>27</v>
      </c>
      <c r="C49" s="5"/>
      <c r="D49" s="5"/>
      <c r="E49" s="5"/>
      <c r="F49" s="5"/>
      <c r="G49" s="5"/>
      <c r="H49" s="5"/>
      <c r="I49" s="6"/>
      <c r="J49" s="6"/>
      <c r="K49" s="6"/>
      <c r="L49" s="6"/>
      <c r="M49" s="6"/>
      <c r="N49" s="6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7"/>
    </row>
    <row r="50" spans="2:49">
      <c r="B50" s="22" t="s">
        <v>28</v>
      </c>
      <c r="C50" s="10"/>
      <c r="D50" s="10"/>
      <c r="E50" s="10"/>
      <c r="F50" s="10"/>
      <c r="G50" s="10"/>
      <c r="H50" s="10"/>
      <c r="I50" s="11"/>
      <c r="J50" s="11"/>
      <c r="K50" s="11"/>
      <c r="L50" s="11"/>
      <c r="M50" s="11"/>
      <c r="V50" s="11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9" t="s">
        <v>30</v>
      </c>
      <c r="AR50" s="10"/>
      <c r="AS50" s="10"/>
      <c r="AT50" s="10"/>
      <c r="AU50" s="10"/>
      <c r="AV50" s="10"/>
      <c r="AW50" s="12"/>
    </row>
    <row r="51" spans="2:49" ht="17.25">
      <c r="B51" s="23" t="s">
        <v>1</v>
      </c>
      <c r="C51" s="10" t="s">
        <v>70</v>
      </c>
      <c r="D51" s="10"/>
      <c r="E51" s="10"/>
      <c r="F51" s="10"/>
      <c r="G51" s="10"/>
      <c r="H51" s="118"/>
      <c r="I51" s="20"/>
      <c r="J51" s="11"/>
      <c r="K51" s="11"/>
      <c r="L51" s="11"/>
      <c r="M51" s="11"/>
      <c r="V51" s="168">
        <v>12</v>
      </c>
      <c r="W51" s="168"/>
      <c r="X51" s="11" t="s">
        <v>15</v>
      </c>
      <c r="Y51" s="11" t="s">
        <v>16</v>
      </c>
      <c r="Z51" s="168">
        <v>2.85</v>
      </c>
      <c r="AA51" s="168"/>
      <c r="AB51" s="11" t="s">
        <v>15</v>
      </c>
      <c r="AC51" s="13" t="s">
        <v>17</v>
      </c>
      <c r="AD51" s="168">
        <f>SUM(Z51*V51)</f>
        <v>34.200000000000003</v>
      </c>
      <c r="AE51" s="168"/>
      <c r="AF51" s="118" t="s">
        <v>18</v>
      </c>
      <c r="AG51" s="10"/>
      <c r="AH51" s="25" t="s">
        <v>29</v>
      </c>
      <c r="AI51" s="10"/>
      <c r="AJ51" s="180">
        <v>57000</v>
      </c>
      <c r="AK51" s="180"/>
      <c r="AL51" s="180"/>
      <c r="AM51" s="26"/>
      <c r="AN51" s="10"/>
      <c r="AO51" s="10"/>
      <c r="AP51" s="10"/>
      <c r="AQ51" s="27" t="s">
        <v>31</v>
      </c>
      <c r="AR51" s="180">
        <f>SUM(AJ51*AD51)</f>
        <v>1949400.0000000002</v>
      </c>
      <c r="AS51" s="180"/>
      <c r="AT51" s="180"/>
      <c r="AU51" s="180"/>
      <c r="AV51" s="10"/>
      <c r="AW51" s="12"/>
    </row>
    <row r="52" spans="2:49">
      <c r="B52" s="23" t="s">
        <v>8</v>
      </c>
      <c r="C52" s="10" t="s">
        <v>71</v>
      </c>
      <c r="D52" s="10"/>
      <c r="E52" s="10"/>
      <c r="F52" s="10"/>
      <c r="G52" s="10"/>
      <c r="H52" s="118"/>
      <c r="I52" s="20"/>
      <c r="J52" s="11"/>
      <c r="K52" s="11"/>
      <c r="L52" s="11"/>
      <c r="M52" s="11"/>
      <c r="V52" s="168">
        <v>2</v>
      </c>
      <c r="W52" s="168"/>
      <c r="X52" s="160" t="s">
        <v>37</v>
      </c>
      <c r="Y52" s="160"/>
      <c r="Z52" s="160"/>
      <c r="AA52" s="160"/>
      <c r="AC52" s="13"/>
      <c r="AD52" s="168"/>
      <c r="AE52" s="168"/>
      <c r="AF52" s="118"/>
      <c r="AG52" s="10"/>
      <c r="AH52" s="25" t="s">
        <v>29</v>
      </c>
      <c r="AI52" s="10"/>
      <c r="AJ52" s="180">
        <v>350000</v>
      </c>
      <c r="AK52" s="180"/>
      <c r="AL52" s="180"/>
      <c r="AM52" s="26"/>
      <c r="AN52" s="10"/>
      <c r="AO52" s="10"/>
      <c r="AP52" s="10"/>
      <c r="AQ52" s="27" t="s">
        <v>31</v>
      </c>
      <c r="AR52" s="180">
        <f>SUM(AJ52*V52)</f>
        <v>700000</v>
      </c>
      <c r="AS52" s="180"/>
      <c r="AT52" s="180"/>
      <c r="AU52" s="180"/>
      <c r="AV52" s="10"/>
      <c r="AW52" s="12"/>
    </row>
    <row r="53" spans="2:49">
      <c r="B53" s="23" t="s">
        <v>25</v>
      </c>
      <c r="C53" s="118" t="s">
        <v>72</v>
      </c>
      <c r="D53" s="119"/>
      <c r="E53" s="119"/>
      <c r="F53" s="119"/>
      <c r="G53" s="119"/>
      <c r="H53" s="119"/>
      <c r="I53" s="119"/>
      <c r="J53" s="119"/>
      <c r="K53" s="119"/>
      <c r="L53" s="119"/>
      <c r="M53" s="119"/>
      <c r="V53" s="168">
        <v>2</v>
      </c>
      <c r="W53" s="168"/>
      <c r="X53" s="160" t="s">
        <v>37</v>
      </c>
      <c r="Y53" s="160"/>
      <c r="Z53" s="160"/>
      <c r="AA53" s="160"/>
      <c r="AC53" s="13"/>
      <c r="AD53" s="168"/>
      <c r="AE53" s="168"/>
      <c r="AF53" s="118"/>
      <c r="AG53" s="24"/>
      <c r="AH53" s="25" t="s">
        <v>29</v>
      </c>
      <c r="AI53" s="24"/>
      <c r="AJ53" s="180">
        <v>350000</v>
      </c>
      <c r="AK53" s="180"/>
      <c r="AL53" s="180"/>
      <c r="AM53" s="26"/>
      <c r="AN53" s="24"/>
      <c r="AO53" s="24"/>
      <c r="AP53" s="24"/>
      <c r="AQ53" s="27" t="s">
        <v>31</v>
      </c>
      <c r="AR53" s="180">
        <f>SUM(AJ53*V53)</f>
        <v>700000</v>
      </c>
      <c r="AS53" s="180"/>
      <c r="AT53" s="180"/>
      <c r="AU53" s="180"/>
      <c r="AV53" s="10"/>
      <c r="AW53" s="12"/>
    </row>
    <row r="54" spans="2:49">
      <c r="B54" s="8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2"/>
    </row>
    <row r="55" spans="2:49" ht="15.75">
      <c r="B55" s="181" t="s">
        <v>32</v>
      </c>
      <c r="C55" s="182"/>
      <c r="D55" s="182"/>
      <c r="E55" s="182"/>
      <c r="F55" s="182"/>
      <c r="G55" s="182"/>
      <c r="H55" s="182"/>
      <c r="I55" s="182"/>
      <c r="J55" s="182"/>
      <c r="K55" s="182"/>
      <c r="L55" s="182"/>
      <c r="M55" s="182"/>
      <c r="N55" s="182"/>
      <c r="O55" s="182"/>
      <c r="P55" s="182"/>
      <c r="Q55" s="182"/>
      <c r="R55" s="182"/>
      <c r="S55" s="182"/>
      <c r="T55" s="182"/>
      <c r="U55" s="182"/>
      <c r="V55" s="182"/>
      <c r="W55" s="182"/>
      <c r="X55" s="182"/>
      <c r="Y55" s="182"/>
      <c r="Z55" s="182"/>
      <c r="AA55" s="182"/>
      <c r="AB55" s="182"/>
      <c r="AC55" s="182"/>
      <c r="AD55" s="182"/>
      <c r="AE55" s="182"/>
      <c r="AF55" s="182"/>
      <c r="AG55" s="182"/>
      <c r="AH55" s="182"/>
      <c r="AI55" s="182"/>
      <c r="AJ55" s="182"/>
      <c r="AK55" s="182"/>
      <c r="AL55" s="182"/>
      <c r="AM55" s="182"/>
      <c r="AN55" s="182"/>
      <c r="AO55" s="182"/>
      <c r="AP55" s="45"/>
      <c r="AQ55" s="45" t="s">
        <v>31</v>
      </c>
      <c r="AR55" s="46"/>
      <c r="AS55" s="183">
        <f>SUM(AR51:AU53)</f>
        <v>3349400</v>
      </c>
      <c r="AT55" s="183"/>
      <c r="AU55" s="183"/>
      <c r="AV55" s="183"/>
      <c r="AW55" s="184"/>
    </row>
    <row r="56" spans="2:49">
      <c r="B56" s="185" t="s">
        <v>33</v>
      </c>
      <c r="C56" s="186"/>
      <c r="D56" s="187" t="s">
        <v>19</v>
      </c>
      <c r="E56" s="188"/>
      <c r="F56" s="188"/>
      <c r="G56" s="188"/>
      <c r="H56" s="188"/>
      <c r="I56" s="188"/>
      <c r="J56" s="188"/>
      <c r="K56" s="188"/>
      <c r="L56" s="188"/>
      <c r="M56" s="188"/>
      <c r="N56" s="188"/>
      <c r="O56" s="188"/>
      <c r="P56" s="188"/>
      <c r="Q56" s="189"/>
      <c r="R56" s="170" t="s">
        <v>20</v>
      </c>
      <c r="S56" s="170"/>
      <c r="T56" s="170"/>
      <c r="U56" s="170"/>
      <c r="V56" s="170"/>
      <c r="W56" s="170"/>
      <c r="X56" s="170"/>
      <c r="Y56" s="170"/>
      <c r="Z56" s="170"/>
      <c r="AA56" s="170"/>
      <c r="AB56" s="170"/>
      <c r="AC56" s="170"/>
      <c r="AD56" s="170"/>
      <c r="AE56" s="170"/>
      <c r="AF56" s="170"/>
      <c r="AG56" s="170"/>
      <c r="AH56" s="170" t="s">
        <v>21</v>
      </c>
      <c r="AI56" s="170"/>
      <c r="AJ56" s="170"/>
      <c r="AK56" s="170"/>
      <c r="AL56" s="170"/>
      <c r="AM56" s="170"/>
      <c r="AN56" s="170"/>
      <c r="AO56" s="170"/>
      <c r="AP56" s="170"/>
      <c r="AQ56" s="170"/>
      <c r="AR56" s="170"/>
      <c r="AS56" s="170"/>
      <c r="AT56" s="170"/>
      <c r="AU56" s="170"/>
      <c r="AV56" s="170"/>
      <c r="AW56" s="170"/>
    </row>
    <row r="57" spans="2:49">
      <c r="B57" s="15" t="s">
        <v>43</v>
      </c>
      <c r="C57" s="30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7"/>
      <c r="R57" s="4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7"/>
      <c r="AH57" s="4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7"/>
    </row>
    <row r="58" spans="2:49">
      <c r="B58" s="8"/>
      <c r="C58" s="9" t="s">
        <v>34</v>
      </c>
      <c r="D58" s="195" t="s">
        <v>58</v>
      </c>
      <c r="E58" s="195"/>
      <c r="F58" s="195"/>
      <c r="G58" s="195"/>
      <c r="H58" s="195"/>
      <c r="I58" s="195"/>
      <c r="J58" s="195"/>
      <c r="K58" s="195"/>
      <c r="L58" s="195"/>
      <c r="M58" s="195"/>
      <c r="N58" s="195"/>
      <c r="O58" s="195"/>
      <c r="P58" s="195"/>
      <c r="Q58" s="196"/>
      <c r="R58" s="8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2"/>
      <c r="AH58" s="8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2"/>
    </row>
    <row r="59" spans="2:49">
      <c r="B59" s="8"/>
      <c r="C59" s="10"/>
      <c r="D59" s="160" t="s">
        <v>35</v>
      </c>
      <c r="E59" s="160"/>
      <c r="F59" s="11" t="s">
        <v>14</v>
      </c>
      <c r="G59" s="160" t="s">
        <v>36</v>
      </c>
      <c r="H59" s="160"/>
      <c r="I59" s="160"/>
      <c r="J59" s="160"/>
      <c r="K59" s="160"/>
      <c r="L59" s="160"/>
      <c r="M59" s="160"/>
      <c r="N59" s="160"/>
      <c r="O59" s="160"/>
      <c r="P59" s="160"/>
      <c r="Q59" s="198"/>
      <c r="R59" s="8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2"/>
      <c r="AH59" s="8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2"/>
    </row>
    <row r="60" spans="2:49">
      <c r="B60" s="8"/>
      <c r="C60" s="10"/>
      <c r="D60" s="118"/>
      <c r="E60" s="118"/>
      <c r="F60" s="11"/>
      <c r="G60" s="118"/>
      <c r="H60" s="118"/>
      <c r="I60" s="118"/>
      <c r="J60" s="118"/>
      <c r="K60" s="118"/>
      <c r="L60" s="118"/>
      <c r="M60" s="118"/>
      <c r="N60" s="118"/>
      <c r="O60" s="118"/>
      <c r="P60" s="118"/>
      <c r="Q60" s="121"/>
      <c r="R60" s="8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2"/>
      <c r="AH60" s="8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2"/>
    </row>
    <row r="61" spans="2:49">
      <c r="B61" s="8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2"/>
      <c r="R61" s="8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2"/>
      <c r="AH61" s="8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2"/>
    </row>
    <row r="62" spans="2:49">
      <c r="B62" s="8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2"/>
      <c r="R62" s="8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2"/>
      <c r="AH62" s="8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2"/>
    </row>
    <row r="63" spans="2:49">
      <c r="B63" s="8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2"/>
      <c r="R63" s="8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2"/>
      <c r="AH63" s="8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2"/>
    </row>
    <row r="64" spans="2:49">
      <c r="B64" s="8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2"/>
      <c r="R64" s="8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2"/>
      <c r="AH64" s="8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2"/>
    </row>
    <row r="65" spans="2:49">
      <c r="B65" s="8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2"/>
      <c r="R65" s="8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2"/>
      <c r="AH65" s="8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2"/>
    </row>
    <row r="66" spans="2:49">
      <c r="B66" s="8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2"/>
      <c r="R66" s="8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2"/>
      <c r="AH66" s="8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2"/>
    </row>
    <row r="67" spans="2:49">
      <c r="B67" s="8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2"/>
      <c r="R67" s="8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2"/>
      <c r="AH67" s="8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2"/>
    </row>
    <row r="68" spans="2:49">
      <c r="B68" s="8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2"/>
      <c r="R68" s="8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2"/>
      <c r="AH68" s="8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2"/>
    </row>
    <row r="69" spans="2:49">
      <c r="B69" s="8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2"/>
      <c r="R69" s="8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2"/>
      <c r="AH69" s="8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2"/>
    </row>
    <row r="70" spans="2:49">
      <c r="B70" s="8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2"/>
      <c r="R70" s="8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2"/>
      <c r="AH70" s="8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2"/>
    </row>
    <row r="71" spans="2:49">
      <c r="B71" s="8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2"/>
      <c r="R71" s="8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2"/>
      <c r="AH71" s="8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2"/>
    </row>
    <row r="72" spans="2:49">
      <c r="B72" s="8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2"/>
      <c r="R72" s="8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2"/>
      <c r="AH72" s="8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2"/>
    </row>
    <row r="73" spans="2:49">
      <c r="B73" s="14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9"/>
      <c r="R73" s="14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9"/>
      <c r="AH73" s="14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9"/>
    </row>
    <row r="84" spans="2:49">
      <c r="B84" s="15" t="s">
        <v>27</v>
      </c>
      <c r="C84" s="5"/>
      <c r="D84" s="5"/>
      <c r="E84" s="5"/>
      <c r="F84" s="5"/>
      <c r="G84" s="5"/>
      <c r="H84" s="5"/>
      <c r="I84" s="6"/>
      <c r="J84" s="6"/>
      <c r="K84" s="6"/>
      <c r="L84" s="6"/>
      <c r="M84" s="6"/>
      <c r="N84" s="6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7"/>
    </row>
    <row r="85" spans="2:49">
      <c r="B85" s="22" t="s">
        <v>28</v>
      </c>
      <c r="C85" s="10"/>
      <c r="D85" s="10"/>
      <c r="E85" s="10"/>
      <c r="F85" s="10"/>
      <c r="G85" s="10"/>
      <c r="H85" s="10"/>
      <c r="I85" s="11"/>
      <c r="J85" s="11"/>
      <c r="K85" s="11"/>
      <c r="L85" s="11"/>
      <c r="M85" s="11"/>
      <c r="V85" s="11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9" t="s">
        <v>30</v>
      </c>
      <c r="AR85" s="10"/>
      <c r="AS85" s="10"/>
      <c r="AT85" s="10"/>
      <c r="AU85" s="10"/>
      <c r="AV85" s="10"/>
      <c r="AW85" s="12"/>
    </row>
    <row r="86" spans="2:49" ht="17.25">
      <c r="B86" s="23" t="s">
        <v>1</v>
      </c>
      <c r="C86" s="10" t="s">
        <v>70</v>
      </c>
      <c r="D86" s="10"/>
      <c r="E86" s="10"/>
      <c r="F86" s="10"/>
      <c r="G86" s="10"/>
      <c r="H86" s="118"/>
      <c r="I86" s="20"/>
      <c r="J86" s="11"/>
      <c r="K86" s="11"/>
      <c r="L86" s="11"/>
      <c r="M86" s="11"/>
      <c r="V86" s="168">
        <v>8</v>
      </c>
      <c r="W86" s="168"/>
      <c r="X86" s="11" t="s">
        <v>15</v>
      </c>
      <c r="Y86" s="11" t="s">
        <v>16</v>
      </c>
      <c r="Z86" s="168">
        <v>2.85</v>
      </c>
      <c r="AA86" s="168"/>
      <c r="AB86" s="11" t="s">
        <v>15</v>
      </c>
      <c r="AC86" s="13" t="s">
        <v>17</v>
      </c>
      <c r="AD86" s="168">
        <f>SUM(Z86*V86)</f>
        <v>22.8</v>
      </c>
      <c r="AE86" s="168"/>
      <c r="AF86" s="118" t="s">
        <v>18</v>
      </c>
      <c r="AG86" s="10"/>
      <c r="AH86" s="25" t="s">
        <v>29</v>
      </c>
      <c r="AI86" s="10"/>
      <c r="AJ86" s="180">
        <v>57000</v>
      </c>
      <c r="AK86" s="180"/>
      <c r="AL86" s="180"/>
      <c r="AM86" s="26"/>
      <c r="AN86" s="10"/>
      <c r="AO86" s="10"/>
      <c r="AP86" s="10"/>
      <c r="AQ86" s="27" t="s">
        <v>31</v>
      </c>
      <c r="AR86" s="180">
        <f>SUM(AJ86*AD86)</f>
        <v>1299600</v>
      </c>
      <c r="AS86" s="180"/>
      <c r="AT86" s="180"/>
      <c r="AU86" s="180"/>
      <c r="AV86" s="10"/>
      <c r="AW86" s="12"/>
    </row>
    <row r="87" spans="2:49">
      <c r="B87" s="23" t="s">
        <v>8</v>
      </c>
      <c r="C87" s="118" t="s">
        <v>72</v>
      </c>
      <c r="D87" s="119"/>
      <c r="E87" s="119"/>
      <c r="F87" s="119"/>
      <c r="G87" s="119"/>
      <c r="H87" s="119"/>
      <c r="I87" s="119"/>
      <c r="J87" s="119"/>
      <c r="K87" s="119"/>
      <c r="L87" s="119"/>
      <c r="M87" s="119"/>
      <c r="V87" s="168"/>
      <c r="W87" s="168"/>
      <c r="X87" s="160" t="s">
        <v>37</v>
      </c>
      <c r="Y87" s="160"/>
      <c r="Z87" s="160"/>
      <c r="AA87" s="160"/>
      <c r="AC87" s="13"/>
      <c r="AD87" s="168"/>
      <c r="AE87" s="168"/>
      <c r="AF87" s="118"/>
      <c r="AG87" s="24"/>
      <c r="AH87" s="25" t="s">
        <v>29</v>
      </c>
      <c r="AI87" s="24"/>
      <c r="AJ87" s="180">
        <v>350000</v>
      </c>
      <c r="AK87" s="180"/>
      <c r="AL87" s="180"/>
      <c r="AM87" s="24"/>
      <c r="AN87" s="24"/>
      <c r="AO87" s="24"/>
      <c r="AP87" s="24"/>
      <c r="AQ87" s="27" t="s">
        <v>31</v>
      </c>
      <c r="AR87" s="180">
        <f>SUM(AJ87*V87)</f>
        <v>0</v>
      </c>
      <c r="AS87" s="180"/>
      <c r="AT87" s="180"/>
      <c r="AU87" s="180"/>
      <c r="AV87" s="10"/>
      <c r="AW87" s="12"/>
    </row>
    <row r="88" spans="2:49">
      <c r="B88" s="8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2"/>
    </row>
    <row r="89" spans="2:49" ht="15.75">
      <c r="B89" s="181" t="s">
        <v>32</v>
      </c>
      <c r="C89" s="182"/>
      <c r="D89" s="182"/>
      <c r="E89" s="182"/>
      <c r="F89" s="182"/>
      <c r="G89" s="182"/>
      <c r="H89" s="182"/>
      <c r="I89" s="182"/>
      <c r="J89" s="182"/>
      <c r="K89" s="182"/>
      <c r="L89" s="182"/>
      <c r="M89" s="182"/>
      <c r="N89" s="182"/>
      <c r="O89" s="182"/>
      <c r="P89" s="182"/>
      <c r="Q89" s="182"/>
      <c r="R89" s="182"/>
      <c r="S89" s="182"/>
      <c r="T89" s="182"/>
      <c r="U89" s="182"/>
      <c r="V89" s="182"/>
      <c r="W89" s="182"/>
      <c r="X89" s="182"/>
      <c r="Y89" s="182"/>
      <c r="Z89" s="182"/>
      <c r="AA89" s="182"/>
      <c r="AB89" s="182"/>
      <c r="AC89" s="182"/>
      <c r="AD89" s="182"/>
      <c r="AE89" s="182"/>
      <c r="AF89" s="182"/>
      <c r="AG89" s="182"/>
      <c r="AH89" s="182"/>
      <c r="AI89" s="182"/>
      <c r="AJ89" s="182"/>
      <c r="AK89" s="182"/>
      <c r="AL89" s="182"/>
      <c r="AM89" s="182"/>
      <c r="AN89" s="182"/>
      <c r="AO89" s="182"/>
      <c r="AP89" s="45"/>
      <c r="AQ89" s="45" t="s">
        <v>31</v>
      </c>
      <c r="AR89" s="46"/>
      <c r="AS89" s="183">
        <f>SUM(AR86:AU87)</f>
        <v>1299600</v>
      </c>
      <c r="AT89" s="183"/>
      <c r="AU89" s="183"/>
      <c r="AV89" s="183"/>
      <c r="AW89" s="184"/>
    </row>
    <row r="90" spans="2:49">
      <c r="B90" s="185" t="s">
        <v>33</v>
      </c>
      <c r="C90" s="186"/>
      <c r="D90" s="187" t="s">
        <v>19</v>
      </c>
      <c r="E90" s="188"/>
      <c r="F90" s="188"/>
      <c r="G90" s="188"/>
      <c r="H90" s="188"/>
      <c r="I90" s="188"/>
      <c r="J90" s="188"/>
      <c r="K90" s="188"/>
      <c r="L90" s="188"/>
      <c r="M90" s="188"/>
      <c r="N90" s="188"/>
      <c r="O90" s="188"/>
      <c r="P90" s="188"/>
      <c r="Q90" s="189"/>
      <c r="R90" s="170" t="s">
        <v>20</v>
      </c>
      <c r="S90" s="170"/>
      <c r="T90" s="170"/>
      <c r="U90" s="170"/>
      <c r="V90" s="170"/>
      <c r="W90" s="170"/>
      <c r="X90" s="170"/>
      <c r="Y90" s="170"/>
      <c r="Z90" s="170"/>
      <c r="AA90" s="170"/>
      <c r="AB90" s="170"/>
      <c r="AC90" s="170"/>
      <c r="AD90" s="170"/>
      <c r="AE90" s="170"/>
      <c r="AF90" s="170"/>
      <c r="AG90" s="170"/>
      <c r="AH90" s="170" t="s">
        <v>21</v>
      </c>
      <c r="AI90" s="170"/>
      <c r="AJ90" s="170"/>
      <c r="AK90" s="170"/>
      <c r="AL90" s="170"/>
      <c r="AM90" s="170"/>
      <c r="AN90" s="170"/>
      <c r="AO90" s="170"/>
      <c r="AP90" s="170"/>
      <c r="AQ90" s="170"/>
      <c r="AR90" s="170"/>
      <c r="AS90" s="170"/>
      <c r="AT90" s="170"/>
      <c r="AU90" s="170"/>
      <c r="AV90" s="170"/>
      <c r="AW90" s="170"/>
    </row>
    <row r="91" spans="2:49">
      <c r="B91" s="15" t="s">
        <v>43</v>
      </c>
      <c r="C91" s="30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7"/>
      <c r="R91" s="4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7"/>
      <c r="AH91" s="4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7"/>
    </row>
    <row r="92" spans="2:49">
      <c r="B92" s="8"/>
      <c r="C92" s="9" t="s">
        <v>38</v>
      </c>
      <c r="D92" s="195" t="s">
        <v>59</v>
      </c>
      <c r="E92" s="195"/>
      <c r="F92" s="195"/>
      <c r="G92" s="195"/>
      <c r="H92" s="195"/>
      <c r="I92" s="195"/>
      <c r="J92" s="195"/>
      <c r="K92" s="195"/>
      <c r="L92" s="195"/>
      <c r="M92" s="195"/>
      <c r="N92" s="195"/>
      <c r="O92" s="195"/>
      <c r="P92" s="195"/>
      <c r="Q92" s="196"/>
      <c r="R92" s="8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2"/>
      <c r="AH92" s="8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2"/>
    </row>
    <row r="93" spans="2:49">
      <c r="B93" s="8"/>
      <c r="C93" s="10"/>
      <c r="D93" s="160" t="s">
        <v>35</v>
      </c>
      <c r="E93" s="160"/>
      <c r="F93" s="11" t="s">
        <v>14</v>
      </c>
      <c r="G93" s="160" t="s">
        <v>36</v>
      </c>
      <c r="H93" s="160"/>
      <c r="I93" s="160"/>
      <c r="J93" s="160"/>
      <c r="K93" s="160"/>
      <c r="L93" s="160"/>
      <c r="M93" s="160"/>
      <c r="N93" s="160"/>
      <c r="O93" s="160"/>
      <c r="P93" s="160"/>
      <c r="Q93" s="198"/>
      <c r="R93" s="8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2"/>
      <c r="AH93" s="8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2"/>
    </row>
    <row r="94" spans="2:49">
      <c r="B94" s="8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2"/>
      <c r="R94" s="8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2"/>
      <c r="AH94" s="8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2"/>
    </row>
    <row r="95" spans="2:49">
      <c r="B95" s="8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2"/>
      <c r="R95" s="8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2"/>
      <c r="AH95" s="8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2"/>
    </row>
    <row r="96" spans="2:49">
      <c r="B96" s="8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2"/>
      <c r="R96" s="8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2"/>
      <c r="AH96" s="8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2"/>
    </row>
    <row r="97" spans="2:49">
      <c r="B97" s="8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2"/>
      <c r="R97" s="8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2"/>
      <c r="AH97" s="8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2"/>
    </row>
    <row r="98" spans="2:49">
      <c r="B98" s="8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2"/>
      <c r="R98" s="8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2"/>
      <c r="AH98" s="8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2"/>
    </row>
    <row r="99" spans="2:49">
      <c r="B99" s="8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2"/>
      <c r="R99" s="8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2"/>
      <c r="AH99" s="8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2"/>
    </row>
    <row r="100" spans="2:49">
      <c r="B100" s="8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2"/>
      <c r="R100" s="8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2"/>
      <c r="AH100" s="8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2"/>
    </row>
    <row r="101" spans="2:49">
      <c r="B101" s="8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2"/>
      <c r="R101" s="8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2"/>
      <c r="AH101" s="8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2"/>
    </row>
    <row r="102" spans="2:49">
      <c r="B102" s="8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2"/>
      <c r="R102" s="8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2"/>
      <c r="AH102" s="8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2"/>
    </row>
    <row r="103" spans="2:49">
      <c r="B103" s="8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2"/>
      <c r="R103" s="8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2"/>
      <c r="AH103" s="8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2"/>
    </row>
    <row r="104" spans="2:49">
      <c r="B104" s="8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2"/>
      <c r="R104" s="8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2"/>
      <c r="AH104" s="8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2"/>
    </row>
    <row r="105" spans="2:49">
      <c r="B105" s="8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2"/>
      <c r="R105" s="8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2"/>
      <c r="AH105" s="8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2"/>
    </row>
    <row r="106" spans="2:49">
      <c r="B106" s="14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9"/>
      <c r="R106" s="14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9"/>
      <c r="AH106" s="14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9"/>
    </row>
    <row r="121" spans="2:49">
      <c r="B121" s="15" t="s">
        <v>27</v>
      </c>
      <c r="C121" s="5"/>
      <c r="D121" s="5"/>
      <c r="E121" s="5"/>
      <c r="F121" s="5"/>
      <c r="G121" s="5"/>
      <c r="H121" s="5"/>
      <c r="I121" s="6"/>
      <c r="J121" s="6"/>
      <c r="K121" s="6"/>
      <c r="L121" s="6"/>
      <c r="M121" s="6"/>
      <c r="N121" s="6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7"/>
    </row>
    <row r="122" spans="2:49">
      <c r="B122" s="22" t="s">
        <v>28</v>
      </c>
      <c r="C122" s="10"/>
      <c r="D122" s="10"/>
      <c r="E122" s="10"/>
      <c r="F122" s="10"/>
      <c r="G122" s="10"/>
      <c r="H122" s="10"/>
      <c r="I122" s="11"/>
      <c r="J122" s="11"/>
      <c r="K122" s="11"/>
      <c r="L122" s="11"/>
      <c r="M122" s="11"/>
      <c r="V122" s="11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9" t="s">
        <v>30</v>
      </c>
      <c r="AR122" s="10"/>
      <c r="AS122" s="10"/>
      <c r="AT122" s="10"/>
      <c r="AU122" s="10"/>
      <c r="AV122" s="10"/>
      <c r="AW122" s="12"/>
    </row>
    <row r="123" spans="2:49" ht="17.25">
      <c r="B123" s="23" t="s">
        <v>1</v>
      </c>
      <c r="C123" s="10" t="s">
        <v>70</v>
      </c>
      <c r="D123" s="10"/>
      <c r="E123" s="10"/>
      <c r="F123" s="10"/>
      <c r="G123" s="10"/>
      <c r="H123" s="118"/>
      <c r="I123" s="20"/>
      <c r="J123" s="11"/>
      <c r="K123" s="11"/>
      <c r="L123" s="11"/>
      <c r="M123" s="11"/>
      <c r="V123" s="168">
        <v>8</v>
      </c>
      <c r="W123" s="168"/>
      <c r="X123" s="11" t="s">
        <v>15</v>
      </c>
      <c r="Y123" s="11" t="s">
        <v>16</v>
      </c>
      <c r="Z123" s="168">
        <v>2.85</v>
      </c>
      <c r="AA123" s="168"/>
      <c r="AB123" s="11" t="s">
        <v>15</v>
      </c>
      <c r="AC123" s="13" t="s">
        <v>17</v>
      </c>
      <c r="AD123" s="168">
        <f>SUM(Z123*V123)</f>
        <v>22.8</v>
      </c>
      <c r="AE123" s="168"/>
      <c r="AF123" s="118" t="s">
        <v>18</v>
      </c>
      <c r="AG123" s="10"/>
      <c r="AH123" s="25" t="s">
        <v>29</v>
      </c>
      <c r="AI123" s="10"/>
      <c r="AJ123" s="180">
        <v>57000</v>
      </c>
      <c r="AK123" s="180"/>
      <c r="AL123" s="180"/>
      <c r="AM123" s="26"/>
      <c r="AN123" s="10"/>
      <c r="AO123" s="10"/>
      <c r="AP123" s="10"/>
      <c r="AQ123" s="27" t="s">
        <v>31</v>
      </c>
      <c r="AR123" s="180">
        <f>SUM(AJ123*AD123)</f>
        <v>1299600</v>
      </c>
      <c r="AS123" s="180"/>
      <c r="AT123" s="180"/>
      <c r="AU123" s="180"/>
      <c r="AV123" s="10"/>
      <c r="AW123" s="12"/>
    </row>
    <row r="124" spans="2:49">
      <c r="B124" s="23" t="s">
        <v>8</v>
      </c>
      <c r="C124" s="118" t="s">
        <v>72</v>
      </c>
      <c r="D124" s="119"/>
      <c r="E124" s="119"/>
      <c r="F124" s="119"/>
      <c r="G124" s="119"/>
      <c r="H124" s="119"/>
      <c r="I124" s="119"/>
      <c r="J124" s="119"/>
      <c r="K124" s="119"/>
      <c r="L124" s="119"/>
      <c r="M124" s="119"/>
      <c r="V124" s="168">
        <v>2</v>
      </c>
      <c r="W124" s="168"/>
      <c r="X124" s="160" t="s">
        <v>37</v>
      </c>
      <c r="Y124" s="160"/>
      <c r="Z124" s="160"/>
      <c r="AA124" s="160"/>
      <c r="AC124" s="13"/>
      <c r="AD124" s="168"/>
      <c r="AE124" s="168"/>
      <c r="AF124" s="118"/>
      <c r="AG124" s="24"/>
      <c r="AH124" s="25" t="s">
        <v>29</v>
      </c>
      <c r="AI124" s="24"/>
      <c r="AJ124" s="180">
        <v>350000</v>
      </c>
      <c r="AK124" s="180"/>
      <c r="AL124" s="180"/>
      <c r="AM124" s="24"/>
      <c r="AN124" s="24"/>
      <c r="AO124" s="24"/>
      <c r="AP124" s="24"/>
      <c r="AQ124" s="27" t="s">
        <v>31</v>
      </c>
      <c r="AR124" s="180">
        <f>SUM(AJ124*V124)</f>
        <v>700000</v>
      </c>
      <c r="AS124" s="180"/>
      <c r="AT124" s="180"/>
      <c r="AU124" s="180"/>
      <c r="AV124" s="10"/>
      <c r="AW124" s="12"/>
    </row>
    <row r="125" spans="2:49">
      <c r="B125" s="8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2"/>
    </row>
    <row r="126" spans="2:49" ht="15.75">
      <c r="B126" s="181" t="s">
        <v>32</v>
      </c>
      <c r="C126" s="182"/>
      <c r="D126" s="182"/>
      <c r="E126" s="182"/>
      <c r="F126" s="182"/>
      <c r="G126" s="182"/>
      <c r="H126" s="182"/>
      <c r="I126" s="182"/>
      <c r="J126" s="182"/>
      <c r="K126" s="182"/>
      <c r="L126" s="182"/>
      <c r="M126" s="182"/>
      <c r="N126" s="182"/>
      <c r="O126" s="182"/>
      <c r="P126" s="182"/>
      <c r="Q126" s="182"/>
      <c r="R126" s="182"/>
      <c r="S126" s="182"/>
      <c r="T126" s="182"/>
      <c r="U126" s="182"/>
      <c r="V126" s="182"/>
      <c r="W126" s="182"/>
      <c r="X126" s="182"/>
      <c r="Y126" s="182"/>
      <c r="Z126" s="182"/>
      <c r="AA126" s="182"/>
      <c r="AB126" s="182"/>
      <c r="AC126" s="182"/>
      <c r="AD126" s="182"/>
      <c r="AE126" s="182"/>
      <c r="AF126" s="182"/>
      <c r="AG126" s="182"/>
      <c r="AH126" s="182"/>
      <c r="AI126" s="182"/>
      <c r="AJ126" s="182"/>
      <c r="AK126" s="182"/>
      <c r="AL126" s="182"/>
      <c r="AM126" s="182"/>
      <c r="AN126" s="182"/>
      <c r="AO126" s="182"/>
      <c r="AP126" s="45"/>
      <c r="AQ126" s="45" t="s">
        <v>31</v>
      </c>
      <c r="AR126" s="46"/>
      <c r="AS126" s="183">
        <f>SUM(AR123:AU124)</f>
        <v>1999600</v>
      </c>
      <c r="AT126" s="183"/>
      <c r="AU126" s="183"/>
      <c r="AV126" s="183"/>
      <c r="AW126" s="184"/>
    </row>
    <row r="127" spans="2:49">
      <c r="B127" s="185" t="s">
        <v>33</v>
      </c>
      <c r="C127" s="186"/>
      <c r="D127" s="187" t="s">
        <v>19</v>
      </c>
      <c r="E127" s="188"/>
      <c r="F127" s="188"/>
      <c r="G127" s="188"/>
      <c r="H127" s="188"/>
      <c r="I127" s="188"/>
      <c r="J127" s="188"/>
      <c r="K127" s="188"/>
      <c r="L127" s="188"/>
      <c r="M127" s="188"/>
      <c r="N127" s="188"/>
      <c r="O127" s="188"/>
      <c r="P127" s="188"/>
      <c r="Q127" s="189"/>
      <c r="R127" s="170" t="s">
        <v>20</v>
      </c>
      <c r="S127" s="170"/>
      <c r="T127" s="170"/>
      <c r="U127" s="170"/>
      <c r="V127" s="170"/>
      <c r="W127" s="170"/>
      <c r="X127" s="170"/>
      <c r="Y127" s="170"/>
      <c r="Z127" s="170"/>
      <c r="AA127" s="170"/>
      <c r="AB127" s="170"/>
      <c r="AC127" s="170"/>
      <c r="AD127" s="170"/>
      <c r="AE127" s="170"/>
      <c r="AF127" s="170"/>
      <c r="AG127" s="170"/>
      <c r="AH127" s="170" t="s">
        <v>21</v>
      </c>
      <c r="AI127" s="170"/>
      <c r="AJ127" s="170"/>
      <c r="AK127" s="170"/>
      <c r="AL127" s="170"/>
      <c r="AM127" s="170"/>
      <c r="AN127" s="170"/>
      <c r="AO127" s="170"/>
      <c r="AP127" s="170"/>
      <c r="AQ127" s="170"/>
      <c r="AR127" s="170"/>
      <c r="AS127" s="170"/>
      <c r="AT127" s="170"/>
      <c r="AU127" s="170"/>
      <c r="AV127" s="170"/>
      <c r="AW127" s="170"/>
    </row>
    <row r="128" spans="2:49">
      <c r="B128" s="15" t="s">
        <v>43</v>
      </c>
      <c r="C128" s="30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7"/>
      <c r="R128" s="4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7"/>
      <c r="AH128" s="4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7"/>
    </row>
    <row r="129" spans="2:49">
      <c r="B129" s="8"/>
      <c r="C129" s="9" t="s">
        <v>39</v>
      </c>
      <c r="D129" s="195" t="s">
        <v>60</v>
      </c>
      <c r="E129" s="195"/>
      <c r="F129" s="195"/>
      <c r="G129" s="195"/>
      <c r="H129" s="195"/>
      <c r="I129" s="195"/>
      <c r="J129" s="195"/>
      <c r="K129" s="195"/>
      <c r="L129" s="195"/>
      <c r="M129" s="195"/>
      <c r="N129" s="195"/>
      <c r="O129" s="195"/>
      <c r="P129" s="195"/>
      <c r="Q129" s="196"/>
      <c r="R129" s="8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2"/>
      <c r="AH129" s="8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2"/>
    </row>
    <row r="130" spans="2:49">
      <c r="B130" s="8"/>
      <c r="C130" s="10"/>
      <c r="D130" s="160" t="s">
        <v>35</v>
      </c>
      <c r="E130" s="160"/>
      <c r="F130" s="11" t="s">
        <v>14</v>
      </c>
      <c r="G130" s="160" t="s">
        <v>36</v>
      </c>
      <c r="H130" s="160"/>
      <c r="I130" s="160"/>
      <c r="J130" s="160"/>
      <c r="K130" s="160"/>
      <c r="L130" s="160"/>
      <c r="M130" s="160"/>
      <c r="N130" s="160"/>
      <c r="O130" s="160"/>
      <c r="P130" s="160"/>
      <c r="Q130" s="198"/>
      <c r="R130" s="8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2"/>
      <c r="AH130" s="8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2"/>
    </row>
    <row r="131" spans="2:49">
      <c r="B131" s="8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2"/>
      <c r="R131" s="8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2"/>
      <c r="AH131" s="8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2"/>
    </row>
    <row r="132" spans="2:49">
      <c r="B132" s="8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2"/>
      <c r="R132" s="8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2"/>
      <c r="AH132" s="8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2"/>
    </row>
    <row r="133" spans="2:49">
      <c r="B133" s="8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2"/>
      <c r="R133" s="8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2"/>
      <c r="AH133" s="8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2"/>
    </row>
    <row r="134" spans="2:49">
      <c r="B134" s="8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2"/>
      <c r="R134" s="8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2"/>
      <c r="AH134" s="8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2"/>
    </row>
    <row r="135" spans="2:49">
      <c r="B135" s="8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2"/>
      <c r="R135" s="8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2"/>
      <c r="AH135" s="8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2"/>
    </row>
    <row r="136" spans="2:49">
      <c r="B136" s="8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2"/>
      <c r="R136" s="8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2"/>
      <c r="AH136" s="8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2"/>
    </row>
    <row r="137" spans="2:49">
      <c r="B137" s="8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2"/>
      <c r="R137" s="8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2"/>
      <c r="AH137" s="8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2"/>
    </row>
    <row r="138" spans="2:49">
      <c r="B138" s="8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2"/>
      <c r="R138" s="8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2"/>
      <c r="AH138" s="8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2"/>
    </row>
    <row r="139" spans="2:49">
      <c r="B139" s="8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2"/>
      <c r="R139" s="8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2"/>
      <c r="AH139" s="8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2"/>
    </row>
    <row r="140" spans="2:49">
      <c r="B140" s="8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2"/>
      <c r="R140" s="8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2"/>
      <c r="AH140" s="8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2"/>
    </row>
    <row r="141" spans="2:49">
      <c r="B141" s="8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2"/>
      <c r="R141" s="8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2"/>
      <c r="AH141" s="8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2"/>
    </row>
    <row r="142" spans="2:49">
      <c r="B142" s="8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2"/>
      <c r="R142" s="8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2"/>
      <c r="AH142" s="8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2"/>
    </row>
    <row r="143" spans="2:49">
      <c r="B143" s="14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9"/>
      <c r="R143" s="14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9"/>
      <c r="AH143" s="14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9"/>
    </row>
    <row r="146" spans="2:49" ht="21">
      <c r="B146" s="173" t="s">
        <v>56</v>
      </c>
      <c r="C146" s="174"/>
      <c r="D146" s="174" t="s">
        <v>57</v>
      </c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  <c r="Y146" s="174"/>
      <c r="Z146" s="174"/>
      <c r="AA146" s="174"/>
      <c r="AB146" s="174"/>
      <c r="AC146" s="174"/>
      <c r="AD146" s="174"/>
      <c r="AE146" s="174"/>
      <c r="AF146" s="174"/>
      <c r="AG146" s="174"/>
      <c r="AH146" s="174" t="s">
        <v>31</v>
      </c>
      <c r="AI146" s="174"/>
      <c r="AJ146" s="177">
        <f>AS126+AS89+AS55</f>
        <v>6648600</v>
      </c>
      <c r="AK146" s="177"/>
      <c r="AL146" s="177"/>
      <c r="AM146" s="177"/>
      <c r="AN146" s="177"/>
      <c r="AO146" s="177"/>
      <c r="AP146" s="177"/>
      <c r="AQ146" s="177"/>
      <c r="AR146" s="177"/>
      <c r="AS146" s="177"/>
      <c r="AT146" s="39"/>
      <c r="AU146" s="39"/>
      <c r="AV146" s="39"/>
      <c r="AW146" s="40"/>
    </row>
    <row r="147" spans="2:49" ht="21">
      <c r="B147" s="175"/>
      <c r="C147" s="176"/>
      <c r="D147" s="176"/>
      <c r="E147" s="176"/>
      <c r="F147" s="176"/>
      <c r="G147" s="176"/>
      <c r="H147" s="176"/>
      <c r="I147" s="176"/>
      <c r="J147" s="176"/>
      <c r="K147" s="176"/>
      <c r="L147" s="176"/>
      <c r="M147" s="176"/>
      <c r="N147" s="176"/>
      <c r="O147" s="176"/>
      <c r="P147" s="176"/>
      <c r="Q147" s="176"/>
      <c r="R147" s="176"/>
      <c r="S147" s="176"/>
      <c r="T147" s="176"/>
      <c r="U147" s="176"/>
      <c r="V147" s="176"/>
      <c r="W147" s="176"/>
      <c r="X147" s="176"/>
      <c r="Y147" s="176"/>
      <c r="Z147" s="176"/>
      <c r="AA147" s="176"/>
      <c r="AB147" s="176"/>
      <c r="AC147" s="176"/>
      <c r="AD147" s="176"/>
      <c r="AE147" s="176"/>
      <c r="AF147" s="176"/>
      <c r="AG147" s="176"/>
      <c r="AH147" s="176"/>
      <c r="AI147" s="176"/>
      <c r="AJ147" s="178"/>
      <c r="AK147" s="178"/>
      <c r="AL147" s="178"/>
      <c r="AM147" s="178"/>
      <c r="AN147" s="178"/>
      <c r="AO147" s="178"/>
      <c r="AP147" s="178"/>
      <c r="AQ147" s="178"/>
      <c r="AR147" s="178"/>
      <c r="AS147" s="178"/>
      <c r="AT147" s="41"/>
      <c r="AU147" s="41"/>
      <c r="AV147" s="41"/>
      <c r="AW147" s="42"/>
    </row>
    <row r="148" spans="2:49">
      <c r="AO148" s="3"/>
    </row>
    <row r="149" spans="2:49" s="51" customFormat="1" ht="14.25">
      <c r="I149" s="52"/>
      <c r="J149" s="52"/>
      <c r="K149" s="52"/>
      <c r="L149" s="52"/>
      <c r="M149" s="52"/>
      <c r="N149" s="52"/>
      <c r="AO149" s="52" t="s">
        <v>210</v>
      </c>
    </row>
    <row r="150" spans="2:49" s="51" customFormat="1" ht="14.25">
      <c r="F150" s="52" t="s">
        <v>54</v>
      </c>
      <c r="I150" s="52"/>
      <c r="J150" s="52"/>
      <c r="K150" s="52"/>
      <c r="L150" s="52"/>
      <c r="M150" s="52"/>
      <c r="N150" s="52"/>
      <c r="X150" s="52" t="s">
        <v>51</v>
      </c>
      <c r="AO150" s="52" t="s">
        <v>48</v>
      </c>
    </row>
    <row r="151" spans="2:49" s="51" customFormat="1" ht="14.25">
      <c r="F151" s="52" t="s">
        <v>55</v>
      </c>
      <c r="I151" s="52"/>
      <c r="J151" s="52"/>
      <c r="K151" s="52"/>
      <c r="L151" s="52"/>
      <c r="M151" s="52"/>
      <c r="N151" s="52"/>
      <c r="X151" s="52" t="s">
        <v>52</v>
      </c>
      <c r="AO151" s="52" t="s">
        <v>49</v>
      </c>
    </row>
    <row r="152" spans="2:49" s="51" customFormat="1" ht="14.25">
      <c r="F152" s="52"/>
      <c r="I152" s="52"/>
      <c r="J152" s="52"/>
      <c r="K152" s="52"/>
      <c r="L152" s="52"/>
      <c r="M152" s="52"/>
      <c r="N152" s="52"/>
      <c r="X152" s="52" t="s">
        <v>53</v>
      </c>
      <c r="AO152" s="52" t="s">
        <v>50</v>
      </c>
    </row>
    <row r="153" spans="2:49" s="51" customFormat="1" ht="14.25">
      <c r="F153" s="52"/>
      <c r="I153" s="52"/>
      <c r="J153" s="52"/>
      <c r="K153" s="52"/>
      <c r="L153" s="52"/>
      <c r="M153" s="52"/>
      <c r="N153" s="52"/>
      <c r="X153" s="52"/>
      <c r="AO153" s="52"/>
    </row>
    <row r="154" spans="2:49" s="51" customFormat="1" ht="14.25">
      <c r="F154" s="52"/>
      <c r="I154" s="52"/>
      <c r="J154" s="52"/>
      <c r="K154" s="52"/>
      <c r="L154" s="52"/>
      <c r="M154" s="52"/>
      <c r="N154" s="52"/>
      <c r="X154" s="52"/>
      <c r="AO154" s="52"/>
    </row>
    <row r="155" spans="2:49" s="51" customFormat="1" ht="14.25">
      <c r="F155" s="52"/>
      <c r="I155" s="52"/>
      <c r="J155" s="52"/>
      <c r="K155" s="52"/>
      <c r="L155" s="52"/>
      <c r="M155" s="52"/>
      <c r="N155" s="52"/>
      <c r="X155" s="52"/>
      <c r="AO155" s="52"/>
    </row>
    <row r="156" spans="2:49" s="63" customFormat="1">
      <c r="F156" s="132" t="s">
        <v>232</v>
      </c>
      <c r="I156" s="131"/>
      <c r="J156" s="131"/>
      <c r="K156" s="131"/>
      <c r="L156" s="131"/>
      <c r="M156" s="131"/>
      <c r="N156" s="131"/>
      <c r="X156" s="132" t="s">
        <v>97</v>
      </c>
      <c r="AO156" s="132" t="s">
        <v>209</v>
      </c>
    </row>
    <row r="157" spans="2:49" s="51" customFormat="1" ht="14.25">
      <c r="D157" s="133"/>
      <c r="F157" s="133" t="s">
        <v>228</v>
      </c>
      <c r="G157" s="133"/>
      <c r="H157" s="133"/>
      <c r="I157" s="133"/>
      <c r="J157" s="133"/>
      <c r="K157" s="134"/>
      <c r="L157" s="134"/>
      <c r="M157" s="134"/>
      <c r="N157" s="134"/>
      <c r="AO157" s="52"/>
    </row>
  </sheetData>
  <mergeCells count="98">
    <mergeCell ref="B6:J6"/>
    <mergeCell ref="L6:AT6"/>
    <mergeCell ref="A2:AW2"/>
    <mergeCell ref="B4:J4"/>
    <mergeCell ref="L4:AT4"/>
    <mergeCell ref="B5:J5"/>
    <mergeCell ref="L5:AT5"/>
    <mergeCell ref="B7:J7"/>
    <mergeCell ref="L7:AT7"/>
    <mergeCell ref="B8:J8"/>
    <mergeCell ref="L8:AT8"/>
    <mergeCell ref="B9:J9"/>
    <mergeCell ref="L9:AT9"/>
    <mergeCell ref="AJ16:AO16"/>
    <mergeCell ref="B11:AW11"/>
    <mergeCell ref="C14:G14"/>
    <mergeCell ref="I14:J14"/>
    <mergeCell ref="M14:N14"/>
    <mergeCell ref="Q14:R14"/>
    <mergeCell ref="AJ14:AO14"/>
    <mergeCell ref="C15:G15"/>
    <mergeCell ref="I15:J15"/>
    <mergeCell ref="M15:N15"/>
    <mergeCell ref="Q15:R15"/>
    <mergeCell ref="AJ15:AO15"/>
    <mergeCell ref="B18:Q18"/>
    <mergeCell ref="R18:AG18"/>
    <mergeCell ref="AH18:AW18"/>
    <mergeCell ref="B19:Q30"/>
    <mergeCell ref="R19:AG30"/>
    <mergeCell ref="AH19:AW30"/>
    <mergeCell ref="AP42:AT42"/>
    <mergeCell ref="V51:W51"/>
    <mergeCell ref="Z51:AA51"/>
    <mergeCell ref="AD51:AE51"/>
    <mergeCell ref="AJ51:AL51"/>
    <mergeCell ref="AR51:AU51"/>
    <mergeCell ref="V53:W53"/>
    <mergeCell ref="X53:AA53"/>
    <mergeCell ref="AD53:AE53"/>
    <mergeCell ref="AJ53:AL53"/>
    <mergeCell ref="AR53:AU53"/>
    <mergeCell ref="V52:W52"/>
    <mergeCell ref="X52:AA52"/>
    <mergeCell ref="AD52:AE52"/>
    <mergeCell ref="AJ52:AL52"/>
    <mergeCell ref="AR52:AU52"/>
    <mergeCell ref="D58:Q58"/>
    <mergeCell ref="D59:E59"/>
    <mergeCell ref="G59:Q59"/>
    <mergeCell ref="B55:AO55"/>
    <mergeCell ref="AS55:AW55"/>
    <mergeCell ref="B56:C56"/>
    <mergeCell ref="D56:Q56"/>
    <mergeCell ref="R56:AG56"/>
    <mergeCell ref="AH56:AW56"/>
    <mergeCell ref="B146:C147"/>
    <mergeCell ref="D146:AG147"/>
    <mergeCell ref="AH146:AI147"/>
    <mergeCell ref="AJ146:AS147"/>
    <mergeCell ref="B89:AO89"/>
    <mergeCell ref="D93:E93"/>
    <mergeCell ref="G93:Q93"/>
    <mergeCell ref="D92:Q92"/>
    <mergeCell ref="AS89:AW89"/>
    <mergeCell ref="B90:C90"/>
    <mergeCell ref="D90:Q90"/>
    <mergeCell ref="R90:AG90"/>
    <mergeCell ref="AH90:AW90"/>
    <mergeCell ref="V124:W124"/>
    <mergeCell ref="X124:AA124"/>
    <mergeCell ref="AD124:AE124"/>
    <mergeCell ref="AR86:AU86"/>
    <mergeCell ref="V87:W87"/>
    <mergeCell ref="X87:AA87"/>
    <mergeCell ref="AD87:AE87"/>
    <mergeCell ref="AJ87:AL87"/>
    <mergeCell ref="AR87:AU87"/>
    <mergeCell ref="V86:W86"/>
    <mergeCell ref="Z86:AA86"/>
    <mergeCell ref="AD86:AE86"/>
    <mergeCell ref="AJ86:AL86"/>
    <mergeCell ref="AJ124:AL124"/>
    <mergeCell ref="AR124:AU124"/>
    <mergeCell ref="V123:W123"/>
    <mergeCell ref="Z123:AA123"/>
    <mergeCell ref="AD123:AE123"/>
    <mergeCell ref="AJ123:AL123"/>
    <mergeCell ref="AR123:AU123"/>
    <mergeCell ref="D129:Q129"/>
    <mergeCell ref="D130:E130"/>
    <mergeCell ref="G130:Q130"/>
    <mergeCell ref="B126:AO126"/>
    <mergeCell ref="AS126:AW126"/>
    <mergeCell ref="B127:C127"/>
    <mergeCell ref="D127:Q127"/>
    <mergeCell ref="R127:AG127"/>
    <mergeCell ref="AH127:AW127"/>
  </mergeCells>
  <pageMargins left="1.02" right="0.47244094488188981" top="0.87" bottom="0.2" header="0.31496062992125984" footer="0.31496062992125984"/>
  <pageSetup paperSize="9" scale="85" orientation="landscape" horizontalDpi="4294967293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>
  <dimension ref="A1:AW155"/>
  <sheetViews>
    <sheetView topLeftCell="A23" workbookViewId="0">
      <selection activeCell="AK44" sqref="AK44"/>
    </sheetView>
  </sheetViews>
  <sheetFormatPr defaultRowHeight="15"/>
  <cols>
    <col min="1" max="7" width="3" style="1" customWidth="1"/>
    <col min="8" max="8" width="1.5703125" style="1" customWidth="1"/>
    <col min="9" max="14" width="3" style="3" customWidth="1"/>
    <col min="15" max="81" width="3" style="1" customWidth="1"/>
    <col min="82" max="139" width="2.42578125" style="1" customWidth="1"/>
    <col min="140" max="16384" width="9.140625" style="1"/>
  </cols>
  <sheetData>
    <row r="1" spans="1:49">
      <c r="AR1" s="21" t="s">
        <v>24</v>
      </c>
    </row>
    <row r="2" spans="1:49" ht="21">
      <c r="A2" s="165" t="s">
        <v>0</v>
      </c>
      <c r="B2" s="165"/>
      <c r="C2" s="165"/>
      <c r="D2" s="165"/>
      <c r="E2" s="165"/>
      <c r="F2" s="165"/>
      <c r="G2" s="165"/>
      <c r="H2" s="165"/>
      <c r="I2" s="165"/>
      <c r="J2" s="165"/>
      <c r="K2" s="165"/>
      <c r="L2" s="165"/>
      <c r="M2" s="165"/>
      <c r="N2" s="165"/>
      <c r="O2" s="165"/>
      <c r="P2" s="165"/>
      <c r="Q2" s="165"/>
      <c r="R2" s="165"/>
      <c r="S2" s="165"/>
      <c r="T2" s="165"/>
      <c r="U2" s="165"/>
      <c r="V2" s="165"/>
      <c r="W2" s="165"/>
      <c r="X2" s="165"/>
      <c r="Y2" s="165"/>
      <c r="Z2" s="165"/>
      <c r="AA2" s="165"/>
      <c r="AB2" s="165"/>
      <c r="AC2" s="165"/>
      <c r="AD2" s="165"/>
      <c r="AE2" s="165"/>
      <c r="AF2" s="165"/>
      <c r="AG2" s="165"/>
      <c r="AH2" s="165"/>
      <c r="AI2" s="165"/>
      <c r="AJ2" s="165"/>
      <c r="AK2" s="165"/>
      <c r="AL2" s="165"/>
      <c r="AM2" s="165"/>
      <c r="AN2" s="165"/>
      <c r="AO2" s="165"/>
      <c r="AP2" s="165"/>
      <c r="AQ2" s="165"/>
      <c r="AR2" s="165"/>
      <c r="AS2" s="165"/>
      <c r="AT2" s="165"/>
      <c r="AU2" s="165"/>
      <c r="AV2" s="165"/>
      <c r="AW2" s="165"/>
    </row>
    <row r="4" spans="1:49">
      <c r="A4" s="2" t="s">
        <v>1</v>
      </c>
      <c r="B4" s="166" t="s">
        <v>2</v>
      </c>
      <c r="C4" s="166"/>
      <c r="D4" s="166"/>
      <c r="E4" s="166"/>
      <c r="F4" s="166"/>
      <c r="G4" s="166"/>
      <c r="H4" s="166"/>
      <c r="I4" s="166"/>
      <c r="J4" s="166"/>
      <c r="K4" s="3" t="s">
        <v>14</v>
      </c>
      <c r="L4" s="166">
        <v>295</v>
      </c>
      <c r="M4" s="166"/>
      <c r="N4" s="166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  <c r="AA4" s="166"/>
      <c r="AB4" s="166"/>
      <c r="AC4" s="166"/>
      <c r="AD4" s="166"/>
      <c r="AE4" s="166"/>
      <c r="AF4" s="166"/>
      <c r="AG4" s="166"/>
      <c r="AH4" s="166"/>
      <c r="AI4" s="166"/>
      <c r="AJ4" s="166"/>
      <c r="AK4" s="166"/>
      <c r="AL4" s="166"/>
      <c r="AM4" s="166"/>
      <c r="AN4" s="166"/>
      <c r="AO4" s="166"/>
      <c r="AP4" s="166"/>
      <c r="AQ4" s="166"/>
      <c r="AR4" s="166"/>
      <c r="AS4" s="166"/>
      <c r="AT4" s="166"/>
    </row>
    <row r="5" spans="1:49">
      <c r="B5" s="166" t="s">
        <v>3</v>
      </c>
      <c r="C5" s="166"/>
      <c r="D5" s="166"/>
      <c r="E5" s="166"/>
      <c r="F5" s="166"/>
      <c r="G5" s="166"/>
      <c r="H5" s="166"/>
      <c r="I5" s="166"/>
      <c r="J5" s="166"/>
      <c r="K5" s="3" t="s">
        <v>14</v>
      </c>
      <c r="L5" s="167" t="s">
        <v>222</v>
      </c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167"/>
      <c r="AA5" s="167"/>
      <c r="AB5" s="167"/>
      <c r="AC5" s="167"/>
      <c r="AD5" s="167"/>
      <c r="AE5" s="167"/>
      <c r="AF5" s="167"/>
      <c r="AG5" s="167"/>
      <c r="AH5" s="167"/>
      <c r="AI5" s="167"/>
      <c r="AJ5" s="167"/>
      <c r="AK5" s="167"/>
      <c r="AL5" s="167"/>
      <c r="AM5" s="167"/>
      <c r="AN5" s="167"/>
      <c r="AO5" s="167"/>
      <c r="AP5" s="167"/>
      <c r="AQ5" s="167"/>
      <c r="AR5" s="167"/>
      <c r="AS5" s="167"/>
      <c r="AT5" s="167"/>
    </row>
    <row r="6" spans="1:49">
      <c r="B6" s="166" t="s">
        <v>4</v>
      </c>
      <c r="C6" s="166"/>
      <c r="D6" s="166"/>
      <c r="E6" s="166"/>
      <c r="F6" s="166"/>
      <c r="G6" s="166"/>
      <c r="H6" s="166"/>
      <c r="I6" s="166"/>
      <c r="J6" s="166"/>
      <c r="K6" s="3" t="s">
        <v>14</v>
      </c>
      <c r="L6" s="166" t="str">
        <f>'[1]Tembesi Lolos'!$N$153</f>
        <v>Wiraswasta</v>
      </c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</row>
    <row r="7" spans="1:49">
      <c r="B7" s="166" t="s">
        <v>5</v>
      </c>
      <c r="C7" s="166"/>
      <c r="D7" s="166"/>
      <c r="E7" s="166"/>
      <c r="F7" s="166"/>
      <c r="G7" s="166"/>
      <c r="H7" s="166"/>
      <c r="I7" s="166"/>
      <c r="J7" s="166"/>
      <c r="K7" s="3" t="s">
        <v>14</v>
      </c>
      <c r="L7" s="166" t="s">
        <v>187</v>
      </c>
      <c r="M7" s="166"/>
      <c r="N7" s="166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</row>
    <row r="8" spans="1:49">
      <c r="B8" s="166" t="s">
        <v>6</v>
      </c>
      <c r="C8" s="166"/>
      <c r="D8" s="166"/>
      <c r="E8" s="166"/>
      <c r="F8" s="166"/>
      <c r="G8" s="166"/>
      <c r="H8" s="166"/>
      <c r="I8" s="166"/>
      <c r="J8" s="166"/>
      <c r="K8" s="3" t="s">
        <v>14</v>
      </c>
      <c r="L8" s="166" t="s">
        <v>105</v>
      </c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</row>
    <row r="9" spans="1:49">
      <c r="B9" s="166" t="s">
        <v>7</v>
      </c>
      <c r="C9" s="166"/>
      <c r="D9" s="166"/>
      <c r="E9" s="166"/>
      <c r="F9" s="166"/>
      <c r="G9" s="166"/>
      <c r="H9" s="166"/>
      <c r="I9" s="166"/>
      <c r="J9" s="166"/>
      <c r="K9" s="3" t="s">
        <v>14</v>
      </c>
      <c r="L9" s="166" t="s">
        <v>23</v>
      </c>
      <c r="M9" s="166"/>
      <c r="N9" s="166"/>
      <c r="O9" s="166"/>
      <c r="P9" s="166"/>
      <c r="Q9" s="166"/>
      <c r="R9" s="166"/>
      <c r="S9" s="166"/>
      <c r="T9" s="166"/>
      <c r="U9" s="166"/>
      <c r="V9" s="166"/>
      <c r="W9" s="166"/>
      <c r="X9" s="166"/>
      <c r="Y9" s="166"/>
      <c r="Z9" s="166"/>
      <c r="AA9" s="166"/>
      <c r="AB9" s="166"/>
      <c r="AC9" s="166"/>
      <c r="AD9" s="166"/>
      <c r="AE9" s="166"/>
      <c r="AF9" s="166"/>
      <c r="AG9" s="166"/>
      <c r="AH9" s="166"/>
      <c r="AI9" s="166"/>
      <c r="AJ9" s="166"/>
      <c r="AK9" s="166"/>
      <c r="AL9" s="166"/>
      <c r="AM9" s="166"/>
      <c r="AN9" s="166"/>
      <c r="AO9" s="166"/>
      <c r="AP9" s="166"/>
      <c r="AQ9" s="166"/>
      <c r="AR9" s="166"/>
      <c r="AS9" s="166"/>
      <c r="AT9" s="166"/>
    </row>
    <row r="11" spans="1:49">
      <c r="A11" s="2" t="s">
        <v>8</v>
      </c>
      <c r="B11" s="169" t="s">
        <v>9</v>
      </c>
      <c r="C11" s="169"/>
      <c r="D11" s="169"/>
      <c r="E11" s="169"/>
      <c r="F11" s="169"/>
      <c r="G11" s="169"/>
      <c r="H11" s="169"/>
      <c r="I11" s="169"/>
      <c r="J11" s="169"/>
      <c r="K11" s="169"/>
      <c r="L11" s="169"/>
      <c r="M11" s="169"/>
      <c r="N11" s="169"/>
      <c r="O11" s="169"/>
      <c r="P11" s="169"/>
      <c r="Q11" s="169"/>
      <c r="R11" s="169"/>
      <c r="S11" s="169"/>
      <c r="T11" s="169"/>
      <c r="U11" s="169"/>
      <c r="V11" s="169"/>
      <c r="W11" s="169"/>
      <c r="X11" s="169"/>
      <c r="Y11" s="169"/>
      <c r="Z11" s="169"/>
      <c r="AA11" s="169"/>
      <c r="AB11" s="169"/>
      <c r="AC11" s="169"/>
      <c r="AD11" s="169"/>
      <c r="AE11" s="169"/>
      <c r="AF11" s="169"/>
      <c r="AG11" s="169"/>
      <c r="AH11" s="169"/>
      <c r="AI11" s="169"/>
      <c r="AJ11" s="169"/>
      <c r="AK11" s="169"/>
      <c r="AL11" s="169"/>
      <c r="AM11" s="169"/>
      <c r="AN11" s="169"/>
      <c r="AO11" s="169"/>
      <c r="AP11" s="169"/>
      <c r="AQ11" s="169"/>
      <c r="AR11" s="169"/>
      <c r="AS11" s="169"/>
      <c r="AT11" s="169"/>
      <c r="AU11" s="169"/>
      <c r="AV11" s="169"/>
      <c r="AW11" s="169"/>
    </row>
    <row r="13" spans="1:49">
      <c r="B13" s="15" t="s">
        <v>10</v>
      </c>
      <c r="C13" s="5"/>
      <c r="D13" s="5"/>
      <c r="E13" s="5"/>
      <c r="F13" s="5"/>
      <c r="G13" s="5"/>
      <c r="H13" s="5"/>
      <c r="I13" s="6"/>
      <c r="J13" s="6"/>
      <c r="K13" s="6"/>
      <c r="L13" s="6"/>
      <c r="M13" s="6"/>
      <c r="N13" s="6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7"/>
    </row>
    <row r="14" spans="1:49" ht="17.25">
      <c r="B14" s="16" t="s">
        <v>11</v>
      </c>
      <c r="C14" s="160" t="s">
        <v>13</v>
      </c>
      <c r="D14" s="160"/>
      <c r="E14" s="160"/>
      <c r="F14" s="160"/>
      <c r="G14" s="160"/>
      <c r="H14" s="118" t="s">
        <v>14</v>
      </c>
      <c r="I14" s="168">
        <v>6</v>
      </c>
      <c r="J14" s="168"/>
      <c r="K14" s="120" t="s">
        <v>15</v>
      </c>
      <c r="L14" s="120" t="s">
        <v>16</v>
      </c>
      <c r="M14" s="168">
        <v>10</v>
      </c>
      <c r="N14" s="168"/>
      <c r="O14" s="11" t="s">
        <v>15</v>
      </c>
      <c r="P14" s="13" t="s">
        <v>17</v>
      </c>
      <c r="Q14" s="168">
        <f>SUM(M14*I14)</f>
        <v>60</v>
      </c>
      <c r="R14" s="168"/>
      <c r="S14" s="118" t="s">
        <v>18</v>
      </c>
      <c r="T14" s="118"/>
      <c r="U14" s="18" t="s">
        <v>11</v>
      </c>
      <c r="V14" s="10" t="s">
        <v>65</v>
      </c>
      <c r="W14" s="10"/>
      <c r="X14" s="10"/>
      <c r="Y14" s="10"/>
      <c r="Z14" s="10"/>
      <c r="AA14" s="10" t="s">
        <v>14</v>
      </c>
      <c r="AB14" s="10" t="s">
        <v>64</v>
      </c>
      <c r="AC14" s="10"/>
      <c r="AD14" s="10"/>
      <c r="AE14" s="10"/>
      <c r="AF14" s="10"/>
      <c r="AI14" s="19" t="s">
        <v>11</v>
      </c>
      <c r="AJ14" s="161" t="s">
        <v>67</v>
      </c>
      <c r="AK14" s="161"/>
      <c r="AL14" s="161"/>
      <c r="AM14" s="161"/>
      <c r="AN14" s="161"/>
      <c r="AO14" s="161"/>
      <c r="AP14" s="44" t="s">
        <v>14</v>
      </c>
      <c r="AQ14" s="44" t="s">
        <v>64</v>
      </c>
      <c r="AR14" s="44"/>
      <c r="AS14" s="44"/>
      <c r="AT14" s="44"/>
      <c r="AU14" s="44"/>
      <c r="AW14" s="12"/>
    </row>
    <row r="15" spans="1:49" ht="17.25">
      <c r="B15" s="16" t="s">
        <v>11</v>
      </c>
      <c r="C15" s="160" t="s">
        <v>12</v>
      </c>
      <c r="D15" s="160"/>
      <c r="E15" s="160"/>
      <c r="F15" s="160"/>
      <c r="G15" s="160"/>
      <c r="H15" s="118" t="s">
        <v>14</v>
      </c>
      <c r="I15" s="168">
        <v>6</v>
      </c>
      <c r="J15" s="168"/>
      <c r="K15" s="120" t="s">
        <v>15</v>
      </c>
      <c r="L15" s="120" t="s">
        <v>16</v>
      </c>
      <c r="M15" s="168">
        <v>8</v>
      </c>
      <c r="N15" s="168"/>
      <c r="O15" s="11" t="s">
        <v>15</v>
      </c>
      <c r="P15" s="13" t="s">
        <v>17</v>
      </c>
      <c r="Q15" s="168">
        <f>SUM(M15*I15)</f>
        <v>48</v>
      </c>
      <c r="R15" s="168"/>
      <c r="S15" s="118" t="s">
        <v>18</v>
      </c>
      <c r="T15" s="118"/>
      <c r="U15" s="18" t="s">
        <v>11</v>
      </c>
      <c r="V15" s="10" t="s">
        <v>63</v>
      </c>
      <c r="W15" s="10"/>
      <c r="X15" s="10"/>
      <c r="Y15" s="10"/>
      <c r="Z15" s="10"/>
      <c r="AA15" s="10" t="s">
        <v>14</v>
      </c>
      <c r="AB15" s="10" t="s">
        <v>64</v>
      </c>
      <c r="AC15" s="10"/>
      <c r="AD15" s="10"/>
      <c r="AE15" s="10"/>
      <c r="AF15" s="10"/>
      <c r="AH15" s="10"/>
      <c r="AI15" s="18" t="s">
        <v>11</v>
      </c>
      <c r="AJ15" s="160" t="s">
        <v>68</v>
      </c>
      <c r="AK15" s="160"/>
      <c r="AL15" s="160"/>
      <c r="AM15" s="160"/>
      <c r="AN15" s="160"/>
      <c r="AO15" s="160"/>
      <c r="AP15" s="10" t="s">
        <v>14</v>
      </c>
      <c r="AQ15" s="10" t="s">
        <v>111</v>
      </c>
      <c r="AR15" s="10"/>
      <c r="AS15" s="10"/>
      <c r="AT15" s="10"/>
      <c r="AU15" s="10"/>
      <c r="AW15" s="12"/>
    </row>
    <row r="16" spans="1:49">
      <c r="B16" s="17"/>
      <c r="C16" s="44"/>
      <c r="D16" s="44"/>
      <c r="E16" s="44"/>
      <c r="F16" s="44"/>
      <c r="G16" s="44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119"/>
      <c r="U16" s="18" t="s">
        <v>11</v>
      </c>
      <c r="V16" s="118" t="s">
        <v>66</v>
      </c>
      <c r="W16" s="118"/>
      <c r="X16" s="118"/>
      <c r="Y16" s="118"/>
      <c r="Z16" s="118"/>
      <c r="AA16" s="10" t="s">
        <v>14</v>
      </c>
      <c r="AB16" s="118" t="s">
        <v>64</v>
      </c>
      <c r="AC16" s="118"/>
      <c r="AD16" s="118"/>
      <c r="AE16" s="118"/>
      <c r="AF16" s="118"/>
      <c r="AH16" s="24"/>
      <c r="AI16" s="18" t="s">
        <v>11</v>
      </c>
      <c r="AJ16" s="160" t="s">
        <v>69</v>
      </c>
      <c r="AK16" s="160"/>
      <c r="AL16" s="160"/>
      <c r="AM16" s="160"/>
      <c r="AN16" s="160"/>
      <c r="AO16" s="160"/>
      <c r="AP16" s="10" t="s">
        <v>14</v>
      </c>
      <c r="AQ16" s="10" t="s">
        <v>111</v>
      </c>
      <c r="AR16" s="10"/>
      <c r="AS16" s="10"/>
      <c r="AT16" s="10"/>
      <c r="AU16" s="10"/>
      <c r="AV16" s="10"/>
      <c r="AW16" s="12"/>
    </row>
    <row r="17" spans="2:49">
      <c r="B17" s="8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2"/>
    </row>
    <row r="18" spans="2:49">
      <c r="B18" s="170" t="s">
        <v>19</v>
      </c>
      <c r="C18" s="170"/>
      <c r="D18" s="170"/>
      <c r="E18" s="170"/>
      <c r="F18" s="170"/>
      <c r="G18" s="170"/>
      <c r="H18" s="170"/>
      <c r="I18" s="170"/>
      <c r="J18" s="170"/>
      <c r="K18" s="170"/>
      <c r="L18" s="170"/>
      <c r="M18" s="170"/>
      <c r="N18" s="170"/>
      <c r="O18" s="170"/>
      <c r="P18" s="170"/>
      <c r="Q18" s="170"/>
      <c r="R18" s="170" t="s">
        <v>20</v>
      </c>
      <c r="S18" s="170"/>
      <c r="T18" s="170"/>
      <c r="U18" s="170"/>
      <c r="V18" s="170"/>
      <c r="W18" s="170"/>
      <c r="X18" s="170"/>
      <c r="Y18" s="170"/>
      <c r="Z18" s="170"/>
      <c r="AA18" s="170"/>
      <c r="AB18" s="170"/>
      <c r="AC18" s="170"/>
      <c r="AD18" s="170"/>
      <c r="AE18" s="170"/>
      <c r="AF18" s="170"/>
      <c r="AG18" s="170"/>
      <c r="AH18" s="170" t="s">
        <v>21</v>
      </c>
      <c r="AI18" s="170"/>
      <c r="AJ18" s="170"/>
      <c r="AK18" s="170"/>
      <c r="AL18" s="170"/>
      <c r="AM18" s="170"/>
      <c r="AN18" s="170"/>
      <c r="AO18" s="170"/>
      <c r="AP18" s="170"/>
      <c r="AQ18" s="170"/>
      <c r="AR18" s="170"/>
      <c r="AS18" s="170"/>
      <c r="AT18" s="170"/>
      <c r="AU18" s="170"/>
      <c r="AV18" s="170"/>
      <c r="AW18" s="170"/>
    </row>
    <row r="19" spans="2:49">
      <c r="B19" s="162"/>
      <c r="C19" s="162"/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  <c r="AA19" s="162"/>
      <c r="AB19" s="162"/>
      <c r="AC19" s="162"/>
      <c r="AD19" s="162"/>
      <c r="AE19" s="162"/>
      <c r="AF19" s="162"/>
      <c r="AG19" s="162"/>
      <c r="AH19" s="162"/>
      <c r="AI19" s="162"/>
      <c r="AJ19" s="162"/>
      <c r="AK19" s="162"/>
      <c r="AL19" s="162"/>
      <c r="AM19" s="162"/>
      <c r="AN19" s="162"/>
      <c r="AO19" s="162"/>
      <c r="AP19" s="162"/>
      <c r="AQ19" s="162"/>
      <c r="AR19" s="162"/>
      <c r="AS19" s="162"/>
      <c r="AT19" s="162"/>
      <c r="AU19" s="162"/>
      <c r="AV19" s="162"/>
      <c r="AW19" s="162"/>
    </row>
    <row r="20" spans="2:49">
      <c r="B20" s="163"/>
      <c r="C20" s="163"/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  <c r="AC20" s="163"/>
      <c r="AD20" s="163"/>
      <c r="AE20" s="163"/>
      <c r="AF20" s="163"/>
      <c r="AG20" s="163"/>
      <c r="AH20" s="163"/>
      <c r="AI20" s="163"/>
      <c r="AJ20" s="163"/>
      <c r="AK20" s="163"/>
      <c r="AL20" s="163"/>
      <c r="AM20" s="163"/>
      <c r="AN20" s="163"/>
      <c r="AO20" s="163"/>
      <c r="AP20" s="163"/>
      <c r="AQ20" s="163"/>
      <c r="AR20" s="163"/>
      <c r="AS20" s="163"/>
      <c r="AT20" s="163"/>
      <c r="AU20" s="163"/>
      <c r="AV20" s="163"/>
      <c r="AW20" s="163"/>
    </row>
    <row r="21" spans="2:49">
      <c r="B21" s="163"/>
      <c r="C21" s="163"/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  <c r="AC21" s="163"/>
      <c r="AD21" s="163"/>
      <c r="AE21" s="163"/>
      <c r="AF21" s="163"/>
      <c r="AG21" s="163"/>
      <c r="AH21" s="163"/>
      <c r="AI21" s="163"/>
      <c r="AJ21" s="163"/>
      <c r="AK21" s="163"/>
      <c r="AL21" s="163"/>
      <c r="AM21" s="163"/>
      <c r="AN21" s="163"/>
      <c r="AO21" s="163"/>
      <c r="AP21" s="163"/>
      <c r="AQ21" s="163"/>
      <c r="AR21" s="163"/>
      <c r="AS21" s="163"/>
      <c r="AT21" s="163"/>
      <c r="AU21" s="163"/>
      <c r="AV21" s="163"/>
      <c r="AW21" s="163"/>
    </row>
    <row r="22" spans="2:49">
      <c r="B22" s="163"/>
      <c r="C22" s="163"/>
      <c r="D22" s="163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  <c r="AC22" s="163"/>
      <c r="AD22" s="163"/>
      <c r="AE22" s="163"/>
      <c r="AF22" s="163"/>
      <c r="AG22" s="163"/>
      <c r="AH22" s="163"/>
      <c r="AI22" s="163"/>
      <c r="AJ22" s="163"/>
      <c r="AK22" s="163"/>
      <c r="AL22" s="163"/>
      <c r="AM22" s="163"/>
      <c r="AN22" s="163"/>
      <c r="AO22" s="163"/>
      <c r="AP22" s="163"/>
      <c r="AQ22" s="163"/>
      <c r="AR22" s="163"/>
      <c r="AS22" s="163"/>
      <c r="AT22" s="163"/>
      <c r="AU22" s="163"/>
      <c r="AV22" s="163"/>
      <c r="AW22" s="163"/>
    </row>
    <row r="23" spans="2:49">
      <c r="B23" s="163"/>
      <c r="C23" s="163"/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  <c r="AC23" s="163"/>
      <c r="AD23" s="163"/>
      <c r="AE23" s="163"/>
      <c r="AF23" s="163"/>
      <c r="AG23" s="163"/>
      <c r="AH23" s="163"/>
      <c r="AI23" s="163"/>
      <c r="AJ23" s="163"/>
      <c r="AK23" s="163"/>
      <c r="AL23" s="163"/>
      <c r="AM23" s="163"/>
      <c r="AN23" s="163"/>
      <c r="AO23" s="163"/>
      <c r="AP23" s="163"/>
      <c r="AQ23" s="163"/>
      <c r="AR23" s="163"/>
      <c r="AS23" s="163"/>
      <c r="AT23" s="163"/>
      <c r="AU23" s="163"/>
      <c r="AV23" s="163"/>
      <c r="AW23" s="163"/>
    </row>
    <row r="24" spans="2:49">
      <c r="B24" s="163"/>
      <c r="C24" s="163"/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  <c r="AC24" s="163"/>
      <c r="AD24" s="163"/>
      <c r="AE24" s="163"/>
      <c r="AF24" s="163"/>
      <c r="AG24" s="163"/>
      <c r="AH24" s="163"/>
      <c r="AI24" s="163"/>
      <c r="AJ24" s="163"/>
      <c r="AK24" s="163"/>
      <c r="AL24" s="163"/>
      <c r="AM24" s="163"/>
      <c r="AN24" s="163"/>
      <c r="AO24" s="163"/>
      <c r="AP24" s="163"/>
      <c r="AQ24" s="163"/>
      <c r="AR24" s="163"/>
      <c r="AS24" s="163"/>
      <c r="AT24" s="163"/>
      <c r="AU24" s="163"/>
      <c r="AV24" s="163"/>
      <c r="AW24" s="163"/>
    </row>
    <row r="25" spans="2:49">
      <c r="B25" s="163"/>
      <c r="C25" s="163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K25" s="163"/>
      <c r="AL25" s="163"/>
      <c r="AM25" s="163"/>
      <c r="AN25" s="163"/>
      <c r="AO25" s="163"/>
      <c r="AP25" s="163"/>
      <c r="AQ25" s="163"/>
      <c r="AR25" s="163"/>
      <c r="AS25" s="163"/>
      <c r="AT25" s="163"/>
      <c r="AU25" s="163"/>
      <c r="AV25" s="163"/>
      <c r="AW25" s="163"/>
    </row>
    <row r="26" spans="2:49">
      <c r="B26" s="163"/>
      <c r="C26" s="163"/>
      <c r="D26" s="163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  <c r="AB26" s="163"/>
      <c r="AC26" s="163"/>
      <c r="AD26" s="163"/>
      <c r="AE26" s="163"/>
      <c r="AF26" s="163"/>
      <c r="AG26" s="163"/>
      <c r="AH26" s="163"/>
      <c r="AI26" s="163"/>
      <c r="AJ26" s="163"/>
      <c r="AK26" s="163"/>
      <c r="AL26" s="163"/>
      <c r="AM26" s="163"/>
      <c r="AN26" s="163"/>
      <c r="AO26" s="163"/>
      <c r="AP26" s="163"/>
      <c r="AQ26" s="163"/>
      <c r="AR26" s="163"/>
      <c r="AS26" s="163"/>
      <c r="AT26" s="163"/>
      <c r="AU26" s="163"/>
      <c r="AV26" s="163"/>
      <c r="AW26" s="163"/>
    </row>
    <row r="27" spans="2:49">
      <c r="B27" s="163"/>
      <c r="C27" s="163"/>
      <c r="D27" s="163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/>
      <c r="AC27" s="163"/>
      <c r="AD27" s="163"/>
      <c r="AE27" s="163"/>
      <c r="AF27" s="163"/>
      <c r="AG27" s="163"/>
      <c r="AH27" s="163"/>
      <c r="AI27" s="163"/>
      <c r="AJ27" s="163"/>
      <c r="AK27" s="163"/>
      <c r="AL27" s="163"/>
      <c r="AM27" s="163"/>
      <c r="AN27" s="163"/>
      <c r="AO27" s="163"/>
      <c r="AP27" s="163"/>
      <c r="AQ27" s="163"/>
      <c r="AR27" s="163"/>
      <c r="AS27" s="163"/>
      <c r="AT27" s="163"/>
      <c r="AU27" s="163"/>
      <c r="AV27" s="163"/>
      <c r="AW27" s="163"/>
    </row>
    <row r="28" spans="2:49">
      <c r="B28" s="163"/>
      <c r="C28" s="163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  <c r="AB28" s="163"/>
      <c r="AC28" s="163"/>
      <c r="AD28" s="163"/>
      <c r="AE28" s="163"/>
      <c r="AF28" s="163"/>
      <c r="AG28" s="163"/>
      <c r="AH28" s="163"/>
      <c r="AI28" s="163"/>
      <c r="AJ28" s="163"/>
      <c r="AK28" s="163"/>
      <c r="AL28" s="163"/>
      <c r="AM28" s="163"/>
      <c r="AN28" s="163"/>
      <c r="AO28" s="163"/>
      <c r="AP28" s="163"/>
      <c r="AQ28" s="163"/>
      <c r="AR28" s="163"/>
      <c r="AS28" s="163"/>
      <c r="AT28" s="163"/>
      <c r="AU28" s="163"/>
      <c r="AV28" s="163"/>
      <c r="AW28" s="163"/>
    </row>
    <row r="29" spans="2:49">
      <c r="B29" s="163"/>
      <c r="C29" s="163"/>
      <c r="D29" s="163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63"/>
      <c r="AL29" s="163"/>
      <c r="AM29" s="163"/>
      <c r="AN29" s="163"/>
      <c r="AO29" s="163"/>
      <c r="AP29" s="163"/>
      <c r="AQ29" s="163"/>
      <c r="AR29" s="163"/>
      <c r="AS29" s="163"/>
      <c r="AT29" s="163"/>
      <c r="AU29" s="163"/>
      <c r="AV29" s="163"/>
      <c r="AW29" s="163"/>
    </row>
    <row r="30" spans="2:49">
      <c r="B30" s="164"/>
      <c r="C30" s="164"/>
      <c r="D30" s="164"/>
      <c r="E30" s="164"/>
      <c r="F30" s="164"/>
      <c r="G30" s="164"/>
      <c r="H30" s="164"/>
      <c r="I30" s="164"/>
      <c r="J30" s="164"/>
      <c r="K30" s="164"/>
      <c r="L30" s="164"/>
      <c r="M30" s="164"/>
      <c r="N30" s="164"/>
      <c r="O30" s="164"/>
      <c r="P30" s="164"/>
      <c r="Q30" s="164"/>
      <c r="R30" s="164"/>
      <c r="S30" s="164"/>
      <c r="T30" s="164"/>
      <c r="U30" s="164"/>
      <c r="V30" s="164"/>
      <c r="W30" s="164"/>
      <c r="X30" s="164"/>
      <c r="Y30" s="164"/>
      <c r="Z30" s="164"/>
      <c r="AA30" s="164"/>
      <c r="AB30" s="164"/>
      <c r="AC30" s="164"/>
      <c r="AD30" s="164"/>
      <c r="AE30" s="164"/>
      <c r="AF30" s="164"/>
      <c r="AG30" s="164"/>
      <c r="AH30" s="164"/>
      <c r="AI30" s="164"/>
      <c r="AJ30" s="164"/>
      <c r="AK30" s="164"/>
      <c r="AL30" s="164"/>
      <c r="AM30" s="164"/>
      <c r="AN30" s="164"/>
      <c r="AO30" s="164"/>
      <c r="AP30" s="164"/>
      <c r="AQ30" s="164"/>
      <c r="AR30" s="164"/>
      <c r="AS30" s="164"/>
      <c r="AT30" s="164"/>
      <c r="AU30" s="164"/>
      <c r="AV30" s="164"/>
      <c r="AW30" s="164"/>
    </row>
    <row r="32" spans="2:49" s="102" customFormat="1">
      <c r="I32" s="101"/>
      <c r="J32" s="101"/>
      <c r="K32" s="101"/>
      <c r="L32" s="101"/>
      <c r="M32" s="101"/>
      <c r="N32" s="101"/>
      <c r="AR32" s="101" t="s">
        <v>239</v>
      </c>
    </row>
    <row r="33" spans="1:49" s="102" customFormat="1">
      <c r="F33" s="101" t="s">
        <v>54</v>
      </c>
      <c r="I33" s="101"/>
      <c r="J33" s="101"/>
      <c r="K33" s="101"/>
      <c r="L33" s="101"/>
      <c r="M33" s="101"/>
      <c r="N33" s="101"/>
      <c r="T33" s="101" t="s">
        <v>237</v>
      </c>
      <c r="AF33" s="101" t="s">
        <v>51</v>
      </c>
      <c r="AR33" s="101" t="s">
        <v>48</v>
      </c>
    </row>
    <row r="34" spans="1:49" s="102" customFormat="1">
      <c r="F34" s="101" t="s">
        <v>55</v>
      </c>
      <c r="I34" s="101"/>
      <c r="J34" s="101"/>
      <c r="K34" s="101"/>
      <c r="L34" s="101"/>
      <c r="M34" s="101"/>
      <c r="N34" s="101"/>
      <c r="T34" s="101" t="s">
        <v>238</v>
      </c>
      <c r="AF34" s="101" t="s">
        <v>52</v>
      </c>
      <c r="AR34" s="101" t="s">
        <v>49</v>
      </c>
    </row>
    <row r="35" spans="1:49" s="102" customFormat="1">
      <c r="F35" s="101"/>
      <c r="I35" s="101"/>
      <c r="J35" s="101"/>
      <c r="K35" s="101"/>
      <c r="L35" s="101"/>
      <c r="M35" s="101"/>
      <c r="N35" s="101"/>
      <c r="AF35" s="101" t="s">
        <v>53</v>
      </c>
      <c r="AR35" s="101" t="s">
        <v>50</v>
      </c>
    </row>
    <row r="36" spans="1:49" s="102" customFormat="1">
      <c r="F36" s="101"/>
      <c r="I36" s="101"/>
      <c r="J36" s="101"/>
      <c r="K36" s="101"/>
      <c r="L36" s="101"/>
      <c r="M36" s="101"/>
      <c r="N36" s="101"/>
      <c r="AF36" s="101"/>
      <c r="AR36" s="101"/>
    </row>
    <row r="37" spans="1:49" s="102" customFormat="1">
      <c r="F37" s="101"/>
      <c r="I37" s="101"/>
      <c r="J37" s="101"/>
      <c r="K37" s="101"/>
      <c r="L37" s="101"/>
      <c r="M37" s="101"/>
      <c r="N37" s="101"/>
      <c r="AF37" s="101"/>
      <c r="AR37" s="101"/>
    </row>
    <row r="38" spans="1:49" s="102" customFormat="1">
      <c r="F38" s="101"/>
      <c r="I38" s="101"/>
      <c r="J38" s="101"/>
      <c r="K38" s="101"/>
      <c r="L38" s="101"/>
      <c r="M38" s="101"/>
      <c r="N38" s="101"/>
      <c r="AF38" s="101"/>
      <c r="AR38" s="101"/>
    </row>
    <row r="39" spans="1:49" s="140" customFormat="1" ht="16.5" thickBot="1">
      <c r="F39" s="141" t="s">
        <v>232</v>
      </c>
      <c r="I39" s="142"/>
      <c r="J39" s="142"/>
      <c r="K39" s="142"/>
      <c r="L39" s="142"/>
      <c r="M39" s="142"/>
      <c r="N39" s="142"/>
      <c r="Q39" s="145"/>
      <c r="R39" s="145"/>
      <c r="S39" s="145"/>
      <c r="T39" s="146"/>
      <c r="U39" s="145"/>
      <c r="V39" s="145"/>
      <c r="W39" s="145"/>
      <c r="X39" s="145"/>
      <c r="AF39" s="141" t="s">
        <v>97</v>
      </c>
      <c r="AR39" s="141" t="s">
        <v>209</v>
      </c>
    </row>
    <row r="40" spans="1:49" s="102" customFormat="1">
      <c r="D40" s="143"/>
      <c r="F40" s="143" t="s">
        <v>228</v>
      </c>
      <c r="G40" s="143"/>
      <c r="H40" s="143"/>
      <c r="I40" s="143"/>
      <c r="J40" s="143"/>
      <c r="K40" s="144"/>
      <c r="L40" s="144"/>
      <c r="M40" s="144"/>
      <c r="N40" s="144"/>
      <c r="T40" s="147"/>
      <c r="AO40" s="101"/>
    </row>
    <row r="42" spans="1:49">
      <c r="AN42" s="10"/>
      <c r="AO42" s="10"/>
      <c r="AP42" s="160"/>
      <c r="AQ42" s="160"/>
      <c r="AR42" s="160"/>
      <c r="AS42" s="160"/>
      <c r="AT42" s="160"/>
    </row>
    <row r="46" spans="1:49">
      <c r="A46" s="2" t="s">
        <v>25</v>
      </c>
      <c r="B46" s="1" t="s">
        <v>26</v>
      </c>
    </row>
    <row r="48" spans="1:49">
      <c r="B48" s="15" t="s">
        <v>27</v>
      </c>
      <c r="C48" s="5"/>
      <c r="D48" s="5"/>
      <c r="E48" s="5"/>
      <c r="F48" s="5"/>
      <c r="G48" s="5"/>
      <c r="H48" s="5"/>
      <c r="I48" s="6"/>
      <c r="J48" s="6"/>
      <c r="K48" s="6"/>
      <c r="L48" s="6"/>
      <c r="M48" s="6"/>
      <c r="N48" s="6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7"/>
    </row>
    <row r="49" spans="2:49">
      <c r="B49" s="22" t="s">
        <v>28</v>
      </c>
      <c r="C49" s="10"/>
      <c r="D49" s="10"/>
      <c r="E49" s="10"/>
      <c r="F49" s="10"/>
      <c r="G49" s="10"/>
      <c r="H49" s="10"/>
      <c r="I49" s="11"/>
      <c r="J49" s="11"/>
      <c r="K49" s="11"/>
      <c r="L49" s="11"/>
      <c r="M49" s="11"/>
      <c r="V49" s="11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9" t="s">
        <v>30</v>
      </c>
      <c r="AR49" s="10"/>
      <c r="AS49" s="10"/>
      <c r="AT49" s="10"/>
      <c r="AU49" s="10"/>
      <c r="AV49" s="10"/>
      <c r="AW49" s="12"/>
    </row>
    <row r="50" spans="2:49" ht="17.25">
      <c r="B50" s="23" t="s">
        <v>1</v>
      </c>
      <c r="C50" s="10" t="s">
        <v>70</v>
      </c>
      <c r="D50" s="10"/>
      <c r="E50" s="10"/>
      <c r="F50" s="10"/>
      <c r="G50" s="10"/>
      <c r="H50" s="118"/>
      <c r="I50" s="20"/>
      <c r="J50" s="11"/>
      <c r="K50" s="11"/>
      <c r="L50" s="11"/>
      <c r="M50" s="11"/>
      <c r="V50" s="168">
        <v>12</v>
      </c>
      <c r="W50" s="168"/>
      <c r="X50" s="11" t="s">
        <v>15</v>
      </c>
      <c r="Y50" s="11" t="s">
        <v>16</v>
      </c>
      <c r="Z50" s="168">
        <v>2.85</v>
      </c>
      <c r="AA50" s="168"/>
      <c r="AB50" s="11" t="s">
        <v>15</v>
      </c>
      <c r="AC50" s="13" t="s">
        <v>17</v>
      </c>
      <c r="AD50" s="168">
        <f>SUM(Z50*V50)</f>
        <v>34.200000000000003</v>
      </c>
      <c r="AE50" s="168"/>
      <c r="AF50" s="118" t="s">
        <v>18</v>
      </c>
      <c r="AG50" s="10"/>
      <c r="AH50" s="25" t="s">
        <v>29</v>
      </c>
      <c r="AI50" s="10"/>
      <c r="AJ50" s="180">
        <v>57000</v>
      </c>
      <c r="AK50" s="180"/>
      <c r="AL50" s="180"/>
      <c r="AM50" s="26"/>
      <c r="AN50" s="10"/>
      <c r="AO50" s="10"/>
      <c r="AP50" s="10"/>
      <c r="AQ50" s="27" t="s">
        <v>31</v>
      </c>
      <c r="AR50" s="180">
        <f>SUM(AJ50*AD50)</f>
        <v>1949400.0000000002</v>
      </c>
      <c r="AS50" s="180"/>
      <c r="AT50" s="180"/>
      <c r="AU50" s="180"/>
      <c r="AV50" s="10"/>
      <c r="AW50" s="12"/>
    </row>
    <row r="51" spans="2:49">
      <c r="B51" s="23" t="s">
        <v>8</v>
      </c>
      <c r="C51" s="10" t="s">
        <v>71</v>
      </c>
      <c r="D51" s="10"/>
      <c r="E51" s="10"/>
      <c r="F51" s="10"/>
      <c r="G51" s="10"/>
      <c r="H51" s="118"/>
      <c r="I51" s="20"/>
      <c r="J51" s="11"/>
      <c r="K51" s="11"/>
      <c r="L51" s="11"/>
      <c r="M51" s="11"/>
      <c r="V51" s="168">
        <v>2</v>
      </c>
      <c r="W51" s="168"/>
      <c r="X51" s="160" t="s">
        <v>37</v>
      </c>
      <c r="Y51" s="160"/>
      <c r="Z51" s="160"/>
      <c r="AA51" s="160"/>
      <c r="AC51" s="13"/>
      <c r="AD51" s="168"/>
      <c r="AE51" s="168"/>
      <c r="AF51" s="118"/>
      <c r="AG51" s="10"/>
      <c r="AH51" s="25" t="s">
        <v>29</v>
      </c>
      <c r="AI51" s="10"/>
      <c r="AJ51" s="180">
        <v>350000</v>
      </c>
      <c r="AK51" s="180"/>
      <c r="AL51" s="180"/>
      <c r="AM51" s="26"/>
      <c r="AN51" s="10"/>
      <c r="AO51" s="10"/>
      <c r="AP51" s="10"/>
      <c r="AQ51" s="27" t="s">
        <v>31</v>
      </c>
      <c r="AR51" s="180">
        <f>SUM(AJ51*V51)</f>
        <v>700000</v>
      </c>
      <c r="AS51" s="180"/>
      <c r="AT51" s="180"/>
      <c r="AU51" s="180"/>
      <c r="AV51" s="10"/>
      <c r="AW51" s="12"/>
    </row>
    <row r="52" spans="2:49">
      <c r="B52" s="23" t="s">
        <v>25</v>
      </c>
      <c r="C52" s="118" t="s">
        <v>72</v>
      </c>
      <c r="D52" s="119"/>
      <c r="E52" s="119"/>
      <c r="F52" s="119"/>
      <c r="G52" s="119"/>
      <c r="H52" s="119"/>
      <c r="I52" s="119"/>
      <c r="J52" s="119"/>
      <c r="K52" s="119"/>
      <c r="L52" s="119"/>
      <c r="M52" s="119"/>
      <c r="V52" s="168">
        <v>2</v>
      </c>
      <c r="W52" s="168"/>
      <c r="X52" s="160" t="s">
        <v>37</v>
      </c>
      <c r="Y52" s="160"/>
      <c r="Z52" s="160"/>
      <c r="AA52" s="160"/>
      <c r="AC52" s="13"/>
      <c r="AD52" s="168"/>
      <c r="AE52" s="168"/>
      <c r="AF52" s="118"/>
      <c r="AG52" s="24"/>
      <c r="AH52" s="25" t="s">
        <v>29</v>
      </c>
      <c r="AI52" s="24"/>
      <c r="AJ52" s="180">
        <v>350000</v>
      </c>
      <c r="AK52" s="180"/>
      <c r="AL52" s="180"/>
      <c r="AM52" s="26"/>
      <c r="AN52" s="24"/>
      <c r="AO52" s="24"/>
      <c r="AP52" s="24"/>
      <c r="AQ52" s="27" t="s">
        <v>31</v>
      </c>
      <c r="AR52" s="180">
        <f>SUM(AJ52*V52)</f>
        <v>700000</v>
      </c>
      <c r="AS52" s="180"/>
      <c r="AT52" s="180"/>
      <c r="AU52" s="180"/>
      <c r="AV52" s="10"/>
      <c r="AW52" s="12"/>
    </row>
    <row r="53" spans="2:49">
      <c r="B53" s="8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2"/>
    </row>
    <row r="54" spans="2:49" ht="15.75">
      <c r="B54" s="181" t="s">
        <v>32</v>
      </c>
      <c r="C54" s="182"/>
      <c r="D54" s="182"/>
      <c r="E54" s="182"/>
      <c r="F54" s="182"/>
      <c r="G54" s="182"/>
      <c r="H54" s="182"/>
      <c r="I54" s="182"/>
      <c r="J54" s="182"/>
      <c r="K54" s="182"/>
      <c r="L54" s="182"/>
      <c r="M54" s="182"/>
      <c r="N54" s="182"/>
      <c r="O54" s="182"/>
      <c r="P54" s="182"/>
      <c r="Q54" s="182"/>
      <c r="R54" s="182"/>
      <c r="S54" s="182"/>
      <c r="T54" s="182"/>
      <c r="U54" s="182"/>
      <c r="V54" s="182"/>
      <c r="W54" s="182"/>
      <c r="X54" s="182"/>
      <c r="Y54" s="182"/>
      <c r="Z54" s="182"/>
      <c r="AA54" s="182"/>
      <c r="AB54" s="182"/>
      <c r="AC54" s="182"/>
      <c r="AD54" s="182"/>
      <c r="AE54" s="182"/>
      <c r="AF54" s="182"/>
      <c r="AG54" s="182"/>
      <c r="AH54" s="182"/>
      <c r="AI54" s="182"/>
      <c r="AJ54" s="182"/>
      <c r="AK54" s="182"/>
      <c r="AL54" s="182"/>
      <c r="AM54" s="182"/>
      <c r="AN54" s="182"/>
      <c r="AO54" s="182"/>
      <c r="AP54" s="45"/>
      <c r="AQ54" s="45" t="s">
        <v>31</v>
      </c>
      <c r="AR54" s="46"/>
      <c r="AS54" s="183">
        <f>SUM(AR50:AU52)</f>
        <v>3349400</v>
      </c>
      <c r="AT54" s="183"/>
      <c r="AU54" s="183"/>
      <c r="AV54" s="183"/>
      <c r="AW54" s="184"/>
    </row>
    <row r="55" spans="2:49">
      <c r="B55" s="185" t="s">
        <v>33</v>
      </c>
      <c r="C55" s="186"/>
      <c r="D55" s="187" t="s">
        <v>19</v>
      </c>
      <c r="E55" s="188"/>
      <c r="F55" s="188"/>
      <c r="G55" s="188"/>
      <c r="H55" s="188"/>
      <c r="I55" s="188"/>
      <c r="J55" s="188"/>
      <c r="K55" s="188"/>
      <c r="L55" s="188"/>
      <c r="M55" s="188"/>
      <c r="N55" s="188"/>
      <c r="O55" s="188"/>
      <c r="P55" s="188"/>
      <c r="Q55" s="189"/>
      <c r="R55" s="170" t="s">
        <v>20</v>
      </c>
      <c r="S55" s="170"/>
      <c r="T55" s="170"/>
      <c r="U55" s="170"/>
      <c r="V55" s="170"/>
      <c r="W55" s="170"/>
      <c r="X55" s="170"/>
      <c r="Y55" s="170"/>
      <c r="Z55" s="170"/>
      <c r="AA55" s="170"/>
      <c r="AB55" s="170"/>
      <c r="AC55" s="170"/>
      <c r="AD55" s="170"/>
      <c r="AE55" s="170"/>
      <c r="AF55" s="170"/>
      <c r="AG55" s="170"/>
      <c r="AH55" s="170" t="s">
        <v>21</v>
      </c>
      <c r="AI55" s="170"/>
      <c r="AJ55" s="170"/>
      <c r="AK55" s="170"/>
      <c r="AL55" s="170"/>
      <c r="AM55" s="170"/>
      <c r="AN55" s="170"/>
      <c r="AO55" s="170"/>
      <c r="AP55" s="170"/>
      <c r="AQ55" s="170"/>
      <c r="AR55" s="170"/>
      <c r="AS55" s="170"/>
      <c r="AT55" s="170"/>
      <c r="AU55" s="170"/>
      <c r="AV55" s="170"/>
      <c r="AW55" s="170"/>
    </row>
    <row r="56" spans="2:49">
      <c r="B56" s="15" t="s">
        <v>43</v>
      </c>
      <c r="C56" s="30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7"/>
      <c r="R56" s="4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7"/>
      <c r="AH56" s="4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7"/>
    </row>
    <row r="57" spans="2:49">
      <c r="B57" s="8"/>
      <c r="C57" s="9" t="s">
        <v>34</v>
      </c>
      <c r="D57" s="195" t="s">
        <v>58</v>
      </c>
      <c r="E57" s="195"/>
      <c r="F57" s="195"/>
      <c r="G57" s="195"/>
      <c r="H57" s="195"/>
      <c r="I57" s="195"/>
      <c r="J57" s="195"/>
      <c r="K57" s="195"/>
      <c r="L57" s="195"/>
      <c r="M57" s="195"/>
      <c r="N57" s="195"/>
      <c r="O57" s="195"/>
      <c r="P57" s="195"/>
      <c r="Q57" s="196"/>
      <c r="R57" s="8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2"/>
      <c r="AH57" s="8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2"/>
    </row>
    <row r="58" spans="2:49">
      <c r="B58" s="8"/>
      <c r="C58" s="10"/>
      <c r="D58" s="160" t="s">
        <v>35</v>
      </c>
      <c r="E58" s="160"/>
      <c r="F58" s="11" t="s">
        <v>14</v>
      </c>
      <c r="G58" s="160" t="s">
        <v>36</v>
      </c>
      <c r="H58" s="160"/>
      <c r="I58" s="160"/>
      <c r="J58" s="160"/>
      <c r="K58" s="160"/>
      <c r="L58" s="160"/>
      <c r="M58" s="160"/>
      <c r="N58" s="160"/>
      <c r="O58" s="160"/>
      <c r="P58" s="160"/>
      <c r="Q58" s="198"/>
      <c r="R58" s="8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2"/>
      <c r="AH58" s="8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2"/>
    </row>
    <row r="59" spans="2:49">
      <c r="B59" s="8"/>
      <c r="C59" s="10"/>
      <c r="D59" s="118"/>
      <c r="E59" s="118"/>
      <c r="F59" s="11"/>
      <c r="G59" s="118"/>
      <c r="H59" s="118"/>
      <c r="I59" s="118"/>
      <c r="J59" s="118"/>
      <c r="K59" s="118"/>
      <c r="L59" s="118"/>
      <c r="M59" s="118"/>
      <c r="N59" s="118"/>
      <c r="O59" s="118"/>
      <c r="P59" s="118"/>
      <c r="Q59" s="121"/>
      <c r="R59" s="8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2"/>
      <c r="AH59" s="8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2"/>
    </row>
    <row r="60" spans="2:49">
      <c r="B60" s="8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2"/>
      <c r="R60" s="8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2"/>
      <c r="AH60" s="8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2"/>
    </row>
    <row r="61" spans="2:49">
      <c r="B61" s="8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2"/>
      <c r="R61" s="8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2"/>
      <c r="AH61" s="8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2"/>
    </row>
    <row r="62" spans="2:49">
      <c r="B62" s="8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2"/>
      <c r="R62" s="8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2"/>
      <c r="AH62" s="8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2"/>
    </row>
    <row r="63" spans="2:49">
      <c r="B63" s="8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2"/>
      <c r="R63" s="8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2"/>
      <c r="AH63" s="8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2"/>
    </row>
    <row r="64" spans="2:49">
      <c r="B64" s="8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2"/>
      <c r="R64" s="8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2"/>
      <c r="AH64" s="8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2"/>
    </row>
    <row r="65" spans="2:49">
      <c r="B65" s="8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2"/>
      <c r="R65" s="8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2"/>
      <c r="AH65" s="8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2"/>
    </row>
    <row r="66" spans="2:49">
      <c r="B66" s="8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2"/>
      <c r="R66" s="8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2"/>
      <c r="AH66" s="8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2"/>
    </row>
    <row r="67" spans="2:49">
      <c r="B67" s="8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2"/>
      <c r="R67" s="8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2"/>
      <c r="AH67" s="8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2"/>
    </row>
    <row r="68" spans="2:49">
      <c r="B68" s="8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2"/>
      <c r="R68" s="8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2"/>
      <c r="AH68" s="8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2"/>
    </row>
    <row r="69" spans="2:49">
      <c r="B69" s="8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2"/>
      <c r="R69" s="8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2"/>
      <c r="AH69" s="8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2"/>
    </row>
    <row r="70" spans="2:49">
      <c r="B70" s="8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2"/>
      <c r="R70" s="8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2"/>
      <c r="AH70" s="8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2"/>
    </row>
    <row r="71" spans="2:49">
      <c r="B71" s="8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2"/>
      <c r="R71" s="8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2"/>
      <c r="AH71" s="8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2"/>
    </row>
    <row r="72" spans="2:49">
      <c r="B72" s="14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9"/>
      <c r="R72" s="14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9"/>
      <c r="AH72" s="14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9"/>
    </row>
    <row r="83" spans="2:49">
      <c r="B83" s="15" t="s">
        <v>27</v>
      </c>
      <c r="C83" s="5"/>
      <c r="D83" s="5"/>
      <c r="E83" s="5"/>
      <c r="F83" s="5"/>
      <c r="G83" s="5"/>
      <c r="H83" s="5"/>
      <c r="I83" s="6"/>
      <c r="J83" s="6"/>
      <c r="K83" s="6"/>
      <c r="L83" s="6"/>
      <c r="M83" s="6"/>
      <c r="N83" s="6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7"/>
    </row>
    <row r="84" spans="2:49">
      <c r="B84" s="22" t="s">
        <v>28</v>
      </c>
      <c r="C84" s="10"/>
      <c r="D84" s="10"/>
      <c r="E84" s="10"/>
      <c r="F84" s="10"/>
      <c r="G84" s="10"/>
      <c r="H84" s="10"/>
      <c r="I84" s="11"/>
      <c r="J84" s="11"/>
      <c r="K84" s="11"/>
      <c r="L84" s="11"/>
      <c r="M84" s="11"/>
      <c r="V84" s="11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9" t="s">
        <v>30</v>
      </c>
      <c r="AR84" s="10"/>
      <c r="AS84" s="10"/>
      <c r="AT84" s="10"/>
      <c r="AU84" s="10"/>
      <c r="AV84" s="10"/>
      <c r="AW84" s="12"/>
    </row>
    <row r="85" spans="2:49" ht="17.25">
      <c r="B85" s="23" t="s">
        <v>1</v>
      </c>
      <c r="C85" s="10" t="s">
        <v>70</v>
      </c>
      <c r="D85" s="10"/>
      <c r="E85" s="10"/>
      <c r="F85" s="10"/>
      <c r="G85" s="10"/>
      <c r="H85" s="118"/>
      <c r="I85" s="20"/>
      <c r="J85" s="11"/>
      <c r="K85" s="11"/>
      <c r="L85" s="11"/>
      <c r="M85" s="11"/>
      <c r="V85" s="168">
        <v>8</v>
      </c>
      <c r="W85" s="168"/>
      <c r="X85" s="11" t="s">
        <v>15</v>
      </c>
      <c r="Y85" s="11" t="s">
        <v>16</v>
      </c>
      <c r="Z85" s="168">
        <v>2.85</v>
      </c>
      <c r="AA85" s="168"/>
      <c r="AB85" s="11" t="s">
        <v>15</v>
      </c>
      <c r="AC85" s="13" t="s">
        <v>17</v>
      </c>
      <c r="AD85" s="168">
        <f>SUM(Z85*V85)</f>
        <v>22.8</v>
      </c>
      <c r="AE85" s="168"/>
      <c r="AF85" s="118" t="s">
        <v>18</v>
      </c>
      <c r="AG85" s="10"/>
      <c r="AH85" s="25" t="s">
        <v>29</v>
      </c>
      <c r="AI85" s="10"/>
      <c r="AJ85" s="180">
        <v>57000</v>
      </c>
      <c r="AK85" s="180"/>
      <c r="AL85" s="180"/>
      <c r="AM85" s="26"/>
      <c r="AN85" s="10"/>
      <c r="AO85" s="10"/>
      <c r="AP85" s="10"/>
      <c r="AQ85" s="27" t="s">
        <v>31</v>
      </c>
      <c r="AR85" s="180">
        <f>SUM(AJ85*AD85)</f>
        <v>1299600</v>
      </c>
      <c r="AS85" s="180"/>
      <c r="AT85" s="180"/>
      <c r="AU85" s="180"/>
      <c r="AV85" s="10"/>
      <c r="AW85" s="12"/>
    </row>
    <row r="86" spans="2:49">
      <c r="B86" s="23" t="s">
        <v>8</v>
      </c>
      <c r="C86" s="118" t="s">
        <v>72</v>
      </c>
      <c r="D86" s="119"/>
      <c r="E86" s="119"/>
      <c r="F86" s="119"/>
      <c r="G86" s="119"/>
      <c r="H86" s="119"/>
      <c r="I86" s="119"/>
      <c r="J86" s="119"/>
      <c r="K86" s="119"/>
      <c r="L86" s="119"/>
      <c r="M86" s="119"/>
      <c r="V86" s="168">
        <v>1</v>
      </c>
      <c r="W86" s="168"/>
      <c r="X86" s="160" t="s">
        <v>37</v>
      </c>
      <c r="Y86" s="160"/>
      <c r="Z86" s="160"/>
      <c r="AA86" s="160"/>
      <c r="AC86" s="13"/>
      <c r="AD86" s="168"/>
      <c r="AE86" s="168"/>
      <c r="AF86" s="118"/>
      <c r="AG86" s="24"/>
      <c r="AH86" s="25" t="s">
        <v>29</v>
      </c>
      <c r="AI86" s="24"/>
      <c r="AJ86" s="180">
        <v>350000</v>
      </c>
      <c r="AK86" s="180"/>
      <c r="AL86" s="180"/>
      <c r="AM86" s="24"/>
      <c r="AN86" s="24"/>
      <c r="AO86" s="24"/>
      <c r="AP86" s="24"/>
      <c r="AQ86" s="27" t="s">
        <v>31</v>
      </c>
      <c r="AR86" s="180">
        <f>SUM(AJ86*V86)</f>
        <v>350000</v>
      </c>
      <c r="AS86" s="180"/>
      <c r="AT86" s="180"/>
      <c r="AU86" s="180"/>
      <c r="AV86" s="10"/>
      <c r="AW86" s="12"/>
    </row>
    <row r="87" spans="2:49">
      <c r="B87" s="8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2"/>
    </row>
    <row r="88" spans="2:49" ht="15.75">
      <c r="B88" s="181" t="s">
        <v>32</v>
      </c>
      <c r="C88" s="182"/>
      <c r="D88" s="182"/>
      <c r="E88" s="182"/>
      <c r="F88" s="182"/>
      <c r="G88" s="182"/>
      <c r="H88" s="182"/>
      <c r="I88" s="182"/>
      <c r="J88" s="182"/>
      <c r="K88" s="182"/>
      <c r="L88" s="182"/>
      <c r="M88" s="182"/>
      <c r="N88" s="182"/>
      <c r="O88" s="182"/>
      <c r="P88" s="182"/>
      <c r="Q88" s="182"/>
      <c r="R88" s="182"/>
      <c r="S88" s="182"/>
      <c r="T88" s="182"/>
      <c r="U88" s="182"/>
      <c r="V88" s="182"/>
      <c r="W88" s="182"/>
      <c r="X88" s="182"/>
      <c r="Y88" s="182"/>
      <c r="Z88" s="182"/>
      <c r="AA88" s="182"/>
      <c r="AB88" s="182"/>
      <c r="AC88" s="182"/>
      <c r="AD88" s="182"/>
      <c r="AE88" s="182"/>
      <c r="AF88" s="182"/>
      <c r="AG88" s="182"/>
      <c r="AH88" s="182"/>
      <c r="AI88" s="182"/>
      <c r="AJ88" s="182"/>
      <c r="AK88" s="182"/>
      <c r="AL88" s="182"/>
      <c r="AM88" s="182"/>
      <c r="AN88" s="182"/>
      <c r="AO88" s="182"/>
      <c r="AP88" s="45"/>
      <c r="AQ88" s="45" t="s">
        <v>31</v>
      </c>
      <c r="AR88" s="46"/>
      <c r="AS88" s="183">
        <f>SUM(AR85:AU86)</f>
        <v>1649600</v>
      </c>
      <c r="AT88" s="183"/>
      <c r="AU88" s="183"/>
      <c r="AV88" s="183"/>
      <c r="AW88" s="184"/>
    </row>
    <row r="89" spans="2:49">
      <c r="B89" s="185" t="s">
        <v>33</v>
      </c>
      <c r="C89" s="186"/>
      <c r="D89" s="187" t="s">
        <v>19</v>
      </c>
      <c r="E89" s="188"/>
      <c r="F89" s="188"/>
      <c r="G89" s="188"/>
      <c r="H89" s="188"/>
      <c r="I89" s="188"/>
      <c r="J89" s="188"/>
      <c r="K89" s="188"/>
      <c r="L89" s="188"/>
      <c r="M89" s="188"/>
      <c r="N89" s="188"/>
      <c r="O89" s="188"/>
      <c r="P89" s="188"/>
      <c r="Q89" s="189"/>
      <c r="R89" s="170" t="s">
        <v>20</v>
      </c>
      <c r="S89" s="170"/>
      <c r="T89" s="170"/>
      <c r="U89" s="170"/>
      <c r="V89" s="170"/>
      <c r="W89" s="170"/>
      <c r="X89" s="170"/>
      <c r="Y89" s="170"/>
      <c r="Z89" s="170"/>
      <c r="AA89" s="170"/>
      <c r="AB89" s="170"/>
      <c r="AC89" s="170"/>
      <c r="AD89" s="170"/>
      <c r="AE89" s="170"/>
      <c r="AF89" s="170"/>
      <c r="AG89" s="170"/>
      <c r="AH89" s="170" t="s">
        <v>21</v>
      </c>
      <c r="AI89" s="170"/>
      <c r="AJ89" s="170"/>
      <c r="AK89" s="170"/>
      <c r="AL89" s="170"/>
      <c r="AM89" s="170"/>
      <c r="AN89" s="170"/>
      <c r="AO89" s="170"/>
      <c r="AP89" s="170"/>
      <c r="AQ89" s="170"/>
      <c r="AR89" s="170"/>
      <c r="AS89" s="170"/>
      <c r="AT89" s="170"/>
      <c r="AU89" s="170"/>
      <c r="AV89" s="170"/>
      <c r="AW89" s="170"/>
    </row>
    <row r="90" spans="2:49">
      <c r="B90" s="15" t="s">
        <v>43</v>
      </c>
      <c r="C90" s="30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7"/>
      <c r="R90" s="4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7"/>
      <c r="AH90" s="4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7"/>
    </row>
    <row r="91" spans="2:49">
      <c r="B91" s="8"/>
      <c r="C91" s="9" t="s">
        <v>38</v>
      </c>
      <c r="D91" s="195" t="s">
        <v>59</v>
      </c>
      <c r="E91" s="195"/>
      <c r="F91" s="195"/>
      <c r="G91" s="195"/>
      <c r="H91" s="195"/>
      <c r="I91" s="195"/>
      <c r="J91" s="195"/>
      <c r="K91" s="195"/>
      <c r="L91" s="195"/>
      <c r="M91" s="195"/>
      <c r="N91" s="195"/>
      <c r="O91" s="195"/>
      <c r="P91" s="195"/>
      <c r="Q91" s="196"/>
      <c r="R91" s="8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2"/>
      <c r="AH91" s="8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2"/>
    </row>
    <row r="92" spans="2:49">
      <c r="B92" s="8"/>
      <c r="C92" s="10"/>
      <c r="D92" s="160" t="s">
        <v>35</v>
      </c>
      <c r="E92" s="160"/>
      <c r="F92" s="11" t="s">
        <v>14</v>
      </c>
      <c r="G92" s="160" t="s">
        <v>36</v>
      </c>
      <c r="H92" s="160"/>
      <c r="I92" s="160"/>
      <c r="J92" s="160"/>
      <c r="K92" s="160"/>
      <c r="L92" s="160"/>
      <c r="M92" s="160"/>
      <c r="N92" s="160"/>
      <c r="O92" s="160"/>
      <c r="P92" s="160"/>
      <c r="Q92" s="198"/>
      <c r="R92" s="8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2"/>
      <c r="AH92" s="8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2"/>
    </row>
    <row r="93" spans="2:49">
      <c r="B93" s="8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2"/>
      <c r="R93" s="8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2"/>
      <c r="AH93" s="8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2"/>
    </row>
    <row r="94" spans="2:49">
      <c r="B94" s="8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2"/>
      <c r="R94" s="8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2"/>
      <c r="AH94" s="8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2"/>
    </row>
    <row r="95" spans="2:49">
      <c r="B95" s="8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2"/>
      <c r="R95" s="8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2"/>
      <c r="AH95" s="8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2"/>
    </row>
    <row r="96" spans="2:49">
      <c r="B96" s="8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2"/>
      <c r="R96" s="8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2"/>
      <c r="AH96" s="8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2"/>
    </row>
    <row r="97" spans="2:49">
      <c r="B97" s="8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2"/>
      <c r="R97" s="8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2"/>
      <c r="AH97" s="8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2"/>
    </row>
    <row r="98" spans="2:49">
      <c r="B98" s="8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2"/>
      <c r="R98" s="8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2"/>
      <c r="AH98" s="8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2"/>
    </row>
    <row r="99" spans="2:49">
      <c r="B99" s="8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2"/>
      <c r="R99" s="8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2"/>
      <c r="AH99" s="8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2"/>
    </row>
    <row r="100" spans="2:49">
      <c r="B100" s="8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2"/>
      <c r="R100" s="8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2"/>
      <c r="AH100" s="8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2"/>
    </row>
    <row r="101" spans="2:49">
      <c r="B101" s="8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2"/>
      <c r="R101" s="8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2"/>
      <c r="AH101" s="8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2"/>
    </row>
    <row r="102" spans="2:49">
      <c r="B102" s="8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2"/>
      <c r="R102" s="8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2"/>
      <c r="AH102" s="8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2"/>
    </row>
    <row r="103" spans="2:49">
      <c r="B103" s="8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2"/>
      <c r="R103" s="8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2"/>
      <c r="AH103" s="8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2"/>
    </row>
    <row r="104" spans="2:49">
      <c r="B104" s="8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2"/>
      <c r="R104" s="8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2"/>
      <c r="AH104" s="8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2"/>
    </row>
    <row r="105" spans="2:49">
      <c r="B105" s="14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9"/>
      <c r="R105" s="14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9"/>
      <c r="AH105" s="14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9"/>
    </row>
    <row r="120" spans="2:49">
      <c r="B120" s="15" t="s">
        <v>27</v>
      </c>
      <c r="C120" s="5"/>
      <c r="D120" s="5"/>
      <c r="E120" s="5"/>
      <c r="F120" s="5"/>
      <c r="G120" s="5"/>
      <c r="H120" s="5"/>
      <c r="I120" s="6"/>
      <c r="J120" s="6"/>
      <c r="K120" s="6"/>
      <c r="L120" s="6"/>
      <c r="M120" s="6"/>
      <c r="N120" s="6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7"/>
    </row>
    <row r="121" spans="2:49">
      <c r="B121" s="22" t="s">
        <v>28</v>
      </c>
      <c r="C121" s="10"/>
      <c r="D121" s="10"/>
      <c r="E121" s="10"/>
      <c r="F121" s="10"/>
      <c r="G121" s="10"/>
      <c r="H121" s="10"/>
      <c r="I121" s="11"/>
      <c r="J121" s="11"/>
      <c r="K121" s="11"/>
      <c r="L121" s="11"/>
      <c r="M121" s="11"/>
      <c r="V121" s="11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9" t="s">
        <v>30</v>
      </c>
      <c r="AR121" s="10"/>
      <c r="AS121" s="10"/>
      <c r="AT121" s="10"/>
      <c r="AU121" s="10"/>
      <c r="AV121" s="10"/>
      <c r="AW121" s="12"/>
    </row>
    <row r="122" spans="2:49" ht="17.25">
      <c r="B122" s="23" t="s">
        <v>1</v>
      </c>
      <c r="C122" s="10" t="s">
        <v>70</v>
      </c>
      <c r="D122" s="10"/>
      <c r="E122" s="10"/>
      <c r="F122" s="10"/>
      <c r="G122" s="10"/>
      <c r="H122" s="118"/>
      <c r="I122" s="20"/>
      <c r="J122" s="11"/>
      <c r="K122" s="11"/>
      <c r="L122" s="11"/>
      <c r="M122" s="11"/>
      <c r="V122" s="168">
        <v>8</v>
      </c>
      <c r="W122" s="168"/>
      <c r="X122" s="11" t="s">
        <v>15</v>
      </c>
      <c r="Y122" s="11" t="s">
        <v>16</v>
      </c>
      <c r="Z122" s="168">
        <v>2.85</v>
      </c>
      <c r="AA122" s="168"/>
      <c r="AB122" s="11" t="s">
        <v>15</v>
      </c>
      <c r="AC122" s="13" t="s">
        <v>17</v>
      </c>
      <c r="AD122" s="168">
        <f>SUM(Z122*V122)</f>
        <v>22.8</v>
      </c>
      <c r="AE122" s="168"/>
      <c r="AF122" s="118" t="s">
        <v>18</v>
      </c>
      <c r="AG122" s="10"/>
      <c r="AH122" s="25" t="s">
        <v>29</v>
      </c>
      <c r="AI122" s="10"/>
      <c r="AJ122" s="180">
        <v>57000</v>
      </c>
      <c r="AK122" s="180"/>
      <c r="AL122" s="180"/>
      <c r="AM122" s="26"/>
      <c r="AN122" s="10"/>
      <c r="AO122" s="10"/>
      <c r="AP122" s="10"/>
      <c r="AQ122" s="27" t="s">
        <v>31</v>
      </c>
      <c r="AR122" s="180">
        <f>SUM(AJ122*AD122)</f>
        <v>1299600</v>
      </c>
      <c r="AS122" s="180"/>
      <c r="AT122" s="180"/>
      <c r="AU122" s="180"/>
      <c r="AV122" s="10"/>
      <c r="AW122" s="12"/>
    </row>
    <row r="123" spans="2:49">
      <c r="B123" s="23" t="s">
        <v>8</v>
      </c>
      <c r="C123" s="118" t="s">
        <v>72</v>
      </c>
      <c r="D123" s="119"/>
      <c r="E123" s="119"/>
      <c r="F123" s="119"/>
      <c r="G123" s="119"/>
      <c r="H123" s="119"/>
      <c r="I123" s="119"/>
      <c r="J123" s="119"/>
      <c r="K123" s="119"/>
      <c r="L123" s="119"/>
      <c r="M123" s="119"/>
      <c r="V123" s="168">
        <v>0</v>
      </c>
      <c r="W123" s="168"/>
      <c r="X123" s="160" t="s">
        <v>37</v>
      </c>
      <c r="Y123" s="160"/>
      <c r="Z123" s="160"/>
      <c r="AA123" s="160"/>
      <c r="AC123" s="13"/>
      <c r="AD123" s="168"/>
      <c r="AE123" s="168"/>
      <c r="AF123" s="118"/>
      <c r="AG123" s="24"/>
      <c r="AH123" s="25" t="s">
        <v>29</v>
      </c>
      <c r="AI123" s="24"/>
      <c r="AJ123" s="180">
        <v>350000</v>
      </c>
      <c r="AK123" s="180"/>
      <c r="AL123" s="180"/>
      <c r="AM123" s="24"/>
      <c r="AN123" s="24"/>
      <c r="AO123" s="24"/>
      <c r="AP123" s="24"/>
      <c r="AQ123" s="27" t="s">
        <v>31</v>
      </c>
      <c r="AR123" s="180">
        <f>SUM(AJ123*V123)</f>
        <v>0</v>
      </c>
      <c r="AS123" s="180"/>
      <c r="AT123" s="180"/>
      <c r="AU123" s="180"/>
      <c r="AV123" s="10"/>
      <c r="AW123" s="12"/>
    </row>
    <row r="124" spans="2:49">
      <c r="B124" s="8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2"/>
    </row>
    <row r="125" spans="2:49" ht="15.75">
      <c r="B125" s="181" t="s">
        <v>32</v>
      </c>
      <c r="C125" s="182"/>
      <c r="D125" s="182"/>
      <c r="E125" s="182"/>
      <c r="F125" s="182"/>
      <c r="G125" s="182"/>
      <c r="H125" s="182"/>
      <c r="I125" s="182"/>
      <c r="J125" s="182"/>
      <c r="K125" s="182"/>
      <c r="L125" s="182"/>
      <c r="M125" s="182"/>
      <c r="N125" s="182"/>
      <c r="O125" s="182"/>
      <c r="P125" s="182"/>
      <c r="Q125" s="182"/>
      <c r="R125" s="182"/>
      <c r="S125" s="182"/>
      <c r="T125" s="182"/>
      <c r="U125" s="182"/>
      <c r="V125" s="182"/>
      <c r="W125" s="182"/>
      <c r="X125" s="182"/>
      <c r="Y125" s="182"/>
      <c r="Z125" s="182"/>
      <c r="AA125" s="182"/>
      <c r="AB125" s="182"/>
      <c r="AC125" s="182"/>
      <c r="AD125" s="182"/>
      <c r="AE125" s="182"/>
      <c r="AF125" s="182"/>
      <c r="AG125" s="182"/>
      <c r="AH125" s="182"/>
      <c r="AI125" s="182"/>
      <c r="AJ125" s="182"/>
      <c r="AK125" s="182"/>
      <c r="AL125" s="182"/>
      <c r="AM125" s="182"/>
      <c r="AN125" s="182"/>
      <c r="AO125" s="182"/>
      <c r="AP125" s="45"/>
      <c r="AQ125" s="45" t="s">
        <v>31</v>
      </c>
      <c r="AR125" s="46"/>
      <c r="AS125" s="183">
        <f>SUM(AR122:AU123)</f>
        <v>1299600</v>
      </c>
      <c r="AT125" s="183"/>
      <c r="AU125" s="183"/>
      <c r="AV125" s="183"/>
      <c r="AW125" s="184"/>
    </row>
    <row r="126" spans="2:49">
      <c r="B126" s="185" t="s">
        <v>33</v>
      </c>
      <c r="C126" s="186"/>
      <c r="D126" s="187" t="s">
        <v>19</v>
      </c>
      <c r="E126" s="188"/>
      <c r="F126" s="188"/>
      <c r="G126" s="188"/>
      <c r="H126" s="188"/>
      <c r="I126" s="188"/>
      <c r="J126" s="188"/>
      <c r="K126" s="188"/>
      <c r="L126" s="188"/>
      <c r="M126" s="188"/>
      <c r="N126" s="188"/>
      <c r="O126" s="188"/>
      <c r="P126" s="188"/>
      <c r="Q126" s="189"/>
      <c r="R126" s="170" t="s">
        <v>20</v>
      </c>
      <c r="S126" s="170"/>
      <c r="T126" s="170"/>
      <c r="U126" s="170"/>
      <c r="V126" s="170"/>
      <c r="W126" s="170"/>
      <c r="X126" s="170"/>
      <c r="Y126" s="170"/>
      <c r="Z126" s="170"/>
      <c r="AA126" s="170"/>
      <c r="AB126" s="170"/>
      <c r="AC126" s="170"/>
      <c r="AD126" s="170"/>
      <c r="AE126" s="170"/>
      <c r="AF126" s="170"/>
      <c r="AG126" s="170"/>
      <c r="AH126" s="170" t="s">
        <v>21</v>
      </c>
      <c r="AI126" s="170"/>
      <c r="AJ126" s="170"/>
      <c r="AK126" s="170"/>
      <c r="AL126" s="170"/>
      <c r="AM126" s="170"/>
      <c r="AN126" s="170"/>
      <c r="AO126" s="170"/>
      <c r="AP126" s="170"/>
      <c r="AQ126" s="170"/>
      <c r="AR126" s="170"/>
      <c r="AS126" s="170"/>
      <c r="AT126" s="170"/>
      <c r="AU126" s="170"/>
      <c r="AV126" s="170"/>
      <c r="AW126" s="170"/>
    </row>
    <row r="127" spans="2:49">
      <c r="B127" s="15" t="s">
        <v>43</v>
      </c>
      <c r="C127" s="30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7"/>
      <c r="R127" s="4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7"/>
      <c r="AH127" s="4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7"/>
    </row>
    <row r="128" spans="2:49">
      <c r="B128" s="8"/>
      <c r="C128" s="9" t="s">
        <v>39</v>
      </c>
      <c r="D128" s="195" t="s">
        <v>60</v>
      </c>
      <c r="E128" s="195"/>
      <c r="F128" s="195"/>
      <c r="G128" s="195"/>
      <c r="H128" s="195"/>
      <c r="I128" s="195"/>
      <c r="J128" s="195"/>
      <c r="K128" s="195"/>
      <c r="L128" s="195"/>
      <c r="M128" s="195"/>
      <c r="N128" s="195"/>
      <c r="O128" s="195"/>
      <c r="P128" s="195"/>
      <c r="Q128" s="196"/>
      <c r="R128" s="8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2"/>
      <c r="AH128" s="8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2"/>
    </row>
    <row r="129" spans="2:49">
      <c r="B129" s="8"/>
      <c r="C129" s="10"/>
      <c r="D129" s="160" t="s">
        <v>35</v>
      </c>
      <c r="E129" s="160"/>
      <c r="F129" s="11" t="s">
        <v>14</v>
      </c>
      <c r="G129" s="160" t="s">
        <v>36</v>
      </c>
      <c r="H129" s="160"/>
      <c r="I129" s="160"/>
      <c r="J129" s="160"/>
      <c r="K129" s="160"/>
      <c r="L129" s="160"/>
      <c r="M129" s="160"/>
      <c r="N129" s="160"/>
      <c r="O129" s="160"/>
      <c r="P129" s="160"/>
      <c r="Q129" s="198"/>
      <c r="R129" s="8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2"/>
      <c r="AH129" s="8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2"/>
    </row>
    <row r="130" spans="2:49">
      <c r="B130" s="8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2"/>
      <c r="R130" s="8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2"/>
      <c r="AH130" s="8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2"/>
    </row>
    <row r="131" spans="2:49">
      <c r="B131" s="8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2"/>
      <c r="R131" s="8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2"/>
      <c r="AH131" s="8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2"/>
    </row>
    <row r="132" spans="2:49">
      <c r="B132" s="8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2"/>
      <c r="R132" s="8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2"/>
      <c r="AH132" s="8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2"/>
    </row>
    <row r="133" spans="2:49">
      <c r="B133" s="8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2"/>
      <c r="R133" s="8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2"/>
      <c r="AH133" s="8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2"/>
    </row>
    <row r="134" spans="2:49">
      <c r="B134" s="8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2"/>
      <c r="R134" s="8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2"/>
      <c r="AH134" s="8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2"/>
    </row>
    <row r="135" spans="2:49">
      <c r="B135" s="8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2"/>
      <c r="R135" s="8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2"/>
      <c r="AH135" s="8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2"/>
    </row>
    <row r="136" spans="2:49">
      <c r="B136" s="8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2"/>
      <c r="R136" s="8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2"/>
      <c r="AH136" s="8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2"/>
    </row>
    <row r="137" spans="2:49">
      <c r="B137" s="8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2"/>
      <c r="R137" s="8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2"/>
      <c r="AH137" s="8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2"/>
    </row>
    <row r="138" spans="2:49">
      <c r="B138" s="8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2"/>
      <c r="R138" s="8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2"/>
      <c r="AH138" s="8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2"/>
    </row>
    <row r="139" spans="2:49">
      <c r="B139" s="8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2"/>
      <c r="R139" s="8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2"/>
      <c r="AH139" s="8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2"/>
    </row>
    <row r="140" spans="2:49">
      <c r="B140" s="8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2"/>
      <c r="R140" s="8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2"/>
      <c r="AH140" s="8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2"/>
    </row>
    <row r="141" spans="2:49">
      <c r="B141" s="8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2"/>
      <c r="R141" s="8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2"/>
      <c r="AH141" s="8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2"/>
    </row>
    <row r="142" spans="2:49">
      <c r="B142" s="14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9"/>
      <c r="R142" s="14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9"/>
      <c r="AH142" s="14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9"/>
    </row>
    <row r="144" spans="2:49" ht="21">
      <c r="B144" s="173" t="s">
        <v>56</v>
      </c>
      <c r="C144" s="174"/>
      <c r="D144" s="174" t="s">
        <v>57</v>
      </c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  <c r="Z144" s="174"/>
      <c r="AA144" s="174"/>
      <c r="AB144" s="174"/>
      <c r="AC144" s="174"/>
      <c r="AD144" s="174"/>
      <c r="AE144" s="174"/>
      <c r="AF144" s="174"/>
      <c r="AG144" s="174"/>
      <c r="AH144" s="174" t="s">
        <v>31</v>
      </c>
      <c r="AI144" s="174"/>
      <c r="AJ144" s="177">
        <f>AS125+AS88+AS54</f>
        <v>6298600</v>
      </c>
      <c r="AK144" s="177"/>
      <c r="AL144" s="177"/>
      <c r="AM144" s="177"/>
      <c r="AN144" s="177"/>
      <c r="AO144" s="177"/>
      <c r="AP144" s="177"/>
      <c r="AQ144" s="177"/>
      <c r="AR144" s="177"/>
      <c r="AS144" s="177"/>
      <c r="AT144" s="39"/>
      <c r="AU144" s="39"/>
      <c r="AV144" s="39"/>
      <c r="AW144" s="40"/>
    </row>
    <row r="145" spans="2:49" ht="21">
      <c r="B145" s="175"/>
      <c r="C145" s="176"/>
      <c r="D145" s="176"/>
      <c r="E145" s="176"/>
      <c r="F145" s="176"/>
      <c r="G145" s="176"/>
      <c r="H145" s="176"/>
      <c r="I145" s="176"/>
      <c r="J145" s="176"/>
      <c r="K145" s="176"/>
      <c r="L145" s="176"/>
      <c r="M145" s="176"/>
      <c r="N145" s="176"/>
      <c r="O145" s="176"/>
      <c r="P145" s="176"/>
      <c r="Q145" s="176"/>
      <c r="R145" s="176"/>
      <c r="S145" s="176"/>
      <c r="T145" s="176"/>
      <c r="U145" s="176"/>
      <c r="V145" s="176"/>
      <c r="W145" s="176"/>
      <c r="X145" s="176"/>
      <c r="Y145" s="176"/>
      <c r="Z145" s="176"/>
      <c r="AA145" s="176"/>
      <c r="AB145" s="176"/>
      <c r="AC145" s="176"/>
      <c r="AD145" s="176"/>
      <c r="AE145" s="176"/>
      <c r="AF145" s="176"/>
      <c r="AG145" s="176"/>
      <c r="AH145" s="176"/>
      <c r="AI145" s="176"/>
      <c r="AJ145" s="178"/>
      <c r="AK145" s="178"/>
      <c r="AL145" s="178"/>
      <c r="AM145" s="178"/>
      <c r="AN145" s="178"/>
      <c r="AO145" s="178"/>
      <c r="AP145" s="178"/>
      <c r="AQ145" s="178"/>
      <c r="AR145" s="178"/>
      <c r="AS145" s="178"/>
      <c r="AT145" s="41"/>
      <c r="AU145" s="41"/>
      <c r="AV145" s="41"/>
      <c r="AW145" s="42"/>
    </row>
    <row r="146" spans="2:49">
      <c r="AO146" s="3"/>
    </row>
    <row r="147" spans="2:49" s="51" customFormat="1" ht="14.25">
      <c r="I147" s="52"/>
      <c r="J147" s="52"/>
      <c r="K147" s="52"/>
      <c r="L147" s="52"/>
      <c r="M147" s="52"/>
      <c r="N147" s="52"/>
      <c r="AO147" s="52" t="s">
        <v>210</v>
      </c>
    </row>
    <row r="148" spans="2:49" s="51" customFormat="1" ht="14.25">
      <c r="F148" s="52" t="s">
        <v>54</v>
      </c>
      <c r="I148" s="52"/>
      <c r="J148" s="52"/>
      <c r="K148" s="52"/>
      <c r="L148" s="52"/>
      <c r="M148" s="52"/>
      <c r="N148" s="52"/>
      <c r="X148" s="52" t="s">
        <v>51</v>
      </c>
      <c r="AO148" s="52" t="s">
        <v>48</v>
      </c>
    </row>
    <row r="149" spans="2:49" s="51" customFormat="1" ht="14.25">
      <c r="F149" s="52" t="s">
        <v>55</v>
      </c>
      <c r="I149" s="52"/>
      <c r="J149" s="52"/>
      <c r="K149" s="52"/>
      <c r="L149" s="52"/>
      <c r="M149" s="52"/>
      <c r="N149" s="52"/>
      <c r="X149" s="52" t="s">
        <v>52</v>
      </c>
      <c r="AO149" s="52" t="s">
        <v>49</v>
      </c>
    </row>
    <row r="150" spans="2:49" s="51" customFormat="1" ht="14.25">
      <c r="F150" s="52"/>
      <c r="I150" s="52"/>
      <c r="J150" s="52"/>
      <c r="K150" s="52"/>
      <c r="L150" s="52"/>
      <c r="M150" s="52"/>
      <c r="N150" s="52"/>
      <c r="X150" s="52" t="s">
        <v>53</v>
      </c>
      <c r="AO150" s="52" t="s">
        <v>50</v>
      </c>
    </row>
    <row r="151" spans="2:49" s="51" customFormat="1" ht="14.25">
      <c r="F151" s="52"/>
      <c r="I151" s="52"/>
      <c r="J151" s="52"/>
      <c r="K151" s="52"/>
      <c r="L151" s="52"/>
      <c r="M151" s="52"/>
      <c r="N151" s="52"/>
      <c r="X151" s="52"/>
      <c r="AO151" s="52"/>
    </row>
    <row r="152" spans="2:49" s="51" customFormat="1" ht="14.25">
      <c r="F152" s="52"/>
      <c r="I152" s="52"/>
      <c r="J152" s="52"/>
      <c r="K152" s="52"/>
      <c r="L152" s="52"/>
      <c r="M152" s="52"/>
      <c r="N152" s="52"/>
      <c r="X152" s="52"/>
      <c r="AO152" s="52"/>
    </row>
    <row r="153" spans="2:49" s="51" customFormat="1" ht="14.25">
      <c r="F153" s="52"/>
      <c r="I153" s="52"/>
      <c r="J153" s="52"/>
      <c r="K153" s="52"/>
      <c r="L153" s="52"/>
      <c r="M153" s="52"/>
      <c r="N153" s="52"/>
      <c r="X153" s="52"/>
      <c r="AO153" s="52"/>
    </row>
    <row r="154" spans="2:49" s="63" customFormat="1">
      <c r="F154" s="132" t="s">
        <v>232</v>
      </c>
      <c r="I154" s="131"/>
      <c r="J154" s="131"/>
      <c r="K154" s="131"/>
      <c r="L154" s="131"/>
      <c r="M154" s="131"/>
      <c r="N154" s="131"/>
      <c r="X154" s="132" t="s">
        <v>97</v>
      </c>
      <c r="AO154" s="132" t="s">
        <v>209</v>
      </c>
    </row>
    <row r="155" spans="2:49" s="51" customFormat="1" ht="14.25">
      <c r="D155" s="133"/>
      <c r="F155" s="133" t="s">
        <v>228</v>
      </c>
      <c r="G155" s="133"/>
      <c r="H155" s="133"/>
      <c r="I155" s="133"/>
      <c r="J155" s="133"/>
      <c r="K155" s="134"/>
      <c r="L155" s="134"/>
      <c r="M155" s="134"/>
      <c r="N155" s="134"/>
      <c r="AO155" s="52"/>
    </row>
  </sheetData>
  <mergeCells count="98">
    <mergeCell ref="B6:J6"/>
    <mergeCell ref="L6:AT6"/>
    <mergeCell ref="A2:AW2"/>
    <mergeCell ref="B4:J4"/>
    <mergeCell ref="L4:AT4"/>
    <mergeCell ref="B5:J5"/>
    <mergeCell ref="L5:AT5"/>
    <mergeCell ref="B7:J7"/>
    <mergeCell ref="L7:AT7"/>
    <mergeCell ref="B8:J8"/>
    <mergeCell ref="L8:AT8"/>
    <mergeCell ref="B9:J9"/>
    <mergeCell ref="L9:AT9"/>
    <mergeCell ref="AJ16:AO16"/>
    <mergeCell ref="B11:AW11"/>
    <mergeCell ref="C14:G14"/>
    <mergeCell ref="I14:J14"/>
    <mergeCell ref="M14:N14"/>
    <mergeCell ref="Q14:R14"/>
    <mergeCell ref="AJ14:AO14"/>
    <mergeCell ref="C15:G15"/>
    <mergeCell ref="I15:J15"/>
    <mergeCell ref="M15:N15"/>
    <mergeCell ref="Q15:R15"/>
    <mergeCell ref="AJ15:AO15"/>
    <mergeCell ref="B18:Q18"/>
    <mergeCell ref="R18:AG18"/>
    <mergeCell ref="AH18:AW18"/>
    <mergeCell ref="B19:Q30"/>
    <mergeCell ref="R19:AG30"/>
    <mergeCell ref="AH19:AW30"/>
    <mergeCell ref="AP42:AT42"/>
    <mergeCell ref="V50:W50"/>
    <mergeCell ref="Z50:AA50"/>
    <mergeCell ref="AD50:AE50"/>
    <mergeCell ref="AJ50:AL50"/>
    <mergeCell ref="AR50:AU50"/>
    <mergeCell ref="V52:W52"/>
    <mergeCell ref="X52:AA52"/>
    <mergeCell ref="AD52:AE52"/>
    <mergeCell ref="AJ52:AL52"/>
    <mergeCell ref="AR52:AU52"/>
    <mergeCell ref="V51:W51"/>
    <mergeCell ref="X51:AA51"/>
    <mergeCell ref="AD51:AE51"/>
    <mergeCell ref="AJ51:AL51"/>
    <mergeCell ref="AR51:AU51"/>
    <mergeCell ref="B54:AO54"/>
    <mergeCell ref="AS54:AW54"/>
    <mergeCell ref="B55:C55"/>
    <mergeCell ref="D55:Q55"/>
    <mergeCell ref="R55:AG55"/>
    <mergeCell ref="AH55:AW55"/>
    <mergeCell ref="D57:Q57"/>
    <mergeCell ref="D58:E58"/>
    <mergeCell ref="G58:Q58"/>
    <mergeCell ref="V85:W85"/>
    <mergeCell ref="Z85:AA85"/>
    <mergeCell ref="AJ85:AL85"/>
    <mergeCell ref="AR85:AU85"/>
    <mergeCell ref="V86:W86"/>
    <mergeCell ref="X86:AA86"/>
    <mergeCell ref="AD86:AE86"/>
    <mergeCell ref="AJ86:AL86"/>
    <mergeCell ref="AR86:AU86"/>
    <mergeCell ref="AD85:AE85"/>
    <mergeCell ref="B88:AO88"/>
    <mergeCell ref="AS88:AW88"/>
    <mergeCell ref="B89:C89"/>
    <mergeCell ref="D89:Q89"/>
    <mergeCell ref="R89:AG89"/>
    <mergeCell ref="AH89:AW89"/>
    <mergeCell ref="D91:Q91"/>
    <mergeCell ref="D92:E92"/>
    <mergeCell ref="G92:Q92"/>
    <mergeCell ref="V122:W122"/>
    <mergeCell ref="Z122:AA122"/>
    <mergeCell ref="AJ122:AL122"/>
    <mergeCell ref="AR122:AU122"/>
    <mergeCell ref="V123:W123"/>
    <mergeCell ref="X123:AA123"/>
    <mergeCell ref="AD123:AE123"/>
    <mergeCell ref="AJ123:AL123"/>
    <mergeCell ref="AR123:AU123"/>
    <mergeCell ref="AD122:AE122"/>
    <mergeCell ref="B125:AO125"/>
    <mergeCell ref="AS125:AW125"/>
    <mergeCell ref="B126:C126"/>
    <mergeCell ref="D126:Q126"/>
    <mergeCell ref="R126:AG126"/>
    <mergeCell ref="AH126:AW126"/>
    <mergeCell ref="AJ144:AS145"/>
    <mergeCell ref="D128:Q128"/>
    <mergeCell ref="D129:E129"/>
    <mergeCell ref="G129:Q129"/>
    <mergeCell ref="B144:C145"/>
    <mergeCell ref="D144:AG145"/>
    <mergeCell ref="AH144:AI145"/>
  </mergeCells>
  <pageMargins left="1" right="0.51181102362204722" top="0.86" bottom="0.23" header="0.31496062992125984" footer="0.16"/>
  <pageSetup paperSize="9" scale="85" orientation="landscape" horizontalDpi="4294967293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>
  <dimension ref="A1:AW120"/>
  <sheetViews>
    <sheetView topLeftCell="A16" workbookViewId="0">
      <selection activeCell="A32" sqref="A32:XFD40"/>
    </sheetView>
  </sheetViews>
  <sheetFormatPr defaultRowHeight="15"/>
  <cols>
    <col min="1" max="7" width="3" style="1" customWidth="1"/>
    <col min="8" max="8" width="1.5703125" style="1" customWidth="1"/>
    <col min="9" max="14" width="3" style="3" customWidth="1"/>
    <col min="15" max="81" width="3" style="1" customWidth="1"/>
    <col min="82" max="139" width="2.42578125" style="1" customWidth="1"/>
    <col min="140" max="16384" width="9.140625" style="1"/>
  </cols>
  <sheetData>
    <row r="1" spans="1:49">
      <c r="AR1" s="21" t="s">
        <v>24</v>
      </c>
    </row>
    <row r="2" spans="1:49" ht="21">
      <c r="A2" s="165" t="s">
        <v>0</v>
      </c>
      <c r="B2" s="165"/>
      <c r="C2" s="165"/>
      <c r="D2" s="165"/>
      <c r="E2" s="165"/>
      <c r="F2" s="165"/>
      <c r="G2" s="165"/>
      <c r="H2" s="165"/>
      <c r="I2" s="165"/>
      <c r="J2" s="165"/>
      <c r="K2" s="165"/>
      <c r="L2" s="165"/>
      <c r="M2" s="165"/>
      <c r="N2" s="165"/>
      <c r="O2" s="165"/>
      <c r="P2" s="165"/>
      <c r="Q2" s="165"/>
      <c r="R2" s="165"/>
      <c r="S2" s="165"/>
      <c r="T2" s="165"/>
      <c r="U2" s="165"/>
      <c r="V2" s="165"/>
      <c r="W2" s="165"/>
      <c r="X2" s="165"/>
      <c r="Y2" s="165"/>
      <c r="Z2" s="165"/>
      <c r="AA2" s="165"/>
      <c r="AB2" s="165"/>
      <c r="AC2" s="165"/>
      <c r="AD2" s="165"/>
      <c r="AE2" s="165"/>
      <c r="AF2" s="165"/>
      <c r="AG2" s="165"/>
      <c r="AH2" s="165"/>
      <c r="AI2" s="165"/>
      <c r="AJ2" s="165"/>
      <c r="AK2" s="165"/>
      <c r="AL2" s="165"/>
      <c r="AM2" s="165"/>
      <c r="AN2" s="165"/>
      <c r="AO2" s="165"/>
      <c r="AP2" s="165"/>
      <c r="AQ2" s="165"/>
      <c r="AR2" s="165"/>
      <c r="AS2" s="165"/>
      <c r="AT2" s="165"/>
      <c r="AU2" s="165"/>
      <c r="AV2" s="165"/>
      <c r="AW2" s="165"/>
    </row>
    <row r="4" spans="1:49">
      <c r="A4" s="2" t="s">
        <v>1</v>
      </c>
      <c r="B4" s="166" t="s">
        <v>2</v>
      </c>
      <c r="C4" s="166"/>
      <c r="D4" s="166"/>
      <c r="E4" s="166"/>
      <c r="F4" s="166"/>
      <c r="G4" s="166"/>
      <c r="H4" s="166"/>
      <c r="I4" s="166"/>
      <c r="J4" s="166"/>
      <c r="K4" s="3" t="s">
        <v>14</v>
      </c>
      <c r="L4" s="166">
        <v>407</v>
      </c>
      <c r="M4" s="166"/>
      <c r="N4" s="166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  <c r="AA4" s="166"/>
      <c r="AB4" s="166"/>
      <c r="AC4" s="166"/>
      <c r="AD4" s="166"/>
      <c r="AE4" s="166"/>
      <c r="AF4" s="166"/>
      <c r="AG4" s="166"/>
      <c r="AH4" s="166"/>
      <c r="AI4" s="166"/>
      <c r="AJ4" s="166"/>
      <c r="AK4" s="166"/>
      <c r="AL4" s="166"/>
      <c r="AM4" s="166"/>
      <c r="AN4" s="166"/>
      <c r="AO4" s="166"/>
      <c r="AP4" s="166"/>
      <c r="AQ4" s="166"/>
      <c r="AR4" s="166"/>
      <c r="AS4" s="166"/>
      <c r="AT4" s="166"/>
    </row>
    <row r="5" spans="1:49">
      <c r="B5" s="166" t="s">
        <v>3</v>
      </c>
      <c r="C5" s="166"/>
      <c r="D5" s="166"/>
      <c r="E5" s="166"/>
      <c r="F5" s="166"/>
      <c r="G5" s="166"/>
      <c r="H5" s="166"/>
      <c r="I5" s="166"/>
      <c r="J5" s="166"/>
      <c r="K5" s="3" t="s">
        <v>14</v>
      </c>
      <c r="L5" s="167" t="s">
        <v>190</v>
      </c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167"/>
      <c r="AA5" s="167"/>
      <c r="AB5" s="167"/>
      <c r="AC5" s="167"/>
      <c r="AD5" s="167"/>
      <c r="AE5" s="167"/>
      <c r="AF5" s="167"/>
      <c r="AG5" s="167"/>
      <c r="AH5" s="167"/>
      <c r="AI5" s="167"/>
      <c r="AJ5" s="167"/>
      <c r="AK5" s="167"/>
      <c r="AL5" s="167"/>
      <c r="AM5" s="167"/>
      <c r="AN5" s="167"/>
      <c r="AO5" s="167"/>
      <c r="AP5" s="167"/>
      <c r="AQ5" s="167"/>
      <c r="AR5" s="167"/>
      <c r="AS5" s="167"/>
      <c r="AT5" s="167"/>
    </row>
    <row r="6" spans="1:49">
      <c r="B6" s="166" t="s">
        <v>4</v>
      </c>
      <c r="C6" s="166"/>
      <c r="D6" s="166"/>
      <c r="E6" s="166"/>
      <c r="F6" s="166"/>
      <c r="G6" s="166"/>
      <c r="H6" s="166"/>
      <c r="I6" s="166"/>
      <c r="J6" s="166"/>
      <c r="K6" s="3" t="s">
        <v>14</v>
      </c>
      <c r="L6" s="166" t="str">
        <f>'[1]Tembesi Lolos'!$N$153</f>
        <v>Wiraswasta</v>
      </c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</row>
    <row r="7" spans="1:49">
      <c r="B7" s="166" t="s">
        <v>5</v>
      </c>
      <c r="C7" s="166"/>
      <c r="D7" s="166"/>
      <c r="E7" s="166"/>
      <c r="F7" s="166"/>
      <c r="G7" s="166"/>
      <c r="H7" s="166"/>
      <c r="I7" s="166"/>
      <c r="J7" s="166"/>
      <c r="K7" s="3" t="s">
        <v>14</v>
      </c>
      <c r="L7" s="166" t="s">
        <v>191</v>
      </c>
      <c r="M7" s="166"/>
      <c r="N7" s="166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</row>
    <row r="8" spans="1:49">
      <c r="B8" s="166" t="s">
        <v>6</v>
      </c>
      <c r="C8" s="166"/>
      <c r="D8" s="166"/>
      <c r="E8" s="166"/>
      <c r="F8" s="166"/>
      <c r="G8" s="166"/>
      <c r="H8" s="166"/>
      <c r="I8" s="166"/>
      <c r="J8" s="166"/>
      <c r="K8" s="3" t="s">
        <v>14</v>
      </c>
      <c r="L8" s="166" t="s">
        <v>105</v>
      </c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</row>
    <row r="9" spans="1:49">
      <c r="B9" s="166" t="s">
        <v>7</v>
      </c>
      <c r="C9" s="166"/>
      <c r="D9" s="166"/>
      <c r="E9" s="166"/>
      <c r="F9" s="166"/>
      <c r="G9" s="166"/>
      <c r="H9" s="166"/>
      <c r="I9" s="166"/>
      <c r="J9" s="166"/>
      <c r="K9" s="3" t="s">
        <v>14</v>
      </c>
      <c r="L9" s="166" t="s">
        <v>23</v>
      </c>
      <c r="M9" s="166"/>
      <c r="N9" s="166"/>
      <c r="O9" s="166"/>
      <c r="P9" s="166"/>
      <c r="Q9" s="166"/>
      <c r="R9" s="166"/>
      <c r="S9" s="166"/>
      <c r="T9" s="166"/>
      <c r="U9" s="166"/>
      <c r="V9" s="166"/>
      <c r="W9" s="166"/>
      <c r="X9" s="166"/>
      <c r="Y9" s="166"/>
      <c r="Z9" s="166"/>
      <c r="AA9" s="166"/>
      <c r="AB9" s="166"/>
      <c r="AC9" s="166"/>
      <c r="AD9" s="166"/>
      <c r="AE9" s="166"/>
      <c r="AF9" s="166"/>
      <c r="AG9" s="166"/>
      <c r="AH9" s="166"/>
      <c r="AI9" s="166"/>
      <c r="AJ9" s="166"/>
      <c r="AK9" s="166"/>
      <c r="AL9" s="166"/>
      <c r="AM9" s="166"/>
      <c r="AN9" s="166"/>
      <c r="AO9" s="166"/>
      <c r="AP9" s="166"/>
      <c r="AQ9" s="166"/>
      <c r="AR9" s="166"/>
      <c r="AS9" s="166"/>
      <c r="AT9" s="166"/>
    </row>
    <row r="11" spans="1:49">
      <c r="A11" s="2" t="s">
        <v>8</v>
      </c>
      <c r="B11" s="169" t="s">
        <v>9</v>
      </c>
      <c r="C11" s="169"/>
      <c r="D11" s="169"/>
      <c r="E11" s="169"/>
      <c r="F11" s="169"/>
      <c r="G11" s="169"/>
      <c r="H11" s="169"/>
      <c r="I11" s="169"/>
      <c r="J11" s="169"/>
      <c r="K11" s="169"/>
      <c r="L11" s="169"/>
      <c r="M11" s="169"/>
      <c r="N11" s="169"/>
      <c r="O11" s="169"/>
      <c r="P11" s="169"/>
      <c r="Q11" s="169"/>
      <c r="R11" s="169"/>
      <c r="S11" s="169"/>
      <c r="T11" s="169"/>
      <c r="U11" s="169"/>
      <c r="V11" s="169"/>
      <c r="W11" s="169"/>
      <c r="X11" s="169"/>
      <c r="Y11" s="169"/>
      <c r="Z11" s="169"/>
      <c r="AA11" s="169"/>
      <c r="AB11" s="169"/>
      <c r="AC11" s="169"/>
      <c r="AD11" s="169"/>
      <c r="AE11" s="169"/>
      <c r="AF11" s="169"/>
      <c r="AG11" s="169"/>
      <c r="AH11" s="169"/>
      <c r="AI11" s="169"/>
      <c r="AJ11" s="169"/>
      <c r="AK11" s="169"/>
      <c r="AL11" s="169"/>
      <c r="AM11" s="169"/>
      <c r="AN11" s="169"/>
      <c r="AO11" s="169"/>
      <c r="AP11" s="169"/>
      <c r="AQ11" s="169"/>
      <c r="AR11" s="169"/>
      <c r="AS11" s="169"/>
      <c r="AT11" s="169"/>
      <c r="AU11" s="169"/>
      <c r="AV11" s="169"/>
      <c r="AW11" s="169"/>
    </row>
    <row r="13" spans="1:49">
      <c r="B13" s="15" t="s">
        <v>10</v>
      </c>
      <c r="C13" s="5"/>
      <c r="D13" s="5"/>
      <c r="E13" s="5"/>
      <c r="F13" s="5"/>
      <c r="G13" s="5"/>
      <c r="H13" s="5"/>
      <c r="I13" s="6"/>
      <c r="J13" s="6"/>
      <c r="K13" s="6"/>
      <c r="L13" s="6"/>
      <c r="M13" s="6"/>
      <c r="N13" s="6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7"/>
    </row>
    <row r="14" spans="1:49" ht="17.25">
      <c r="B14" s="16" t="s">
        <v>11</v>
      </c>
      <c r="C14" s="160" t="s">
        <v>13</v>
      </c>
      <c r="D14" s="160"/>
      <c r="E14" s="160"/>
      <c r="F14" s="160"/>
      <c r="G14" s="160"/>
      <c r="H14" s="118" t="s">
        <v>14</v>
      </c>
      <c r="I14" s="168">
        <v>6</v>
      </c>
      <c r="J14" s="168"/>
      <c r="K14" s="120" t="s">
        <v>15</v>
      </c>
      <c r="L14" s="120" t="s">
        <v>16</v>
      </c>
      <c r="M14" s="168">
        <v>10</v>
      </c>
      <c r="N14" s="168"/>
      <c r="O14" s="11" t="s">
        <v>15</v>
      </c>
      <c r="P14" s="13" t="s">
        <v>17</v>
      </c>
      <c r="Q14" s="168">
        <f>SUM(M14*I14)</f>
        <v>60</v>
      </c>
      <c r="R14" s="168"/>
      <c r="S14" s="118" t="s">
        <v>18</v>
      </c>
      <c r="T14" s="118"/>
      <c r="U14" s="18" t="s">
        <v>11</v>
      </c>
      <c r="V14" s="10" t="s">
        <v>65</v>
      </c>
      <c r="W14" s="10"/>
      <c r="X14" s="10"/>
      <c r="Y14" s="10"/>
      <c r="Z14" s="10"/>
      <c r="AA14" s="10" t="s">
        <v>14</v>
      </c>
      <c r="AB14" s="10" t="s">
        <v>64</v>
      </c>
      <c r="AC14" s="10"/>
      <c r="AD14" s="10"/>
      <c r="AE14" s="10"/>
      <c r="AF14" s="10"/>
      <c r="AI14" s="19" t="s">
        <v>11</v>
      </c>
      <c r="AJ14" s="161" t="s">
        <v>67</v>
      </c>
      <c r="AK14" s="161"/>
      <c r="AL14" s="161"/>
      <c r="AM14" s="161"/>
      <c r="AN14" s="161"/>
      <c r="AO14" s="161"/>
      <c r="AP14" s="44" t="s">
        <v>14</v>
      </c>
      <c r="AQ14" s="44" t="s">
        <v>64</v>
      </c>
      <c r="AR14" s="44"/>
      <c r="AS14" s="44"/>
      <c r="AT14" s="44"/>
      <c r="AU14" s="44"/>
      <c r="AW14" s="12"/>
    </row>
    <row r="15" spans="1:49" ht="17.25">
      <c r="B15" s="16" t="s">
        <v>11</v>
      </c>
      <c r="C15" s="160" t="s">
        <v>12</v>
      </c>
      <c r="D15" s="160"/>
      <c r="E15" s="160"/>
      <c r="F15" s="160"/>
      <c r="G15" s="160"/>
      <c r="H15" s="118" t="s">
        <v>14</v>
      </c>
      <c r="I15" s="168">
        <v>6</v>
      </c>
      <c r="J15" s="168"/>
      <c r="K15" s="120" t="s">
        <v>15</v>
      </c>
      <c r="L15" s="120" t="s">
        <v>16</v>
      </c>
      <c r="M15" s="168">
        <v>8</v>
      </c>
      <c r="N15" s="168"/>
      <c r="O15" s="11" t="s">
        <v>15</v>
      </c>
      <c r="P15" s="13" t="s">
        <v>17</v>
      </c>
      <c r="Q15" s="168">
        <f>SUM(M15*I15)</f>
        <v>48</v>
      </c>
      <c r="R15" s="168"/>
      <c r="S15" s="118" t="s">
        <v>18</v>
      </c>
      <c r="T15" s="118"/>
      <c r="U15" s="18" t="s">
        <v>11</v>
      </c>
      <c r="V15" s="10" t="s">
        <v>63</v>
      </c>
      <c r="W15" s="10"/>
      <c r="X15" s="10"/>
      <c r="Y15" s="10"/>
      <c r="Z15" s="10"/>
      <c r="AA15" s="10" t="s">
        <v>14</v>
      </c>
      <c r="AB15" s="10" t="s">
        <v>64</v>
      </c>
      <c r="AC15" s="10"/>
      <c r="AD15" s="10"/>
      <c r="AE15" s="10"/>
      <c r="AF15" s="10"/>
      <c r="AH15" s="10"/>
      <c r="AI15" s="18" t="s">
        <v>11</v>
      </c>
      <c r="AJ15" s="160" t="s">
        <v>68</v>
      </c>
      <c r="AK15" s="160"/>
      <c r="AL15" s="160"/>
      <c r="AM15" s="160"/>
      <c r="AN15" s="160"/>
      <c r="AO15" s="160"/>
      <c r="AP15" s="10" t="s">
        <v>14</v>
      </c>
      <c r="AQ15" s="10" t="s">
        <v>111</v>
      </c>
      <c r="AR15" s="10"/>
      <c r="AS15" s="10"/>
      <c r="AT15" s="10"/>
      <c r="AU15" s="10"/>
      <c r="AW15" s="12"/>
    </row>
    <row r="16" spans="1:49">
      <c r="B16" s="17"/>
      <c r="C16" s="44"/>
      <c r="D16" s="44"/>
      <c r="E16" s="44"/>
      <c r="F16" s="44"/>
      <c r="G16" s="44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119"/>
      <c r="U16" s="18" t="s">
        <v>11</v>
      </c>
      <c r="V16" s="118" t="s">
        <v>66</v>
      </c>
      <c r="W16" s="118"/>
      <c r="X16" s="118"/>
      <c r="Y16" s="118"/>
      <c r="Z16" s="118"/>
      <c r="AA16" s="10" t="s">
        <v>14</v>
      </c>
      <c r="AB16" s="118" t="s">
        <v>64</v>
      </c>
      <c r="AC16" s="118"/>
      <c r="AD16" s="118"/>
      <c r="AE16" s="118"/>
      <c r="AF16" s="118"/>
      <c r="AH16" s="24"/>
      <c r="AI16" s="18" t="s">
        <v>11</v>
      </c>
      <c r="AJ16" s="160" t="s">
        <v>69</v>
      </c>
      <c r="AK16" s="160"/>
      <c r="AL16" s="160"/>
      <c r="AM16" s="160"/>
      <c r="AN16" s="160"/>
      <c r="AO16" s="160"/>
      <c r="AP16" s="10" t="s">
        <v>14</v>
      </c>
      <c r="AQ16" s="10" t="s">
        <v>111</v>
      </c>
      <c r="AR16" s="10"/>
      <c r="AS16" s="10"/>
      <c r="AT16" s="10"/>
      <c r="AU16" s="10"/>
      <c r="AV16" s="10"/>
      <c r="AW16" s="12"/>
    </row>
    <row r="17" spans="2:49">
      <c r="B17" s="8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2"/>
    </row>
    <row r="18" spans="2:49">
      <c r="B18" s="170" t="s">
        <v>19</v>
      </c>
      <c r="C18" s="170"/>
      <c r="D18" s="170"/>
      <c r="E18" s="170"/>
      <c r="F18" s="170"/>
      <c r="G18" s="170"/>
      <c r="H18" s="170"/>
      <c r="I18" s="170"/>
      <c r="J18" s="170"/>
      <c r="K18" s="170"/>
      <c r="L18" s="170"/>
      <c r="M18" s="170"/>
      <c r="N18" s="170"/>
      <c r="O18" s="170"/>
      <c r="P18" s="170"/>
      <c r="Q18" s="170"/>
      <c r="R18" s="170" t="s">
        <v>20</v>
      </c>
      <c r="S18" s="170"/>
      <c r="T18" s="170"/>
      <c r="U18" s="170"/>
      <c r="V18" s="170"/>
      <c r="W18" s="170"/>
      <c r="X18" s="170"/>
      <c r="Y18" s="170"/>
      <c r="Z18" s="170"/>
      <c r="AA18" s="170"/>
      <c r="AB18" s="170"/>
      <c r="AC18" s="170"/>
      <c r="AD18" s="170"/>
      <c r="AE18" s="170"/>
      <c r="AF18" s="170"/>
      <c r="AG18" s="170"/>
      <c r="AH18" s="170" t="s">
        <v>21</v>
      </c>
      <c r="AI18" s="170"/>
      <c r="AJ18" s="170"/>
      <c r="AK18" s="170"/>
      <c r="AL18" s="170"/>
      <c r="AM18" s="170"/>
      <c r="AN18" s="170"/>
      <c r="AO18" s="170"/>
      <c r="AP18" s="170"/>
      <c r="AQ18" s="170"/>
      <c r="AR18" s="170"/>
      <c r="AS18" s="170"/>
      <c r="AT18" s="170"/>
      <c r="AU18" s="170"/>
      <c r="AV18" s="170"/>
      <c r="AW18" s="170"/>
    </row>
    <row r="19" spans="2:49">
      <c r="B19" s="162"/>
      <c r="C19" s="162"/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  <c r="AA19" s="162"/>
      <c r="AB19" s="162"/>
      <c r="AC19" s="162"/>
      <c r="AD19" s="162"/>
      <c r="AE19" s="162"/>
      <c r="AF19" s="162"/>
      <c r="AG19" s="162"/>
      <c r="AH19" s="162"/>
      <c r="AI19" s="162"/>
      <c r="AJ19" s="162"/>
      <c r="AK19" s="162"/>
      <c r="AL19" s="162"/>
      <c r="AM19" s="162"/>
      <c r="AN19" s="162"/>
      <c r="AO19" s="162"/>
      <c r="AP19" s="162"/>
      <c r="AQ19" s="162"/>
      <c r="AR19" s="162"/>
      <c r="AS19" s="162"/>
      <c r="AT19" s="162"/>
      <c r="AU19" s="162"/>
      <c r="AV19" s="162"/>
      <c r="AW19" s="162"/>
    </row>
    <row r="20" spans="2:49">
      <c r="B20" s="163"/>
      <c r="C20" s="163"/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  <c r="AC20" s="163"/>
      <c r="AD20" s="163"/>
      <c r="AE20" s="163"/>
      <c r="AF20" s="163"/>
      <c r="AG20" s="163"/>
      <c r="AH20" s="163"/>
      <c r="AI20" s="163"/>
      <c r="AJ20" s="163"/>
      <c r="AK20" s="163"/>
      <c r="AL20" s="163"/>
      <c r="AM20" s="163"/>
      <c r="AN20" s="163"/>
      <c r="AO20" s="163"/>
      <c r="AP20" s="163"/>
      <c r="AQ20" s="163"/>
      <c r="AR20" s="163"/>
      <c r="AS20" s="163"/>
      <c r="AT20" s="163"/>
      <c r="AU20" s="163"/>
      <c r="AV20" s="163"/>
      <c r="AW20" s="163"/>
    </row>
    <row r="21" spans="2:49">
      <c r="B21" s="163"/>
      <c r="C21" s="163"/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  <c r="AC21" s="163"/>
      <c r="AD21" s="163"/>
      <c r="AE21" s="163"/>
      <c r="AF21" s="163"/>
      <c r="AG21" s="163"/>
      <c r="AH21" s="163"/>
      <c r="AI21" s="163"/>
      <c r="AJ21" s="163"/>
      <c r="AK21" s="163"/>
      <c r="AL21" s="163"/>
      <c r="AM21" s="163"/>
      <c r="AN21" s="163"/>
      <c r="AO21" s="163"/>
      <c r="AP21" s="163"/>
      <c r="AQ21" s="163"/>
      <c r="AR21" s="163"/>
      <c r="AS21" s="163"/>
      <c r="AT21" s="163"/>
      <c r="AU21" s="163"/>
      <c r="AV21" s="163"/>
      <c r="AW21" s="163"/>
    </row>
    <row r="22" spans="2:49">
      <c r="B22" s="163"/>
      <c r="C22" s="163"/>
      <c r="D22" s="163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  <c r="AC22" s="163"/>
      <c r="AD22" s="163"/>
      <c r="AE22" s="163"/>
      <c r="AF22" s="163"/>
      <c r="AG22" s="163"/>
      <c r="AH22" s="163"/>
      <c r="AI22" s="163"/>
      <c r="AJ22" s="163"/>
      <c r="AK22" s="163"/>
      <c r="AL22" s="163"/>
      <c r="AM22" s="163"/>
      <c r="AN22" s="163"/>
      <c r="AO22" s="163"/>
      <c r="AP22" s="163"/>
      <c r="AQ22" s="163"/>
      <c r="AR22" s="163"/>
      <c r="AS22" s="163"/>
      <c r="AT22" s="163"/>
      <c r="AU22" s="163"/>
      <c r="AV22" s="163"/>
      <c r="AW22" s="163"/>
    </row>
    <row r="23" spans="2:49">
      <c r="B23" s="163"/>
      <c r="C23" s="163"/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  <c r="AC23" s="163"/>
      <c r="AD23" s="163"/>
      <c r="AE23" s="163"/>
      <c r="AF23" s="163"/>
      <c r="AG23" s="163"/>
      <c r="AH23" s="163"/>
      <c r="AI23" s="163"/>
      <c r="AJ23" s="163"/>
      <c r="AK23" s="163"/>
      <c r="AL23" s="163"/>
      <c r="AM23" s="163"/>
      <c r="AN23" s="163"/>
      <c r="AO23" s="163"/>
      <c r="AP23" s="163"/>
      <c r="AQ23" s="163"/>
      <c r="AR23" s="163"/>
      <c r="AS23" s="163"/>
      <c r="AT23" s="163"/>
      <c r="AU23" s="163"/>
      <c r="AV23" s="163"/>
      <c r="AW23" s="163"/>
    </row>
    <row r="24" spans="2:49">
      <c r="B24" s="163"/>
      <c r="C24" s="163"/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  <c r="AC24" s="163"/>
      <c r="AD24" s="163"/>
      <c r="AE24" s="163"/>
      <c r="AF24" s="163"/>
      <c r="AG24" s="163"/>
      <c r="AH24" s="163"/>
      <c r="AI24" s="163"/>
      <c r="AJ24" s="163"/>
      <c r="AK24" s="163"/>
      <c r="AL24" s="163"/>
      <c r="AM24" s="163"/>
      <c r="AN24" s="163"/>
      <c r="AO24" s="163"/>
      <c r="AP24" s="163"/>
      <c r="AQ24" s="163"/>
      <c r="AR24" s="163"/>
      <c r="AS24" s="163"/>
      <c r="AT24" s="163"/>
      <c r="AU24" s="163"/>
      <c r="AV24" s="163"/>
      <c r="AW24" s="163"/>
    </row>
    <row r="25" spans="2:49">
      <c r="B25" s="163"/>
      <c r="C25" s="163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K25" s="163"/>
      <c r="AL25" s="163"/>
      <c r="AM25" s="163"/>
      <c r="AN25" s="163"/>
      <c r="AO25" s="163"/>
      <c r="AP25" s="163"/>
      <c r="AQ25" s="163"/>
      <c r="AR25" s="163"/>
      <c r="AS25" s="163"/>
      <c r="AT25" s="163"/>
      <c r="AU25" s="163"/>
      <c r="AV25" s="163"/>
      <c r="AW25" s="163"/>
    </row>
    <row r="26" spans="2:49">
      <c r="B26" s="163"/>
      <c r="C26" s="163"/>
      <c r="D26" s="163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  <c r="AB26" s="163"/>
      <c r="AC26" s="163"/>
      <c r="AD26" s="163"/>
      <c r="AE26" s="163"/>
      <c r="AF26" s="163"/>
      <c r="AG26" s="163"/>
      <c r="AH26" s="163"/>
      <c r="AI26" s="163"/>
      <c r="AJ26" s="163"/>
      <c r="AK26" s="163"/>
      <c r="AL26" s="163"/>
      <c r="AM26" s="163"/>
      <c r="AN26" s="163"/>
      <c r="AO26" s="163"/>
      <c r="AP26" s="163"/>
      <c r="AQ26" s="163"/>
      <c r="AR26" s="163"/>
      <c r="AS26" s="163"/>
      <c r="AT26" s="163"/>
      <c r="AU26" s="163"/>
      <c r="AV26" s="163"/>
      <c r="AW26" s="163"/>
    </row>
    <row r="27" spans="2:49">
      <c r="B27" s="163"/>
      <c r="C27" s="163"/>
      <c r="D27" s="163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/>
      <c r="AC27" s="163"/>
      <c r="AD27" s="163"/>
      <c r="AE27" s="163"/>
      <c r="AF27" s="163"/>
      <c r="AG27" s="163"/>
      <c r="AH27" s="163"/>
      <c r="AI27" s="163"/>
      <c r="AJ27" s="163"/>
      <c r="AK27" s="163"/>
      <c r="AL27" s="163"/>
      <c r="AM27" s="163"/>
      <c r="AN27" s="163"/>
      <c r="AO27" s="163"/>
      <c r="AP27" s="163"/>
      <c r="AQ27" s="163"/>
      <c r="AR27" s="163"/>
      <c r="AS27" s="163"/>
      <c r="AT27" s="163"/>
      <c r="AU27" s="163"/>
      <c r="AV27" s="163"/>
      <c r="AW27" s="163"/>
    </row>
    <row r="28" spans="2:49">
      <c r="B28" s="163"/>
      <c r="C28" s="163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  <c r="AB28" s="163"/>
      <c r="AC28" s="163"/>
      <c r="AD28" s="163"/>
      <c r="AE28" s="163"/>
      <c r="AF28" s="163"/>
      <c r="AG28" s="163"/>
      <c r="AH28" s="163"/>
      <c r="AI28" s="163"/>
      <c r="AJ28" s="163"/>
      <c r="AK28" s="163"/>
      <c r="AL28" s="163"/>
      <c r="AM28" s="163"/>
      <c r="AN28" s="163"/>
      <c r="AO28" s="163"/>
      <c r="AP28" s="163"/>
      <c r="AQ28" s="163"/>
      <c r="AR28" s="163"/>
      <c r="AS28" s="163"/>
      <c r="AT28" s="163"/>
      <c r="AU28" s="163"/>
      <c r="AV28" s="163"/>
      <c r="AW28" s="163"/>
    </row>
    <row r="29" spans="2:49">
      <c r="B29" s="163"/>
      <c r="C29" s="163"/>
      <c r="D29" s="163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63"/>
      <c r="AL29" s="163"/>
      <c r="AM29" s="163"/>
      <c r="AN29" s="163"/>
      <c r="AO29" s="163"/>
      <c r="AP29" s="163"/>
      <c r="AQ29" s="163"/>
      <c r="AR29" s="163"/>
      <c r="AS29" s="163"/>
      <c r="AT29" s="163"/>
      <c r="AU29" s="163"/>
      <c r="AV29" s="163"/>
      <c r="AW29" s="163"/>
    </row>
    <row r="30" spans="2:49">
      <c r="B30" s="164"/>
      <c r="C30" s="164"/>
      <c r="D30" s="164"/>
      <c r="E30" s="164"/>
      <c r="F30" s="164"/>
      <c r="G30" s="164"/>
      <c r="H30" s="164"/>
      <c r="I30" s="164"/>
      <c r="J30" s="164"/>
      <c r="K30" s="164"/>
      <c r="L30" s="164"/>
      <c r="M30" s="164"/>
      <c r="N30" s="164"/>
      <c r="O30" s="164"/>
      <c r="P30" s="164"/>
      <c r="Q30" s="164"/>
      <c r="R30" s="164"/>
      <c r="S30" s="164"/>
      <c r="T30" s="164"/>
      <c r="U30" s="164"/>
      <c r="V30" s="164"/>
      <c r="W30" s="164"/>
      <c r="X30" s="164"/>
      <c r="Y30" s="164"/>
      <c r="Z30" s="164"/>
      <c r="AA30" s="164"/>
      <c r="AB30" s="164"/>
      <c r="AC30" s="164"/>
      <c r="AD30" s="164"/>
      <c r="AE30" s="164"/>
      <c r="AF30" s="164"/>
      <c r="AG30" s="164"/>
      <c r="AH30" s="164"/>
      <c r="AI30" s="164"/>
      <c r="AJ30" s="164"/>
      <c r="AK30" s="164"/>
      <c r="AL30" s="164"/>
      <c r="AM30" s="164"/>
      <c r="AN30" s="164"/>
      <c r="AO30" s="164"/>
      <c r="AP30" s="164"/>
      <c r="AQ30" s="164"/>
      <c r="AR30" s="164"/>
      <c r="AS30" s="164"/>
      <c r="AT30" s="164"/>
      <c r="AU30" s="164"/>
      <c r="AV30" s="164"/>
      <c r="AW30" s="164"/>
    </row>
    <row r="32" spans="2:49" s="102" customFormat="1">
      <c r="I32" s="101"/>
      <c r="J32" s="101"/>
      <c r="K32" s="101"/>
      <c r="L32" s="101"/>
      <c r="M32" s="101"/>
      <c r="N32" s="101"/>
      <c r="AR32" s="101" t="s">
        <v>239</v>
      </c>
    </row>
    <row r="33" spans="1:46" s="102" customFormat="1">
      <c r="F33" s="101" t="s">
        <v>54</v>
      </c>
      <c r="I33" s="101"/>
      <c r="J33" s="101"/>
      <c r="K33" s="101"/>
      <c r="L33" s="101"/>
      <c r="M33" s="101"/>
      <c r="N33" s="101"/>
      <c r="T33" s="101" t="s">
        <v>237</v>
      </c>
      <c r="AF33" s="101" t="s">
        <v>51</v>
      </c>
      <c r="AR33" s="101" t="s">
        <v>48</v>
      </c>
    </row>
    <row r="34" spans="1:46" s="102" customFormat="1">
      <c r="F34" s="101" t="s">
        <v>55</v>
      </c>
      <c r="I34" s="101"/>
      <c r="J34" s="101"/>
      <c r="K34" s="101"/>
      <c r="L34" s="101"/>
      <c r="M34" s="101"/>
      <c r="N34" s="101"/>
      <c r="T34" s="101" t="s">
        <v>238</v>
      </c>
      <c r="AF34" s="101" t="s">
        <v>52</v>
      </c>
      <c r="AR34" s="101" t="s">
        <v>49</v>
      </c>
    </row>
    <row r="35" spans="1:46" s="102" customFormat="1">
      <c r="F35" s="101"/>
      <c r="I35" s="101"/>
      <c r="J35" s="101"/>
      <c r="K35" s="101"/>
      <c r="L35" s="101"/>
      <c r="M35" s="101"/>
      <c r="N35" s="101"/>
      <c r="AF35" s="101" t="s">
        <v>53</v>
      </c>
      <c r="AR35" s="101" t="s">
        <v>50</v>
      </c>
    </row>
    <row r="36" spans="1:46" s="102" customFormat="1">
      <c r="F36" s="101"/>
      <c r="I36" s="101"/>
      <c r="J36" s="101"/>
      <c r="K36" s="101"/>
      <c r="L36" s="101"/>
      <c r="M36" s="101"/>
      <c r="N36" s="101"/>
      <c r="AF36" s="101"/>
      <c r="AR36" s="101"/>
    </row>
    <row r="37" spans="1:46" s="102" customFormat="1">
      <c r="F37" s="101"/>
      <c r="I37" s="101"/>
      <c r="J37" s="101"/>
      <c r="K37" s="101"/>
      <c r="L37" s="101"/>
      <c r="M37" s="101"/>
      <c r="N37" s="101"/>
      <c r="AF37" s="101"/>
      <c r="AR37" s="101"/>
    </row>
    <row r="38" spans="1:46" s="102" customFormat="1">
      <c r="F38" s="101"/>
      <c r="I38" s="101"/>
      <c r="J38" s="101"/>
      <c r="K38" s="101"/>
      <c r="L38" s="101"/>
      <c r="M38" s="101"/>
      <c r="N38" s="101"/>
      <c r="AF38" s="101"/>
      <c r="AR38" s="101"/>
    </row>
    <row r="39" spans="1:46" s="140" customFormat="1" ht="16.5" thickBot="1">
      <c r="F39" s="141" t="s">
        <v>232</v>
      </c>
      <c r="I39" s="142"/>
      <c r="J39" s="142"/>
      <c r="K39" s="142"/>
      <c r="L39" s="142"/>
      <c r="M39" s="142"/>
      <c r="N39" s="142"/>
      <c r="Q39" s="145"/>
      <c r="R39" s="145"/>
      <c r="S39" s="145"/>
      <c r="T39" s="146"/>
      <c r="U39" s="145"/>
      <c r="V39" s="145"/>
      <c r="W39" s="145"/>
      <c r="X39" s="145"/>
      <c r="AF39" s="141" t="s">
        <v>97</v>
      </c>
      <c r="AR39" s="141" t="s">
        <v>209</v>
      </c>
    </row>
    <row r="40" spans="1:46" s="102" customFormat="1">
      <c r="D40" s="143"/>
      <c r="F40" s="143" t="s">
        <v>228</v>
      </c>
      <c r="G40" s="143"/>
      <c r="H40" s="143"/>
      <c r="I40" s="143"/>
      <c r="J40" s="143"/>
      <c r="K40" s="144"/>
      <c r="L40" s="144"/>
      <c r="M40" s="144"/>
      <c r="N40" s="144"/>
      <c r="T40" s="147"/>
      <c r="AO40" s="101"/>
    </row>
    <row r="42" spans="1:46">
      <c r="AN42" s="10"/>
      <c r="AO42" s="10"/>
      <c r="AP42" s="160"/>
      <c r="AQ42" s="160"/>
      <c r="AR42" s="160"/>
      <c r="AS42" s="160"/>
      <c r="AT42" s="160"/>
    </row>
    <row r="47" spans="1:46">
      <c r="A47" s="2" t="s">
        <v>25</v>
      </c>
      <c r="B47" s="1" t="s">
        <v>26</v>
      </c>
    </row>
    <row r="49" spans="2:49">
      <c r="B49" s="15" t="s">
        <v>27</v>
      </c>
      <c r="C49" s="5"/>
      <c r="D49" s="5"/>
      <c r="E49" s="5"/>
      <c r="F49" s="5"/>
      <c r="G49" s="5"/>
      <c r="H49" s="5"/>
      <c r="I49" s="6"/>
      <c r="J49" s="6"/>
      <c r="K49" s="6"/>
      <c r="L49" s="6"/>
      <c r="M49" s="6"/>
      <c r="N49" s="6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7"/>
    </row>
    <row r="50" spans="2:49">
      <c r="B50" s="22" t="s">
        <v>28</v>
      </c>
      <c r="C50" s="10"/>
      <c r="D50" s="10"/>
      <c r="E50" s="10"/>
      <c r="F50" s="10"/>
      <c r="G50" s="10"/>
      <c r="H50" s="10"/>
      <c r="I50" s="11"/>
      <c r="J50" s="11"/>
      <c r="K50" s="11"/>
      <c r="L50" s="11"/>
      <c r="M50" s="11"/>
      <c r="V50" s="11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9" t="s">
        <v>30</v>
      </c>
      <c r="AR50" s="10"/>
      <c r="AS50" s="10"/>
      <c r="AT50" s="10"/>
      <c r="AU50" s="10"/>
      <c r="AV50" s="10"/>
      <c r="AW50" s="12"/>
    </row>
    <row r="51" spans="2:49" ht="17.25">
      <c r="B51" s="23" t="s">
        <v>1</v>
      </c>
      <c r="C51" s="10" t="s">
        <v>70</v>
      </c>
      <c r="D51" s="10"/>
      <c r="E51" s="10"/>
      <c r="F51" s="10"/>
      <c r="G51" s="10"/>
      <c r="H51" s="118"/>
      <c r="I51" s="20"/>
      <c r="J51" s="11"/>
      <c r="K51" s="11"/>
      <c r="L51" s="11"/>
      <c r="M51" s="11"/>
      <c r="V51" s="168">
        <v>12</v>
      </c>
      <c r="W51" s="168"/>
      <c r="X51" s="11" t="s">
        <v>15</v>
      </c>
      <c r="Y51" s="11" t="s">
        <v>16</v>
      </c>
      <c r="Z51" s="168">
        <v>2.85</v>
      </c>
      <c r="AA51" s="168"/>
      <c r="AB51" s="11" t="s">
        <v>15</v>
      </c>
      <c r="AC51" s="13" t="s">
        <v>17</v>
      </c>
      <c r="AD51" s="168">
        <f>SUM(Z51*V51)</f>
        <v>34.200000000000003</v>
      </c>
      <c r="AE51" s="168"/>
      <c r="AF51" s="118" t="s">
        <v>18</v>
      </c>
      <c r="AG51" s="10"/>
      <c r="AH51" s="25" t="s">
        <v>29</v>
      </c>
      <c r="AI51" s="10"/>
      <c r="AJ51" s="180">
        <v>57000</v>
      </c>
      <c r="AK51" s="180"/>
      <c r="AL51" s="180"/>
      <c r="AM51" s="26"/>
      <c r="AN51" s="10"/>
      <c r="AO51" s="10"/>
      <c r="AP51" s="10"/>
      <c r="AQ51" s="27" t="s">
        <v>31</v>
      </c>
      <c r="AR51" s="180">
        <f>SUM(AJ51*AD51)</f>
        <v>1949400.0000000002</v>
      </c>
      <c r="AS51" s="180"/>
      <c r="AT51" s="180"/>
      <c r="AU51" s="180"/>
      <c r="AV51" s="10"/>
      <c r="AW51" s="12"/>
    </row>
    <row r="52" spans="2:49">
      <c r="B52" s="23" t="s">
        <v>8</v>
      </c>
      <c r="C52" s="10" t="s">
        <v>71</v>
      </c>
      <c r="D52" s="10"/>
      <c r="E52" s="10"/>
      <c r="F52" s="10"/>
      <c r="G52" s="10"/>
      <c r="H52" s="118"/>
      <c r="I52" s="20"/>
      <c r="J52" s="11"/>
      <c r="K52" s="11"/>
      <c r="L52" s="11"/>
      <c r="M52" s="11"/>
      <c r="V52" s="168">
        <v>2</v>
      </c>
      <c r="W52" s="168"/>
      <c r="X52" s="160" t="s">
        <v>37</v>
      </c>
      <c r="Y52" s="160"/>
      <c r="Z52" s="160"/>
      <c r="AA52" s="160"/>
      <c r="AC52" s="13"/>
      <c r="AD52" s="168"/>
      <c r="AE52" s="168"/>
      <c r="AF52" s="118"/>
      <c r="AG52" s="10"/>
      <c r="AH52" s="25" t="s">
        <v>29</v>
      </c>
      <c r="AI52" s="10"/>
      <c r="AJ52" s="180">
        <v>350000</v>
      </c>
      <c r="AK52" s="180"/>
      <c r="AL52" s="180"/>
      <c r="AM52" s="26"/>
      <c r="AN52" s="10"/>
      <c r="AO52" s="10"/>
      <c r="AP52" s="10"/>
      <c r="AQ52" s="27" t="s">
        <v>31</v>
      </c>
      <c r="AR52" s="180">
        <f>SUM(AJ52*V52)</f>
        <v>700000</v>
      </c>
      <c r="AS52" s="180"/>
      <c r="AT52" s="180"/>
      <c r="AU52" s="180"/>
      <c r="AV52" s="10"/>
      <c r="AW52" s="12"/>
    </row>
    <row r="53" spans="2:49">
      <c r="B53" s="23" t="s">
        <v>25</v>
      </c>
      <c r="C53" s="118" t="s">
        <v>72</v>
      </c>
      <c r="D53" s="119"/>
      <c r="E53" s="119"/>
      <c r="F53" s="119"/>
      <c r="G53" s="119"/>
      <c r="H53" s="119"/>
      <c r="I53" s="119"/>
      <c r="J53" s="119"/>
      <c r="K53" s="119"/>
      <c r="L53" s="119"/>
      <c r="M53" s="119"/>
      <c r="V53" s="168">
        <v>2</v>
      </c>
      <c r="W53" s="168"/>
      <c r="X53" s="160" t="s">
        <v>37</v>
      </c>
      <c r="Y53" s="160"/>
      <c r="Z53" s="160"/>
      <c r="AA53" s="160"/>
      <c r="AC53" s="13"/>
      <c r="AD53" s="168"/>
      <c r="AE53" s="168"/>
      <c r="AF53" s="118"/>
      <c r="AG53" s="24"/>
      <c r="AH53" s="25" t="s">
        <v>29</v>
      </c>
      <c r="AI53" s="24"/>
      <c r="AJ53" s="180">
        <v>350000</v>
      </c>
      <c r="AK53" s="180"/>
      <c r="AL53" s="180"/>
      <c r="AM53" s="26"/>
      <c r="AN53" s="24"/>
      <c r="AO53" s="24"/>
      <c r="AP53" s="24"/>
      <c r="AQ53" s="27" t="s">
        <v>31</v>
      </c>
      <c r="AR53" s="180">
        <f>SUM(AJ53*V53)</f>
        <v>700000</v>
      </c>
      <c r="AS53" s="180"/>
      <c r="AT53" s="180"/>
      <c r="AU53" s="180"/>
      <c r="AV53" s="10"/>
      <c r="AW53" s="12"/>
    </row>
    <row r="54" spans="2:49">
      <c r="B54" s="8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2"/>
    </row>
    <row r="55" spans="2:49" ht="15.75">
      <c r="B55" s="181" t="s">
        <v>32</v>
      </c>
      <c r="C55" s="182"/>
      <c r="D55" s="182"/>
      <c r="E55" s="182"/>
      <c r="F55" s="182"/>
      <c r="G55" s="182"/>
      <c r="H55" s="182"/>
      <c r="I55" s="182"/>
      <c r="J55" s="182"/>
      <c r="K55" s="182"/>
      <c r="L55" s="182"/>
      <c r="M55" s="182"/>
      <c r="N55" s="182"/>
      <c r="O55" s="182"/>
      <c r="P55" s="182"/>
      <c r="Q55" s="182"/>
      <c r="R55" s="182"/>
      <c r="S55" s="182"/>
      <c r="T55" s="182"/>
      <c r="U55" s="182"/>
      <c r="V55" s="182"/>
      <c r="W55" s="182"/>
      <c r="X55" s="182"/>
      <c r="Y55" s="182"/>
      <c r="Z55" s="182"/>
      <c r="AA55" s="182"/>
      <c r="AB55" s="182"/>
      <c r="AC55" s="182"/>
      <c r="AD55" s="182"/>
      <c r="AE55" s="182"/>
      <c r="AF55" s="182"/>
      <c r="AG55" s="182"/>
      <c r="AH55" s="182"/>
      <c r="AI55" s="182"/>
      <c r="AJ55" s="182"/>
      <c r="AK55" s="182"/>
      <c r="AL55" s="182"/>
      <c r="AM55" s="182"/>
      <c r="AN55" s="182"/>
      <c r="AO55" s="182"/>
      <c r="AP55" s="45"/>
      <c r="AQ55" s="45" t="s">
        <v>31</v>
      </c>
      <c r="AR55" s="46"/>
      <c r="AS55" s="183">
        <f>SUM(AR51:AU53)</f>
        <v>3349400</v>
      </c>
      <c r="AT55" s="183"/>
      <c r="AU55" s="183"/>
      <c r="AV55" s="183"/>
      <c r="AW55" s="184"/>
    </row>
    <row r="56" spans="2:49">
      <c r="B56" s="185" t="s">
        <v>33</v>
      </c>
      <c r="C56" s="186"/>
      <c r="D56" s="187" t="s">
        <v>19</v>
      </c>
      <c r="E56" s="188"/>
      <c r="F56" s="188"/>
      <c r="G56" s="188"/>
      <c r="H56" s="188"/>
      <c r="I56" s="188"/>
      <c r="J56" s="188"/>
      <c r="K56" s="188"/>
      <c r="L56" s="188"/>
      <c r="M56" s="188"/>
      <c r="N56" s="188"/>
      <c r="O56" s="188"/>
      <c r="P56" s="188"/>
      <c r="Q56" s="189"/>
      <c r="R56" s="170" t="s">
        <v>20</v>
      </c>
      <c r="S56" s="170"/>
      <c r="T56" s="170"/>
      <c r="U56" s="170"/>
      <c r="V56" s="170"/>
      <c r="W56" s="170"/>
      <c r="X56" s="170"/>
      <c r="Y56" s="170"/>
      <c r="Z56" s="170"/>
      <c r="AA56" s="170"/>
      <c r="AB56" s="170"/>
      <c r="AC56" s="170"/>
      <c r="AD56" s="170"/>
      <c r="AE56" s="170"/>
      <c r="AF56" s="170"/>
      <c r="AG56" s="170"/>
      <c r="AH56" s="170" t="s">
        <v>21</v>
      </c>
      <c r="AI56" s="170"/>
      <c r="AJ56" s="170"/>
      <c r="AK56" s="170"/>
      <c r="AL56" s="170"/>
      <c r="AM56" s="170"/>
      <c r="AN56" s="170"/>
      <c r="AO56" s="170"/>
      <c r="AP56" s="170"/>
      <c r="AQ56" s="170"/>
      <c r="AR56" s="170"/>
      <c r="AS56" s="170"/>
      <c r="AT56" s="170"/>
      <c r="AU56" s="170"/>
      <c r="AV56" s="170"/>
      <c r="AW56" s="170"/>
    </row>
    <row r="57" spans="2:49">
      <c r="B57" s="15" t="s">
        <v>43</v>
      </c>
      <c r="C57" s="30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7"/>
      <c r="R57" s="4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7"/>
      <c r="AH57" s="4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7"/>
    </row>
    <row r="58" spans="2:49">
      <c r="B58" s="8"/>
      <c r="C58" s="9" t="s">
        <v>34</v>
      </c>
      <c r="D58" s="195" t="s">
        <v>58</v>
      </c>
      <c r="E58" s="195"/>
      <c r="F58" s="195"/>
      <c r="G58" s="195"/>
      <c r="H58" s="195"/>
      <c r="I58" s="195"/>
      <c r="J58" s="195"/>
      <c r="K58" s="195"/>
      <c r="L58" s="195"/>
      <c r="M58" s="195"/>
      <c r="N58" s="195"/>
      <c r="O58" s="195"/>
      <c r="P58" s="195"/>
      <c r="Q58" s="196"/>
      <c r="R58" s="8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2"/>
      <c r="AH58" s="8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2"/>
    </row>
    <row r="59" spans="2:49">
      <c r="B59" s="8"/>
      <c r="C59" s="10"/>
      <c r="D59" s="160" t="s">
        <v>35</v>
      </c>
      <c r="E59" s="160"/>
      <c r="F59" s="11" t="s">
        <v>14</v>
      </c>
      <c r="G59" s="160" t="s">
        <v>36</v>
      </c>
      <c r="H59" s="160"/>
      <c r="I59" s="160"/>
      <c r="J59" s="160"/>
      <c r="K59" s="160"/>
      <c r="L59" s="160"/>
      <c r="M59" s="160"/>
      <c r="N59" s="160"/>
      <c r="O59" s="160"/>
      <c r="P59" s="160"/>
      <c r="Q59" s="198"/>
      <c r="R59" s="8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2"/>
      <c r="AH59" s="8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2"/>
    </row>
    <row r="60" spans="2:49">
      <c r="B60" s="8"/>
      <c r="C60" s="10"/>
      <c r="D60" s="118"/>
      <c r="E60" s="118"/>
      <c r="F60" s="11"/>
      <c r="G60" s="118"/>
      <c r="H60" s="118"/>
      <c r="I60" s="118"/>
      <c r="J60" s="118"/>
      <c r="K60" s="118"/>
      <c r="L60" s="118"/>
      <c r="M60" s="118"/>
      <c r="N60" s="118"/>
      <c r="O60" s="118"/>
      <c r="P60" s="118"/>
      <c r="Q60" s="121"/>
      <c r="R60" s="8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2"/>
      <c r="AH60" s="8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2"/>
    </row>
    <row r="61" spans="2:49">
      <c r="B61" s="8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2"/>
      <c r="R61" s="8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2"/>
      <c r="AH61" s="8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2"/>
    </row>
    <row r="62" spans="2:49">
      <c r="B62" s="8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2"/>
      <c r="R62" s="8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2"/>
      <c r="AH62" s="8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2"/>
    </row>
    <row r="63" spans="2:49">
      <c r="B63" s="8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2"/>
      <c r="R63" s="8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2"/>
      <c r="AH63" s="8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2"/>
    </row>
    <row r="64" spans="2:49">
      <c r="B64" s="8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2"/>
      <c r="R64" s="8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2"/>
      <c r="AH64" s="8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2"/>
    </row>
    <row r="65" spans="2:49">
      <c r="B65" s="8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2"/>
      <c r="R65" s="8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2"/>
      <c r="AH65" s="8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2"/>
    </row>
    <row r="66" spans="2:49">
      <c r="B66" s="8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2"/>
      <c r="R66" s="8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2"/>
      <c r="AH66" s="8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2"/>
    </row>
    <row r="67" spans="2:49">
      <c r="B67" s="8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2"/>
      <c r="R67" s="8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2"/>
      <c r="AH67" s="8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2"/>
    </row>
    <row r="68" spans="2:49">
      <c r="B68" s="8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2"/>
      <c r="R68" s="8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2"/>
      <c r="AH68" s="8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2"/>
    </row>
    <row r="69" spans="2:49">
      <c r="B69" s="8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2"/>
      <c r="R69" s="8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2"/>
      <c r="AH69" s="8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2"/>
    </row>
    <row r="70" spans="2:49">
      <c r="B70" s="8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2"/>
      <c r="R70" s="8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2"/>
      <c r="AH70" s="8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2"/>
    </row>
    <row r="71" spans="2:49">
      <c r="B71" s="8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2"/>
      <c r="R71" s="8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2"/>
      <c r="AH71" s="8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2"/>
    </row>
    <row r="72" spans="2:49">
      <c r="B72" s="8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2"/>
      <c r="R72" s="8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2"/>
      <c r="AH72" s="8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2"/>
    </row>
    <row r="73" spans="2:49">
      <c r="B73" s="14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9"/>
      <c r="R73" s="14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9"/>
      <c r="AH73" s="14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9"/>
    </row>
    <row r="84" spans="2:49">
      <c r="B84" s="15" t="s">
        <v>27</v>
      </c>
      <c r="C84" s="5"/>
      <c r="D84" s="5"/>
      <c r="E84" s="5"/>
      <c r="F84" s="5"/>
      <c r="G84" s="5"/>
      <c r="H84" s="5"/>
      <c r="I84" s="6"/>
      <c r="J84" s="6"/>
      <c r="K84" s="6"/>
      <c r="L84" s="6"/>
      <c r="M84" s="6"/>
      <c r="N84" s="6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7"/>
    </row>
    <row r="85" spans="2:49">
      <c r="B85" s="22" t="s">
        <v>28</v>
      </c>
      <c r="C85" s="10"/>
      <c r="D85" s="10"/>
      <c r="E85" s="10"/>
      <c r="F85" s="10"/>
      <c r="G85" s="10"/>
      <c r="H85" s="10"/>
      <c r="I85" s="11"/>
      <c r="J85" s="11"/>
      <c r="K85" s="11"/>
      <c r="L85" s="11"/>
      <c r="M85" s="11"/>
      <c r="V85" s="11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9" t="s">
        <v>30</v>
      </c>
      <c r="AR85" s="10"/>
      <c r="AS85" s="10"/>
      <c r="AT85" s="10"/>
      <c r="AU85" s="10"/>
      <c r="AV85" s="10"/>
      <c r="AW85" s="12"/>
    </row>
    <row r="86" spans="2:49" ht="17.25">
      <c r="B86" s="23" t="s">
        <v>1</v>
      </c>
      <c r="C86" s="10" t="s">
        <v>70</v>
      </c>
      <c r="D86" s="10"/>
      <c r="E86" s="10"/>
      <c r="F86" s="10"/>
      <c r="G86" s="10"/>
      <c r="H86" s="118"/>
      <c r="I86" s="20"/>
      <c r="J86" s="11"/>
      <c r="K86" s="11"/>
      <c r="L86" s="11"/>
      <c r="M86" s="11"/>
      <c r="V86" s="168">
        <v>16</v>
      </c>
      <c r="W86" s="168"/>
      <c r="X86" s="11" t="s">
        <v>15</v>
      </c>
      <c r="Y86" s="11" t="s">
        <v>16</v>
      </c>
      <c r="Z86" s="168">
        <v>2.85</v>
      </c>
      <c r="AA86" s="168"/>
      <c r="AB86" s="11" t="s">
        <v>15</v>
      </c>
      <c r="AC86" s="13" t="s">
        <v>17</v>
      </c>
      <c r="AD86" s="168">
        <f>SUM(Z86*V86)</f>
        <v>45.6</v>
      </c>
      <c r="AE86" s="168"/>
      <c r="AF86" s="118" t="s">
        <v>18</v>
      </c>
      <c r="AG86" s="10"/>
      <c r="AH86" s="25" t="s">
        <v>29</v>
      </c>
      <c r="AI86" s="10"/>
      <c r="AJ86" s="180">
        <v>57000</v>
      </c>
      <c r="AK86" s="180"/>
      <c r="AL86" s="180"/>
      <c r="AM86" s="26"/>
      <c r="AN86" s="10"/>
      <c r="AO86" s="10"/>
      <c r="AP86" s="10"/>
      <c r="AQ86" s="27" t="s">
        <v>31</v>
      </c>
      <c r="AR86" s="180">
        <f>SUM(AJ86*AD86)</f>
        <v>2599200</v>
      </c>
      <c r="AS86" s="180"/>
      <c r="AT86" s="180"/>
      <c r="AU86" s="180"/>
      <c r="AV86" s="10"/>
      <c r="AW86" s="12"/>
    </row>
    <row r="87" spans="2:49">
      <c r="B87" s="23" t="s">
        <v>8</v>
      </c>
      <c r="C87" s="118" t="s">
        <v>72</v>
      </c>
      <c r="D87" s="119"/>
      <c r="E87" s="119"/>
      <c r="F87" s="119"/>
      <c r="G87" s="119"/>
      <c r="H87" s="119"/>
      <c r="I87" s="119"/>
      <c r="J87" s="119"/>
      <c r="K87" s="119"/>
      <c r="L87" s="119"/>
      <c r="M87" s="119"/>
      <c r="V87" s="168">
        <v>1</v>
      </c>
      <c r="W87" s="168"/>
      <c r="X87" s="160" t="s">
        <v>37</v>
      </c>
      <c r="Y87" s="160"/>
      <c r="Z87" s="160"/>
      <c r="AA87" s="160"/>
      <c r="AC87" s="13"/>
      <c r="AD87" s="168"/>
      <c r="AE87" s="168"/>
      <c r="AF87" s="118"/>
      <c r="AG87" s="24"/>
      <c r="AH87" s="25" t="s">
        <v>29</v>
      </c>
      <c r="AI87" s="24"/>
      <c r="AJ87" s="180">
        <v>350000</v>
      </c>
      <c r="AK87" s="180"/>
      <c r="AL87" s="180"/>
      <c r="AM87" s="24"/>
      <c r="AN87" s="24"/>
      <c r="AO87" s="24"/>
      <c r="AP87" s="24"/>
      <c r="AQ87" s="27" t="s">
        <v>31</v>
      </c>
      <c r="AR87" s="180">
        <f>SUM(AJ87*V87)</f>
        <v>350000</v>
      </c>
      <c r="AS87" s="180"/>
      <c r="AT87" s="180"/>
      <c r="AU87" s="180"/>
      <c r="AV87" s="10"/>
      <c r="AW87" s="12"/>
    </row>
    <row r="88" spans="2:49">
      <c r="B88" s="8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2"/>
    </row>
    <row r="89" spans="2:49" ht="15.75">
      <c r="B89" s="181" t="s">
        <v>32</v>
      </c>
      <c r="C89" s="182"/>
      <c r="D89" s="182"/>
      <c r="E89" s="182"/>
      <c r="F89" s="182"/>
      <c r="G89" s="182"/>
      <c r="H89" s="182"/>
      <c r="I89" s="182"/>
      <c r="J89" s="182"/>
      <c r="K89" s="182"/>
      <c r="L89" s="182"/>
      <c r="M89" s="182"/>
      <c r="N89" s="182"/>
      <c r="O89" s="182"/>
      <c r="P89" s="182"/>
      <c r="Q89" s="182"/>
      <c r="R89" s="182"/>
      <c r="S89" s="182"/>
      <c r="T89" s="182"/>
      <c r="U89" s="182"/>
      <c r="V89" s="182"/>
      <c r="W89" s="182"/>
      <c r="X89" s="182"/>
      <c r="Y89" s="182"/>
      <c r="Z89" s="182"/>
      <c r="AA89" s="182"/>
      <c r="AB89" s="182"/>
      <c r="AC89" s="182"/>
      <c r="AD89" s="182"/>
      <c r="AE89" s="182"/>
      <c r="AF89" s="182"/>
      <c r="AG89" s="182"/>
      <c r="AH89" s="182"/>
      <c r="AI89" s="182"/>
      <c r="AJ89" s="182"/>
      <c r="AK89" s="182"/>
      <c r="AL89" s="182"/>
      <c r="AM89" s="182"/>
      <c r="AN89" s="182"/>
      <c r="AO89" s="182"/>
      <c r="AP89" s="45"/>
      <c r="AQ89" s="45" t="s">
        <v>31</v>
      </c>
      <c r="AR89" s="46"/>
      <c r="AS89" s="183">
        <f>SUM(AR86:AU87)</f>
        <v>2949200</v>
      </c>
      <c r="AT89" s="183"/>
      <c r="AU89" s="183"/>
      <c r="AV89" s="183"/>
      <c r="AW89" s="184"/>
    </row>
    <row r="90" spans="2:49">
      <c r="B90" s="185" t="s">
        <v>33</v>
      </c>
      <c r="C90" s="186"/>
      <c r="D90" s="187" t="s">
        <v>19</v>
      </c>
      <c r="E90" s="188"/>
      <c r="F90" s="188"/>
      <c r="G90" s="188"/>
      <c r="H90" s="188"/>
      <c r="I90" s="188"/>
      <c r="J90" s="188"/>
      <c r="K90" s="188"/>
      <c r="L90" s="188"/>
      <c r="M90" s="188"/>
      <c r="N90" s="188"/>
      <c r="O90" s="188"/>
      <c r="P90" s="188"/>
      <c r="Q90" s="189"/>
      <c r="R90" s="170" t="s">
        <v>20</v>
      </c>
      <c r="S90" s="170"/>
      <c r="T90" s="170"/>
      <c r="U90" s="170"/>
      <c r="V90" s="170"/>
      <c r="W90" s="170"/>
      <c r="X90" s="170"/>
      <c r="Y90" s="170"/>
      <c r="Z90" s="170"/>
      <c r="AA90" s="170"/>
      <c r="AB90" s="170"/>
      <c r="AC90" s="170"/>
      <c r="AD90" s="170"/>
      <c r="AE90" s="170"/>
      <c r="AF90" s="170"/>
      <c r="AG90" s="170"/>
      <c r="AH90" s="170" t="s">
        <v>21</v>
      </c>
      <c r="AI90" s="170"/>
      <c r="AJ90" s="170"/>
      <c r="AK90" s="170"/>
      <c r="AL90" s="170"/>
      <c r="AM90" s="170"/>
      <c r="AN90" s="170"/>
      <c r="AO90" s="170"/>
      <c r="AP90" s="170"/>
      <c r="AQ90" s="170"/>
      <c r="AR90" s="170"/>
      <c r="AS90" s="170"/>
      <c r="AT90" s="170"/>
      <c r="AU90" s="170"/>
      <c r="AV90" s="170"/>
      <c r="AW90" s="170"/>
    </row>
    <row r="91" spans="2:49">
      <c r="B91" s="15" t="s">
        <v>43</v>
      </c>
      <c r="C91" s="30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7"/>
      <c r="R91" s="4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7"/>
      <c r="AH91" s="4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7"/>
    </row>
    <row r="92" spans="2:49">
      <c r="B92" s="8"/>
      <c r="C92" s="9" t="s">
        <v>38</v>
      </c>
      <c r="D92" s="195" t="s">
        <v>59</v>
      </c>
      <c r="E92" s="195"/>
      <c r="F92" s="195"/>
      <c r="G92" s="195"/>
      <c r="H92" s="195"/>
      <c r="I92" s="195"/>
      <c r="J92" s="195"/>
      <c r="K92" s="195"/>
      <c r="L92" s="195"/>
      <c r="M92" s="195"/>
      <c r="N92" s="195"/>
      <c r="O92" s="195"/>
      <c r="P92" s="195"/>
      <c r="Q92" s="196"/>
      <c r="R92" s="8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2"/>
      <c r="AH92" s="8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2"/>
    </row>
    <row r="93" spans="2:49">
      <c r="B93" s="8"/>
      <c r="C93" s="10"/>
      <c r="D93" s="160" t="s">
        <v>35</v>
      </c>
      <c r="E93" s="160"/>
      <c r="F93" s="11" t="s">
        <v>14</v>
      </c>
      <c r="G93" s="160" t="s">
        <v>36</v>
      </c>
      <c r="H93" s="160"/>
      <c r="I93" s="160"/>
      <c r="J93" s="160"/>
      <c r="K93" s="160"/>
      <c r="L93" s="160"/>
      <c r="M93" s="160"/>
      <c r="N93" s="160"/>
      <c r="O93" s="160"/>
      <c r="P93" s="160"/>
      <c r="Q93" s="198"/>
      <c r="R93" s="8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2"/>
      <c r="AH93" s="8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2"/>
    </row>
    <row r="94" spans="2:49">
      <c r="B94" s="8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2"/>
      <c r="R94" s="8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2"/>
      <c r="AH94" s="8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2"/>
    </row>
    <row r="95" spans="2:49">
      <c r="B95" s="8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2"/>
      <c r="R95" s="8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2"/>
      <c r="AH95" s="8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2"/>
    </row>
    <row r="96" spans="2:49">
      <c r="B96" s="8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2"/>
      <c r="R96" s="8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2"/>
      <c r="AH96" s="8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2"/>
    </row>
    <row r="97" spans="2:49">
      <c r="B97" s="8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2"/>
      <c r="R97" s="8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2"/>
      <c r="AH97" s="8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2"/>
    </row>
    <row r="98" spans="2:49">
      <c r="B98" s="8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2"/>
      <c r="R98" s="8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2"/>
      <c r="AH98" s="8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2"/>
    </row>
    <row r="99" spans="2:49">
      <c r="B99" s="8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2"/>
      <c r="R99" s="8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2"/>
      <c r="AH99" s="8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2"/>
    </row>
    <row r="100" spans="2:49">
      <c r="B100" s="8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2"/>
      <c r="R100" s="8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2"/>
      <c r="AH100" s="8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2"/>
    </row>
    <row r="101" spans="2:49">
      <c r="B101" s="8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2"/>
      <c r="R101" s="8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2"/>
      <c r="AH101" s="8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2"/>
    </row>
    <row r="102" spans="2:49">
      <c r="B102" s="8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2"/>
      <c r="R102" s="8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2"/>
      <c r="AH102" s="8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2"/>
    </row>
    <row r="103" spans="2:49">
      <c r="B103" s="8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2"/>
      <c r="R103" s="8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2"/>
      <c r="AH103" s="8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2"/>
    </row>
    <row r="104" spans="2:49">
      <c r="B104" s="8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2"/>
      <c r="R104" s="8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2"/>
      <c r="AH104" s="8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2"/>
    </row>
    <row r="105" spans="2:49">
      <c r="B105" s="8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2"/>
      <c r="R105" s="8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2"/>
      <c r="AH105" s="8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2"/>
    </row>
    <row r="106" spans="2:49">
      <c r="B106" s="14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9"/>
      <c r="R106" s="14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9"/>
      <c r="AH106" s="14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9"/>
    </row>
    <row r="109" spans="2:49" ht="21">
      <c r="B109" s="173" t="s">
        <v>56</v>
      </c>
      <c r="C109" s="174"/>
      <c r="D109" s="174" t="s">
        <v>57</v>
      </c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  <c r="Y109" s="174"/>
      <c r="Z109" s="174"/>
      <c r="AA109" s="174"/>
      <c r="AB109" s="174"/>
      <c r="AC109" s="174"/>
      <c r="AD109" s="174"/>
      <c r="AE109" s="174"/>
      <c r="AF109" s="174"/>
      <c r="AG109" s="174"/>
      <c r="AH109" s="174" t="s">
        <v>31</v>
      </c>
      <c r="AI109" s="174"/>
      <c r="AJ109" s="177">
        <f>AS89+AS55</f>
        <v>6298600</v>
      </c>
      <c r="AK109" s="177"/>
      <c r="AL109" s="177"/>
      <c r="AM109" s="177"/>
      <c r="AN109" s="177"/>
      <c r="AO109" s="177"/>
      <c r="AP109" s="177"/>
      <c r="AQ109" s="177"/>
      <c r="AR109" s="177"/>
      <c r="AS109" s="177"/>
      <c r="AT109" s="39"/>
      <c r="AU109" s="39"/>
      <c r="AV109" s="39"/>
      <c r="AW109" s="40"/>
    </row>
    <row r="110" spans="2:49" ht="21">
      <c r="B110" s="175"/>
      <c r="C110" s="176"/>
      <c r="D110" s="176"/>
      <c r="E110" s="176"/>
      <c r="F110" s="176"/>
      <c r="G110" s="176"/>
      <c r="H110" s="176"/>
      <c r="I110" s="176"/>
      <c r="J110" s="176"/>
      <c r="K110" s="176"/>
      <c r="L110" s="176"/>
      <c r="M110" s="176"/>
      <c r="N110" s="176"/>
      <c r="O110" s="176"/>
      <c r="P110" s="176"/>
      <c r="Q110" s="176"/>
      <c r="R110" s="176"/>
      <c r="S110" s="176"/>
      <c r="T110" s="176"/>
      <c r="U110" s="176"/>
      <c r="V110" s="176"/>
      <c r="W110" s="176"/>
      <c r="X110" s="176"/>
      <c r="Y110" s="176"/>
      <c r="Z110" s="176"/>
      <c r="AA110" s="176"/>
      <c r="AB110" s="176"/>
      <c r="AC110" s="176"/>
      <c r="AD110" s="176"/>
      <c r="AE110" s="176"/>
      <c r="AF110" s="176"/>
      <c r="AG110" s="176"/>
      <c r="AH110" s="176"/>
      <c r="AI110" s="176"/>
      <c r="AJ110" s="178"/>
      <c r="AK110" s="178"/>
      <c r="AL110" s="178"/>
      <c r="AM110" s="178"/>
      <c r="AN110" s="178"/>
      <c r="AO110" s="178"/>
      <c r="AP110" s="178"/>
      <c r="AQ110" s="178"/>
      <c r="AR110" s="178"/>
      <c r="AS110" s="178"/>
      <c r="AT110" s="41"/>
      <c r="AU110" s="41"/>
      <c r="AV110" s="41"/>
      <c r="AW110" s="42"/>
    </row>
    <row r="111" spans="2:49">
      <c r="AO111" s="3"/>
    </row>
    <row r="112" spans="2:49" s="51" customFormat="1" ht="14.25">
      <c r="I112" s="52"/>
      <c r="J112" s="52"/>
      <c r="K112" s="52"/>
      <c r="L112" s="52"/>
      <c r="M112" s="52"/>
      <c r="N112" s="52"/>
      <c r="AO112" s="52" t="s">
        <v>210</v>
      </c>
    </row>
    <row r="113" spans="4:41" s="51" customFormat="1" ht="14.25">
      <c r="F113" s="52" t="s">
        <v>54</v>
      </c>
      <c r="I113" s="52"/>
      <c r="J113" s="52"/>
      <c r="K113" s="52"/>
      <c r="L113" s="52"/>
      <c r="M113" s="52"/>
      <c r="N113" s="52"/>
      <c r="X113" s="52" t="s">
        <v>51</v>
      </c>
      <c r="AO113" s="52" t="s">
        <v>48</v>
      </c>
    </row>
    <row r="114" spans="4:41" s="51" customFormat="1" ht="14.25">
      <c r="F114" s="52" t="s">
        <v>55</v>
      </c>
      <c r="I114" s="52"/>
      <c r="J114" s="52"/>
      <c r="K114" s="52"/>
      <c r="L114" s="52"/>
      <c r="M114" s="52"/>
      <c r="N114" s="52"/>
      <c r="X114" s="52" t="s">
        <v>52</v>
      </c>
      <c r="AO114" s="52" t="s">
        <v>49</v>
      </c>
    </row>
    <row r="115" spans="4:41" s="51" customFormat="1" ht="14.25">
      <c r="F115" s="52"/>
      <c r="I115" s="52"/>
      <c r="J115" s="52"/>
      <c r="K115" s="52"/>
      <c r="L115" s="52"/>
      <c r="M115" s="52"/>
      <c r="N115" s="52"/>
      <c r="X115" s="52" t="s">
        <v>53</v>
      </c>
      <c r="AO115" s="52" t="s">
        <v>50</v>
      </c>
    </row>
    <row r="116" spans="4:41" s="51" customFormat="1" ht="14.25">
      <c r="F116" s="52"/>
      <c r="I116" s="52"/>
      <c r="J116" s="52"/>
      <c r="K116" s="52"/>
      <c r="L116" s="52"/>
      <c r="M116" s="52"/>
      <c r="N116" s="52"/>
      <c r="X116" s="52"/>
      <c r="AO116" s="52"/>
    </row>
    <row r="117" spans="4:41" s="51" customFormat="1" ht="14.25">
      <c r="F117" s="52"/>
      <c r="I117" s="52"/>
      <c r="J117" s="52"/>
      <c r="K117" s="52"/>
      <c r="L117" s="52"/>
      <c r="M117" s="52"/>
      <c r="N117" s="52"/>
      <c r="X117" s="52"/>
      <c r="AO117" s="52"/>
    </row>
    <row r="118" spans="4:41" s="51" customFormat="1" ht="14.25">
      <c r="F118" s="52"/>
      <c r="I118" s="52"/>
      <c r="J118" s="52"/>
      <c r="K118" s="52"/>
      <c r="L118" s="52"/>
      <c r="M118" s="52"/>
      <c r="N118" s="52"/>
      <c r="X118" s="52"/>
      <c r="AO118" s="52"/>
    </row>
    <row r="119" spans="4:41" s="63" customFormat="1">
      <c r="F119" s="132" t="s">
        <v>232</v>
      </c>
      <c r="I119" s="131"/>
      <c r="J119" s="131"/>
      <c r="K119" s="131"/>
      <c r="L119" s="131"/>
      <c r="M119" s="131"/>
      <c r="N119" s="131"/>
      <c r="X119" s="132" t="s">
        <v>97</v>
      </c>
      <c r="AO119" s="132" t="s">
        <v>209</v>
      </c>
    </row>
    <row r="120" spans="4:41" s="51" customFormat="1" ht="14.25">
      <c r="D120" s="133"/>
      <c r="F120" s="133" t="s">
        <v>228</v>
      </c>
      <c r="G120" s="133"/>
      <c r="H120" s="133"/>
      <c r="I120" s="133"/>
      <c r="J120" s="133"/>
      <c r="K120" s="134"/>
      <c r="L120" s="134"/>
      <c r="M120" s="134"/>
      <c r="N120" s="134"/>
      <c r="AO120" s="52"/>
    </row>
  </sheetData>
  <mergeCells count="79">
    <mergeCell ref="B6:J6"/>
    <mergeCell ref="L6:AT6"/>
    <mergeCell ref="A2:AW2"/>
    <mergeCell ref="B4:J4"/>
    <mergeCell ref="L4:AT4"/>
    <mergeCell ref="B5:J5"/>
    <mergeCell ref="L5:AT5"/>
    <mergeCell ref="B7:J7"/>
    <mergeCell ref="L7:AT7"/>
    <mergeCell ref="B8:J8"/>
    <mergeCell ref="L8:AT8"/>
    <mergeCell ref="B9:J9"/>
    <mergeCell ref="L9:AT9"/>
    <mergeCell ref="AJ16:AO16"/>
    <mergeCell ref="B11:AW11"/>
    <mergeCell ref="C14:G14"/>
    <mergeCell ref="I14:J14"/>
    <mergeCell ref="M14:N14"/>
    <mergeCell ref="Q14:R14"/>
    <mergeCell ref="AJ14:AO14"/>
    <mergeCell ref="C15:G15"/>
    <mergeCell ref="I15:J15"/>
    <mergeCell ref="M15:N15"/>
    <mergeCell ref="Q15:R15"/>
    <mergeCell ref="AJ15:AO15"/>
    <mergeCell ref="B18:Q18"/>
    <mergeCell ref="R18:AG18"/>
    <mergeCell ref="AH18:AW18"/>
    <mergeCell ref="B19:Q30"/>
    <mergeCell ref="R19:AG30"/>
    <mergeCell ref="AH19:AW30"/>
    <mergeCell ref="AP42:AT42"/>
    <mergeCell ref="V51:W51"/>
    <mergeCell ref="Z51:AA51"/>
    <mergeCell ref="AD51:AE51"/>
    <mergeCell ref="AJ51:AL51"/>
    <mergeCell ref="AR51:AU51"/>
    <mergeCell ref="V53:W53"/>
    <mergeCell ref="X53:AA53"/>
    <mergeCell ref="AD53:AE53"/>
    <mergeCell ref="AJ53:AL53"/>
    <mergeCell ref="AR53:AU53"/>
    <mergeCell ref="V52:W52"/>
    <mergeCell ref="X52:AA52"/>
    <mergeCell ref="AD52:AE52"/>
    <mergeCell ref="AJ52:AL52"/>
    <mergeCell ref="AR52:AU52"/>
    <mergeCell ref="B55:AO55"/>
    <mergeCell ref="AS55:AW55"/>
    <mergeCell ref="B56:C56"/>
    <mergeCell ref="D56:Q56"/>
    <mergeCell ref="R56:AG56"/>
    <mergeCell ref="AH56:AW56"/>
    <mergeCell ref="D58:Q58"/>
    <mergeCell ref="D59:E59"/>
    <mergeCell ref="G59:Q59"/>
    <mergeCell ref="V86:W86"/>
    <mergeCell ref="Z86:AA86"/>
    <mergeCell ref="AJ86:AL86"/>
    <mergeCell ref="AR86:AU86"/>
    <mergeCell ref="V87:W87"/>
    <mergeCell ref="X87:AA87"/>
    <mergeCell ref="AD87:AE87"/>
    <mergeCell ref="AJ87:AL87"/>
    <mergeCell ref="AR87:AU87"/>
    <mergeCell ref="AD86:AE86"/>
    <mergeCell ref="B89:AO89"/>
    <mergeCell ref="AS89:AW89"/>
    <mergeCell ref="B90:C90"/>
    <mergeCell ref="D90:Q90"/>
    <mergeCell ref="R90:AG90"/>
    <mergeCell ref="AH90:AW90"/>
    <mergeCell ref="D92:Q92"/>
    <mergeCell ref="D93:E93"/>
    <mergeCell ref="G93:Q93"/>
    <mergeCell ref="AJ109:AS110"/>
    <mergeCell ref="B109:C110"/>
    <mergeCell ref="D109:AG110"/>
    <mergeCell ref="AH109:AI110"/>
  </mergeCells>
  <pageMargins left="1.04" right="0.47244094488188981" top="0.9" bottom="0.26" header="0.31496062992125984" footer="0.31496062992125984"/>
  <pageSetup paperSize="9" scale="85" orientation="landscape" horizontalDpi="4294967293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>
  <dimension ref="A1:AW120"/>
  <sheetViews>
    <sheetView topLeftCell="A16" zoomScale="85" zoomScaleNormal="85" workbookViewId="0">
      <selection activeCell="A32" sqref="A32:XFD40"/>
    </sheetView>
  </sheetViews>
  <sheetFormatPr defaultRowHeight="15"/>
  <cols>
    <col min="1" max="7" width="3" style="1" customWidth="1"/>
    <col min="8" max="8" width="1.5703125" style="1" customWidth="1"/>
    <col min="9" max="14" width="3" style="3" customWidth="1"/>
    <col min="15" max="81" width="3" style="1" customWidth="1"/>
    <col min="82" max="139" width="2.42578125" style="1" customWidth="1"/>
    <col min="140" max="16384" width="9.140625" style="1"/>
  </cols>
  <sheetData>
    <row r="1" spans="1:49">
      <c r="AR1" s="21" t="s">
        <v>24</v>
      </c>
    </row>
    <row r="2" spans="1:49" ht="21">
      <c r="A2" s="165" t="s">
        <v>0</v>
      </c>
      <c r="B2" s="165"/>
      <c r="C2" s="165"/>
      <c r="D2" s="165"/>
      <c r="E2" s="165"/>
      <c r="F2" s="165"/>
      <c r="G2" s="165"/>
      <c r="H2" s="165"/>
      <c r="I2" s="165"/>
      <c r="J2" s="165"/>
      <c r="K2" s="165"/>
      <c r="L2" s="165"/>
      <c r="M2" s="165"/>
      <c r="N2" s="165"/>
      <c r="O2" s="165"/>
      <c r="P2" s="165"/>
      <c r="Q2" s="165"/>
      <c r="R2" s="165"/>
      <c r="S2" s="165"/>
      <c r="T2" s="165"/>
      <c r="U2" s="165"/>
      <c r="V2" s="165"/>
      <c r="W2" s="165"/>
      <c r="X2" s="165"/>
      <c r="Y2" s="165"/>
      <c r="Z2" s="165"/>
      <c r="AA2" s="165"/>
      <c r="AB2" s="165"/>
      <c r="AC2" s="165"/>
      <c r="AD2" s="165"/>
      <c r="AE2" s="165"/>
      <c r="AF2" s="165"/>
      <c r="AG2" s="165"/>
      <c r="AH2" s="165"/>
      <c r="AI2" s="165"/>
      <c r="AJ2" s="165"/>
      <c r="AK2" s="165"/>
      <c r="AL2" s="165"/>
      <c r="AM2" s="165"/>
      <c r="AN2" s="165"/>
      <c r="AO2" s="165"/>
      <c r="AP2" s="165"/>
      <c r="AQ2" s="165"/>
      <c r="AR2" s="165"/>
      <c r="AS2" s="165"/>
      <c r="AT2" s="165"/>
      <c r="AU2" s="165"/>
      <c r="AV2" s="165"/>
      <c r="AW2" s="165"/>
    </row>
    <row r="4" spans="1:49">
      <c r="A4" s="2" t="s">
        <v>1</v>
      </c>
      <c r="B4" s="166" t="s">
        <v>2</v>
      </c>
      <c r="C4" s="166"/>
      <c r="D4" s="166"/>
      <c r="E4" s="166"/>
      <c r="F4" s="166"/>
      <c r="G4" s="166"/>
      <c r="H4" s="166"/>
      <c r="I4" s="166"/>
      <c r="J4" s="166"/>
      <c r="K4" s="3" t="s">
        <v>14</v>
      </c>
      <c r="L4" s="166">
        <v>408</v>
      </c>
      <c r="M4" s="166"/>
      <c r="N4" s="166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  <c r="AA4" s="166"/>
      <c r="AB4" s="166"/>
      <c r="AC4" s="166"/>
      <c r="AD4" s="166"/>
      <c r="AE4" s="166"/>
      <c r="AF4" s="166"/>
      <c r="AG4" s="166"/>
      <c r="AH4" s="166"/>
      <c r="AI4" s="166"/>
      <c r="AJ4" s="166"/>
      <c r="AK4" s="166"/>
      <c r="AL4" s="166"/>
      <c r="AM4" s="166"/>
      <c r="AN4" s="166"/>
      <c r="AO4" s="166"/>
      <c r="AP4" s="166"/>
      <c r="AQ4" s="166"/>
      <c r="AR4" s="166"/>
      <c r="AS4" s="166"/>
      <c r="AT4" s="166"/>
    </row>
    <row r="5" spans="1:49">
      <c r="B5" s="166" t="s">
        <v>3</v>
      </c>
      <c r="C5" s="166"/>
      <c r="D5" s="166"/>
      <c r="E5" s="166"/>
      <c r="F5" s="166"/>
      <c r="G5" s="166"/>
      <c r="H5" s="166"/>
      <c r="I5" s="166"/>
      <c r="J5" s="166"/>
      <c r="K5" s="3" t="s">
        <v>14</v>
      </c>
      <c r="L5" s="167" t="s">
        <v>192</v>
      </c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167"/>
      <c r="AA5" s="167"/>
      <c r="AB5" s="167"/>
      <c r="AC5" s="167"/>
      <c r="AD5" s="167"/>
      <c r="AE5" s="167"/>
      <c r="AF5" s="167"/>
      <c r="AG5" s="167"/>
      <c r="AH5" s="167"/>
      <c r="AI5" s="167"/>
      <c r="AJ5" s="167"/>
      <c r="AK5" s="167"/>
      <c r="AL5" s="167"/>
      <c r="AM5" s="167"/>
      <c r="AN5" s="167"/>
      <c r="AO5" s="167"/>
      <c r="AP5" s="167"/>
      <c r="AQ5" s="167"/>
      <c r="AR5" s="167"/>
      <c r="AS5" s="167"/>
      <c r="AT5" s="167"/>
    </row>
    <row r="6" spans="1:49">
      <c r="B6" s="166" t="s">
        <v>4</v>
      </c>
      <c r="C6" s="166"/>
      <c r="D6" s="166"/>
      <c r="E6" s="166"/>
      <c r="F6" s="166"/>
      <c r="G6" s="166"/>
      <c r="H6" s="166"/>
      <c r="I6" s="166"/>
      <c r="J6" s="166"/>
      <c r="K6" s="3" t="s">
        <v>14</v>
      </c>
      <c r="L6" s="166" t="str">
        <f>'[1]Tembesi Lolos'!$N$153</f>
        <v>Wiraswasta</v>
      </c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</row>
    <row r="7" spans="1:49">
      <c r="B7" s="166" t="s">
        <v>5</v>
      </c>
      <c r="C7" s="166"/>
      <c r="D7" s="166"/>
      <c r="E7" s="166"/>
      <c r="F7" s="166"/>
      <c r="G7" s="166"/>
      <c r="H7" s="166"/>
      <c r="I7" s="166"/>
      <c r="J7" s="166"/>
      <c r="K7" s="3" t="s">
        <v>14</v>
      </c>
      <c r="L7" s="166" t="s">
        <v>193</v>
      </c>
      <c r="M7" s="166"/>
      <c r="N7" s="166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</row>
    <row r="8" spans="1:49">
      <c r="B8" s="166" t="s">
        <v>6</v>
      </c>
      <c r="C8" s="166"/>
      <c r="D8" s="166"/>
      <c r="E8" s="166"/>
      <c r="F8" s="166"/>
      <c r="G8" s="166"/>
      <c r="H8" s="166"/>
      <c r="I8" s="166"/>
      <c r="J8" s="166"/>
      <c r="K8" s="3" t="s">
        <v>14</v>
      </c>
      <c r="L8" s="166" t="s">
        <v>105</v>
      </c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</row>
    <row r="9" spans="1:49">
      <c r="B9" s="166" t="s">
        <v>7</v>
      </c>
      <c r="C9" s="166"/>
      <c r="D9" s="166"/>
      <c r="E9" s="166"/>
      <c r="F9" s="166"/>
      <c r="G9" s="166"/>
      <c r="H9" s="166"/>
      <c r="I9" s="166"/>
      <c r="J9" s="166"/>
      <c r="K9" s="3" t="s">
        <v>14</v>
      </c>
      <c r="L9" s="166" t="s">
        <v>23</v>
      </c>
      <c r="M9" s="166"/>
      <c r="N9" s="166"/>
      <c r="O9" s="166"/>
      <c r="P9" s="166"/>
      <c r="Q9" s="166"/>
      <c r="R9" s="166"/>
      <c r="S9" s="166"/>
      <c r="T9" s="166"/>
      <c r="U9" s="166"/>
      <c r="V9" s="166"/>
      <c r="W9" s="166"/>
      <c r="X9" s="166"/>
      <c r="Y9" s="166"/>
      <c r="Z9" s="166"/>
      <c r="AA9" s="166"/>
      <c r="AB9" s="166"/>
      <c r="AC9" s="166"/>
      <c r="AD9" s="166"/>
      <c r="AE9" s="166"/>
      <c r="AF9" s="166"/>
      <c r="AG9" s="166"/>
      <c r="AH9" s="166"/>
      <c r="AI9" s="166"/>
      <c r="AJ9" s="166"/>
      <c r="AK9" s="166"/>
      <c r="AL9" s="166"/>
      <c r="AM9" s="166"/>
      <c r="AN9" s="166"/>
      <c r="AO9" s="166"/>
      <c r="AP9" s="166"/>
      <c r="AQ9" s="166"/>
      <c r="AR9" s="166"/>
      <c r="AS9" s="166"/>
      <c r="AT9" s="166"/>
    </row>
    <row r="11" spans="1:49">
      <c r="A11" s="2" t="s">
        <v>8</v>
      </c>
      <c r="B11" s="169" t="s">
        <v>9</v>
      </c>
      <c r="C11" s="169"/>
      <c r="D11" s="169"/>
      <c r="E11" s="169"/>
      <c r="F11" s="169"/>
      <c r="G11" s="169"/>
      <c r="H11" s="169"/>
      <c r="I11" s="169"/>
      <c r="J11" s="169"/>
      <c r="K11" s="169"/>
      <c r="L11" s="169"/>
      <c r="M11" s="169"/>
      <c r="N11" s="169"/>
      <c r="O11" s="169"/>
      <c r="P11" s="169"/>
      <c r="Q11" s="169"/>
      <c r="R11" s="169"/>
      <c r="S11" s="169"/>
      <c r="T11" s="169"/>
      <c r="U11" s="169"/>
      <c r="V11" s="169"/>
      <c r="W11" s="169"/>
      <c r="X11" s="169"/>
      <c r="Y11" s="169"/>
      <c r="Z11" s="169"/>
      <c r="AA11" s="169"/>
      <c r="AB11" s="169"/>
      <c r="AC11" s="169"/>
      <c r="AD11" s="169"/>
      <c r="AE11" s="169"/>
      <c r="AF11" s="169"/>
      <c r="AG11" s="169"/>
      <c r="AH11" s="169"/>
      <c r="AI11" s="169"/>
      <c r="AJ11" s="169"/>
      <c r="AK11" s="169"/>
      <c r="AL11" s="169"/>
      <c r="AM11" s="169"/>
      <c r="AN11" s="169"/>
      <c r="AO11" s="169"/>
      <c r="AP11" s="169"/>
      <c r="AQ11" s="169"/>
      <c r="AR11" s="169"/>
      <c r="AS11" s="169"/>
      <c r="AT11" s="169"/>
      <c r="AU11" s="169"/>
      <c r="AV11" s="169"/>
      <c r="AW11" s="169"/>
    </row>
    <row r="13" spans="1:49">
      <c r="B13" s="15" t="s">
        <v>10</v>
      </c>
      <c r="C13" s="5"/>
      <c r="D13" s="5"/>
      <c r="E13" s="5"/>
      <c r="F13" s="5"/>
      <c r="G13" s="5"/>
      <c r="H13" s="5"/>
      <c r="I13" s="6"/>
      <c r="J13" s="6"/>
      <c r="K13" s="6"/>
      <c r="L13" s="6"/>
      <c r="M13" s="6"/>
      <c r="N13" s="6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7"/>
    </row>
    <row r="14" spans="1:49" ht="17.25">
      <c r="B14" s="16" t="s">
        <v>11</v>
      </c>
      <c r="C14" s="160" t="s">
        <v>13</v>
      </c>
      <c r="D14" s="160"/>
      <c r="E14" s="160"/>
      <c r="F14" s="160"/>
      <c r="G14" s="160"/>
      <c r="H14" s="122" t="s">
        <v>14</v>
      </c>
      <c r="I14" s="168">
        <v>6</v>
      </c>
      <c r="J14" s="168"/>
      <c r="K14" s="123" t="s">
        <v>15</v>
      </c>
      <c r="L14" s="123" t="s">
        <v>16</v>
      </c>
      <c r="M14" s="168">
        <v>10</v>
      </c>
      <c r="N14" s="168"/>
      <c r="O14" s="11" t="s">
        <v>15</v>
      </c>
      <c r="P14" s="13" t="s">
        <v>17</v>
      </c>
      <c r="Q14" s="168">
        <f>SUM(M14*I14)</f>
        <v>60</v>
      </c>
      <c r="R14" s="168"/>
      <c r="S14" s="122" t="s">
        <v>18</v>
      </c>
      <c r="T14" s="122"/>
      <c r="U14" s="18" t="s">
        <v>11</v>
      </c>
      <c r="V14" s="10" t="s">
        <v>65</v>
      </c>
      <c r="W14" s="10"/>
      <c r="X14" s="10"/>
      <c r="Y14" s="10"/>
      <c r="Z14" s="10"/>
      <c r="AA14" s="10" t="s">
        <v>14</v>
      </c>
      <c r="AB14" s="10" t="s">
        <v>64</v>
      </c>
      <c r="AC14" s="10"/>
      <c r="AD14" s="10"/>
      <c r="AE14" s="10"/>
      <c r="AF14" s="10"/>
      <c r="AI14" s="19" t="s">
        <v>11</v>
      </c>
      <c r="AJ14" s="161" t="s">
        <v>67</v>
      </c>
      <c r="AK14" s="161"/>
      <c r="AL14" s="161"/>
      <c r="AM14" s="161"/>
      <c r="AN14" s="161"/>
      <c r="AO14" s="161"/>
      <c r="AP14" s="44" t="s">
        <v>14</v>
      </c>
      <c r="AQ14" s="44" t="s">
        <v>64</v>
      </c>
      <c r="AR14" s="44"/>
      <c r="AS14" s="44"/>
      <c r="AT14" s="44"/>
      <c r="AU14" s="44"/>
      <c r="AW14" s="12"/>
    </row>
    <row r="15" spans="1:49" ht="17.25">
      <c r="B15" s="16" t="s">
        <v>11</v>
      </c>
      <c r="C15" s="160" t="s">
        <v>12</v>
      </c>
      <c r="D15" s="160"/>
      <c r="E15" s="160"/>
      <c r="F15" s="160"/>
      <c r="G15" s="160"/>
      <c r="H15" s="122" t="s">
        <v>14</v>
      </c>
      <c r="I15" s="168">
        <v>6</v>
      </c>
      <c r="J15" s="168"/>
      <c r="K15" s="123" t="s">
        <v>15</v>
      </c>
      <c r="L15" s="123" t="s">
        <v>16</v>
      </c>
      <c r="M15" s="168">
        <v>8</v>
      </c>
      <c r="N15" s="168"/>
      <c r="O15" s="11" t="s">
        <v>15</v>
      </c>
      <c r="P15" s="13" t="s">
        <v>17</v>
      </c>
      <c r="Q15" s="168">
        <f>SUM(M15*I15)</f>
        <v>48</v>
      </c>
      <c r="R15" s="168"/>
      <c r="S15" s="122" t="s">
        <v>18</v>
      </c>
      <c r="T15" s="122"/>
      <c r="U15" s="18" t="s">
        <v>11</v>
      </c>
      <c r="V15" s="10" t="s">
        <v>63</v>
      </c>
      <c r="W15" s="10"/>
      <c r="X15" s="10"/>
      <c r="Y15" s="10"/>
      <c r="Z15" s="10"/>
      <c r="AA15" s="10" t="s">
        <v>14</v>
      </c>
      <c r="AB15" s="10" t="s">
        <v>64</v>
      </c>
      <c r="AC15" s="10"/>
      <c r="AD15" s="10"/>
      <c r="AE15" s="10"/>
      <c r="AF15" s="10"/>
      <c r="AH15" s="10"/>
      <c r="AI15" s="18" t="s">
        <v>11</v>
      </c>
      <c r="AJ15" s="160" t="s">
        <v>68</v>
      </c>
      <c r="AK15" s="160"/>
      <c r="AL15" s="160"/>
      <c r="AM15" s="160"/>
      <c r="AN15" s="160"/>
      <c r="AO15" s="160"/>
      <c r="AP15" s="10" t="s">
        <v>14</v>
      </c>
      <c r="AQ15" s="10" t="s">
        <v>111</v>
      </c>
      <c r="AR15" s="10"/>
      <c r="AS15" s="10"/>
      <c r="AT15" s="10"/>
      <c r="AU15" s="10"/>
      <c r="AW15" s="12"/>
    </row>
    <row r="16" spans="1:49">
      <c r="B16" s="17"/>
      <c r="C16" s="44"/>
      <c r="D16" s="44"/>
      <c r="E16" s="44"/>
      <c r="F16" s="44"/>
      <c r="G16" s="44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125"/>
      <c r="U16" s="18" t="s">
        <v>11</v>
      </c>
      <c r="V16" s="122" t="s">
        <v>66</v>
      </c>
      <c r="W16" s="122"/>
      <c r="X16" s="122"/>
      <c r="Y16" s="122"/>
      <c r="Z16" s="122"/>
      <c r="AA16" s="10" t="s">
        <v>14</v>
      </c>
      <c r="AB16" s="122" t="s">
        <v>64</v>
      </c>
      <c r="AC16" s="122"/>
      <c r="AD16" s="122"/>
      <c r="AE16" s="122"/>
      <c r="AF16" s="122"/>
      <c r="AH16" s="24"/>
      <c r="AI16" s="18" t="s">
        <v>11</v>
      </c>
      <c r="AJ16" s="160" t="s">
        <v>69</v>
      </c>
      <c r="AK16" s="160"/>
      <c r="AL16" s="160"/>
      <c r="AM16" s="160"/>
      <c r="AN16" s="160"/>
      <c r="AO16" s="160"/>
      <c r="AP16" s="10" t="s">
        <v>14</v>
      </c>
      <c r="AQ16" s="10" t="s">
        <v>111</v>
      </c>
      <c r="AR16" s="10"/>
      <c r="AS16" s="10"/>
      <c r="AT16" s="10"/>
      <c r="AU16" s="10"/>
      <c r="AV16" s="10"/>
      <c r="AW16" s="12"/>
    </row>
    <row r="17" spans="2:49">
      <c r="B17" s="8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2"/>
    </row>
    <row r="18" spans="2:49">
      <c r="B18" s="170" t="s">
        <v>19</v>
      </c>
      <c r="C18" s="170"/>
      <c r="D18" s="170"/>
      <c r="E18" s="170"/>
      <c r="F18" s="170"/>
      <c r="G18" s="170"/>
      <c r="H18" s="170"/>
      <c r="I18" s="170"/>
      <c r="J18" s="170"/>
      <c r="K18" s="170"/>
      <c r="L18" s="170"/>
      <c r="M18" s="170"/>
      <c r="N18" s="170"/>
      <c r="O18" s="170"/>
      <c r="P18" s="170"/>
      <c r="Q18" s="170"/>
      <c r="R18" s="170" t="s">
        <v>20</v>
      </c>
      <c r="S18" s="170"/>
      <c r="T18" s="170"/>
      <c r="U18" s="170"/>
      <c r="V18" s="170"/>
      <c r="W18" s="170"/>
      <c r="X18" s="170"/>
      <c r="Y18" s="170"/>
      <c r="Z18" s="170"/>
      <c r="AA18" s="170"/>
      <c r="AB18" s="170"/>
      <c r="AC18" s="170"/>
      <c r="AD18" s="170"/>
      <c r="AE18" s="170"/>
      <c r="AF18" s="170"/>
      <c r="AG18" s="170"/>
      <c r="AH18" s="170" t="s">
        <v>21</v>
      </c>
      <c r="AI18" s="170"/>
      <c r="AJ18" s="170"/>
      <c r="AK18" s="170"/>
      <c r="AL18" s="170"/>
      <c r="AM18" s="170"/>
      <c r="AN18" s="170"/>
      <c r="AO18" s="170"/>
      <c r="AP18" s="170"/>
      <c r="AQ18" s="170"/>
      <c r="AR18" s="170"/>
      <c r="AS18" s="170"/>
      <c r="AT18" s="170"/>
      <c r="AU18" s="170"/>
      <c r="AV18" s="170"/>
      <c r="AW18" s="170"/>
    </row>
    <row r="19" spans="2:49">
      <c r="B19" s="162"/>
      <c r="C19" s="162"/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  <c r="AA19" s="162"/>
      <c r="AB19" s="162"/>
      <c r="AC19" s="162"/>
      <c r="AD19" s="162"/>
      <c r="AE19" s="162"/>
      <c r="AF19" s="162"/>
      <c r="AG19" s="162"/>
      <c r="AH19" s="162"/>
      <c r="AI19" s="162"/>
      <c r="AJ19" s="162"/>
      <c r="AK19" s="162"/>
      <c r="AL19" s="162"/>
      <c r="AM19" s="162"/>
      <c r="AN19" s="162"/>
      <c r="AO19" s="162"/>
      <c r="AP19" s="162"/>
      <c r="AQ19" s="162"/>
      <c r="AR19" s="162"/>
      <c r="AS19" s="162"/>
      <c r="AT19" s="162"/>
      <c r="AU19" s="162"/>
      <c r="AV19" s="162"/>
      <c r="AW19" s="162"/>
    </row>
    <row r="20" spans="2:49">
      <c r="B20" s="163"/>
      <c r="C20" s="163"/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  <c r="AC20" s="163"/>
      <c r="AD20" s="163"/>
      <c r="AE20" s="163"/>
      <c r="AF20" s="163"/>
      <c r="AG20" s="163"/>
      <c r="AH20" s="163"/>
      <c r="AI20" s="163"/>
      <c r="AJ20" s="163"/>
      <c r="AK20" s="163"/>
      <c r="AL20" s="163"/>
      <c r="AM20" s="163"/>
      <c r="AN20" s="163"/>
      <c r="AO20" s="163"/>
      <c r="AP20" s="163"/>
      <c r="AQ20" s="163"/>
      <c r="AR20" s="163"/>
      <c r="AS20" s="163"/>
      <c r="AT20" s="163"/>
      <c r="AU20" s="163"/>
      <c r="AV20" s="163"/>
      <c r="AW20" s="163"/>
    </row>
    <row r="21" spans="2:49">
      <c r="B21" s="163"/>
      <c r="C21" s="163"/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  <c r="AC21" s="163"/>
      <c r="AD21" s="163"/>
      <c r="AE21" s="163"/>
      <c r="AF21" s="163"/>
      <c r="AG21" s="163"/>
      <c r="AH21" s="163"/>
      <c r="AI21" s="163"/>
      <c r="AJ21" s="163"/>
      <c r="AK21" s="163"/>
      <c r="AL21" s="163"/>
      <c r="AM21" s="163"/>
      <c r="AN21" s="163"/>
      <c r="AO21" s="163"/>
      <c r="AP21" s="163"/>
      <c r="AQ21" s="163"/>
      <c r="AR21" s="163"/>
      <c r="AS21" s="163"/>
      <c r="AT21" s="163"/>
      <c r="AU21" s="163"/>
      <c r="AV21" s="163"/>
      <c r="AW21" s="163"/>
    </row>
    <row r="22" spans="2:49">
      <c r="B22" s="163"/>
      <c r="C22" s="163"/>
      <c r="D22" s="163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  <c r="AC22" s="163"/>
      <c r="AD22" s="163"/>
      <c r="AE22" s="163"/>
      <c r="AF22" s="163"/>
      <c r="AG22" s="163"/>
      <c r="AH22" s="163"/>
      <c r="AI22" s="163"/>
      <c r="AJ22" s="163"/>
      <c r="AK22" s="163"/>
      <c r="AL22" s="163"/>
      <c r="AM22" s="163"/>
      <c r="AN22" s="163"/>
      <c r="AO22" s="163"/>
      <c r="AP22" s="163"/>
      <c r="AQ22" s="163"/>
      <c r="AR22" s="163"/>
      <c r="AS22" s="163"/>
      <c r="AT22" s="163"/>
      <c r="AU22" s="163"/>
      <c r="AV22" s="163"/>
      <c r="AW22" s="163"/>
    </row>
    <row r="23" spans="2:49">
      <c r="B23" s="163"/>
      <c r="C23" s="163"/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  <c r="AC23" s="163"/>
      <c r="AD23" s="163"/>
      <c r="AE23" s="163"/>
      <c r="AF23" s="163"/>
      <c r="AG23" s="163"/>
      <c r="AH23" s="163"/>
      <c r="AI23" s="163"/>
      <c r="AJ23" s="163"/>
      <c r="AK23" s="163"/>
      <c r="AL23" s="163"/>
      <c r="AM23" s="163"/>
      <c r="AN23" s="163"/>
      <c r="AO23" s="163"/>
      <c r="AP23" s="163"/>
      <c r="AQ23" s="163"/>
      <c r="AR23" s="163"/>
      <c r="AS23" s="163"/>
      <c r="AT23" s="163"/>
      <c r="AU23" s="163"/>
      <c r="AV23" s="163"/>
      <c r="AW23" s="163"/>
    </row>
    <row r="24" spans="2:49">
      <c r="B24" s="163"/>
      <c r="C24" s="163"/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  <c r="AC24" s="163"/>
      <c r="AD24" s="163"/>
      <c r="AE24" s="163"/>
      <c r="AF24" s="163"/>
      <c r="AG24" s="163"/>
      <c r="AH24" s="163"/>
      <c r="AI24" s="163"/>
      <c r="AJ24" s="163"/>
      <c r="AK24" s="163"/>
      <c r="AL24" s="163"/>
      <c r="AM24" s="163"/>
      <c r="AN24" s="163"/>
      <c r="AO24" s="163"/>
      <c r="AP24" s="163"/>
      <c r="AQ24" s="163"/>
      <c r="AR24" s="163"/>
      <c r="AS24" s="163"/>
      <c r="AT24" s="163"/>
      <c r="AU24" s="163"/>
      <c r="AV24" s="163"/>
      <c r="AW24" s="163"/>
    </row>
    <row r="25" spans="2:49">
      <c r="B25" s="163"/>
      <c r="C25" s="163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K25" s="163"/>
      <c r="AL25" s="163"/>
      <c r="AM25" s="163"/>
      <c r="AN25" s="163"/>
      <c r="AO25" s="163"/>
      <c r="AP25" s="163"/>
      <c r="AQ25" s="163"/>
      <c r="AR25" s="163"/>
      <c r="AS25" s="163"/>
      <c r="AT25" s="163"/>
      <c r="AU25" s="163"/>
      <c r="AV25" s="163"/>
      <c r="AW25" s="163"/>
    </row>
    <row r="26" spans="2:49">
      <c r="B26" s="163"/>
      <c r="C26" s="163"/>
      <c r="D26" s="163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  <c r="AB26" s="163"/>
      <c r="AC26" s="163"/>
      <c r="AD26" s="163"/>
      <c r="AE26" s="163"/>
      <c r="AF26" s="163"/>
      <c r="AG26" s="163"/>
      <c r="AH26" s="163"/>
      <c r="AI26" s="163"/>
      <c r="AJ26" s="163"/>
      <c r="AK26" s="163"/>
      <c r="AL26" s="163"/>
      <c r="AM26" s="163"/>
      <c r="AN26" s="163"/>
      <c r="AO26" s="163"/>
      <c r="AP26" s="163"/>
      <c r="AQ26" s="163"/>
      <c r="AR26" s="163"/>
      <c r="AS26" s="163"/>
      <c r="AT26" s="163"/>
      <c r="AU26" s="163"/>
      <c r="AV26" s="163"/>
      <c r="AW26" s="163"/>
    </row>
    <row r="27" spans="2:49">
      <c r="B27" s="163"/>
      <c r="C27" s="163"/>
      <c r="D27" s="163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/>
      <c r="AC27" s="163"/>
      <c r="AD27" s="163"/>
      <c r="AE27" s="163"/>
      <c r="AF27" s="163"/>
      <c r="AG27" s="163"/>
      <c r="AH27" s="163"/>
      <c r="AI27" s="163"/>
      <c r="AJ27" s="163"/>
      <c r="AK27" s="163"/>
      <c r="AL27" s="163"/>
      <c r="AM27" s="163"/>
      <c r="AN27" s="163"/>
      <c r="AO27" s="163"/>
      <c r="AP27" s="163"/>
      <c r="AQ27" s="163"/>
      <c r="AR27" s="163"/>
      <c r="AS27" s="163"/>
      <c r="AT27" s="163"/>
      <c r="AU27" s="163"/>
      <c r="AV27" s="163"/>
      <c r="AW27" s="163"/>
    </row>
    <row r="28" spans="2:49">
      <c r="B28" s="163"/>
      <c r="C28" s="163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  <c r="AB28" s="163"/>
      <c r="AC28" s="163"/>
      <c r="AD28" s="163"/>
      <c r="AE28" s="163"/>
      <c r="AF28" s="163"/>
      <c r="AG28" s="163"/>
      <c r="AH28" s="163"/>
      <c r="AI28" s="163"/>
      <c r="AJ28" s="163"/>
      <c r="AK28" s="163"/>
      <c r="AL28" s="163"/>
      <c r="AM28" s="163"/>
      <c r="AN28" s="163"/>
      <c r="AO28" s="163"/>
      <c r="AP28" s="163"/>
      <c r="AQ28" s="163"/>
      <c r="AR28" s="163"/>
      <c r="AS28" s="163"/>
      <c r="AT28" s="163"/>
      <c r="AU28" s="163"/>
      <c r="AV28" s="163"/>
      <c r="AW28" s="163"/>
    </row>
    <row r="29" spans="2:49">
      <c r="B29" s="163"/>
      <c r="C29" s="163"/>
      <c r="D29" s="163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63"/>
      <c r="AL29" s="163"/>
      <c r="AM29" s="163"/>
      <c r="AN29" s="163"/>
      <c r="AO29" s="163"/>
      <c r="AP29" s="163"/>
      <c r="AQ29" s="163"/>
      <c r="AR29" s="163"/>
      <c r="AS29" s="163"/>
      <c r="AT29" s="163"/>
      <c r="AU29" s="163"/>
      <c r="AV29" s="163"/>
      <c r="AW29" s="163"/>
    </row>
    <row r="30" spans="2:49">
      <c r="B30" s="164"/>
      <c r="C30" s="164"/>
      <c r="D30" s="164"/>
      <c r="E30" s="164"/>
      <c r="F30" s="164"/>
      <c r="G30" s="164"/>
      <c r="H30" s="164"/>
      <c r="I30" s="164"/>
      <c r="J30" s="164"/>
      <c r="K30" s="164"/>
      <c r="L30" s="164"/>
      <c r="M30" s="164"/>
      <c r="N30" s="164"/>
      <c r="O30" s="164"/>
      <c r="P30" s="164"/>
      <c r="Q30" s="164"/>
      <c r="R30" s="164"/>
      <c r="S30" s="164"/>
      <c r="T30" s="164"/>
      <c r="U30" s="164"/>
      <c r="V30" s="164"/>
      <c r="W30" s="164"/>
      <c r="X30" s="164"/>
      <c r="Y30" s="164"/>
      <c r="Z30" s="164"/>
      <c r="AA30" s="164"/>
      <c r="AB30" s="164"/>
      <c r="AC30" s="164"/>
      <c r="AD30" s="164"/>
      <c r="AE30" s="164"/>
      <c r="AF30" s="164"/>
      <c r="AG30" s="164"/>
      <c r="AH30" s="164"/>
      <c r="AI30" s="164"/>
      <c r="AJ30" s="164"/>
      <c r="AK30" s="164"/>
      <c r="AL30" s="164"/>
      <c r="AM30" s="164"/>
      <c r="AN30" s="164"/>
      <c r="AO30" s="164"/>
      <c r="AP30" s="164"/>
      <c r="AQ30" s="164"/>
      <c r="AR30" s="164"/>
      <c r="AS30" s="164"/>
      <c r="AT30" s="164"/>
      <c r="AU30" s="164"/>
      <c r="AV30" s="164"/>
      <c r="AW30" s="164"/>
    </row>
    <row r="32" spans="2:49" s="102" customFormat="1">
      <c r="I32" s="101"/>
      <c r="J32" s="101"/>
      <c r="K32" s="101"/>
      <c r="L32" s="101"/>
      <c r="M32" s="101"/>
      <c r="N32" s="101"/>
      <c r="AR32" s="101" t="s">
        <v>239</v>
      </c>
    </row>
    <row r="33" spans="1:46" s="102" customFormat="1">
      <c r="F33" s="101" t="s">
        <v>54</v>
      </c>
      <c r="I33" s="101"/>
      <c r="J33" s="101"/>
      <c r="K33" s="101"/>
      <c r="L33" s="101"/>
      <c r="M33" s="101"/>
      <c r="N33" s="101"/>
      <c r="T33" s="101" t="s">
        <v>237</v>
      </c>
      <c r="AF33" s="101" t="s">
        <v>51</v>
      </c>
      <c r="AR33" s="101" t="s">
        <v>48</v>
      </c>
    </row>
    <row r="34" spans="1:46" s="102" customFormat="1">
      <c r="F34" s="101" t="s">
        <v>55</v>
      </c>
      <c r="I34" s="101"/>
      <c r="J34" s="101"/>
      <c r="K34" s="101"/>
      <c r="L34" s="101"/>
      <c r="M34" s="101"/>
      <c r="N34" s="101"/>
      <c r="T34" s="101" t="s">
        <v>238</v>
      </c>
      <c r="AF34" s="101" t="s">
        <v>52</v>
      </c>
      <c r="AR34" s="101" t="s">
        <v>49</v>
      </c>
    </row>
    <row r="35" spans="1:46" s="102" customFormat="1">
      <c r="F35" s="101"/>
      <c r="I35" s="101"/>
      <c r="J35" s="101"/>
      <c r="K35" s="101"/>
      <c r="L35" s="101"/>
      <c r="M35" s="101"/>
      <c r="N35" s="101"/>
      <c r="AF35" s="101" t="s">
        <v>53</v>
      </c>
      <c r="AR35" s="101" t="s">
        <v>50</v>
      </c>
    </row>
    <row r="36" spans="1:46" s="102" customFormat="1">
      <c r="F36" s="101"/>
      <c r="I36" s="101"/>
      <c r="J36" s="101"/>
      <c r="K36" s="101"/>
      <c r="L36" s="101"/>
      <c r="M36" s="101"/>
      <c r="N36" s="101"/>
      <c r="AF36" s="101"/>
      <c r="AR36" s="101"/>
    </row>
    <row r="37" spans="1:46" s="102" customFormat="1">
      <c r="F37" s="101"/>
      <c r="I37" s="101"/>
      <c r="J37" s="101"/>
      <c r="K37" s="101"/>
      <c r="L37" s="101"/>
      <c r="M37" s="101"/>
      <c r="N37" s="101"/>
      <c r="AF37" s="101"/>
      <c r="AR37" s="101"/>
    </row>
    <row r="38" spans="1:46" s="102" customFormat="1">
      <c r="F38" s="101"/>
      <c r="I38" s="101"/>
      <c r="J38" s="101"/>
      <c r="K38" s="101"/>
      <c r="L38" s="101"/>
      <c r="M38" s="101"/>
      <c r="N38" s="101"/>
      <c r="AF38" s="101"/>
      <c r="AR38" s="101"/>
    </row>
    <row r="39" spans="1:46" s="140" customFormat="1" ht="16.5" thickBot="1">
      <c r="F39" s="141" t="s">
        <v>232</v>
      </c>
      <c r="I39" s="142"/>
      <c r="J39" s="142"/>
      <c r="K39" s="142"/>
      <c r="L39" s="142"/>
      <c r="M39" s="142"/>
      <c r="N39" s="142"/>
      <c r="Q39" s="145"/>
      <c r="R39" s="145"/>
      <c r="S39" s="145"/>
      <c r="T39" s="146"/>
      <c r="U39" s="145"/>
      <c r="V39" s="145"/>
      <c r="W39" s="145"/>
      <c r="X39" s="145"/>
      <c r="AF39" s="141" t="s">
        <v>97</v>
      </c>
      <c r="AR39" s="141" t="s">
        <v>209</v>
      </c>
    </row>
    <row r="40" spans="1:46" s="102" customFormat="1">
      <c r="D40" s="143"/>
      <c r="F40" s="143" t="s">
        <v>228</v>
      </c>
      <c r="G40" s="143"/>
      <c r="H40" s="143"/>
      <c r="I40" s="143"/>
      <c r="J40" s="143"/>
      <c r="K40" s="144"/>
      <c r="L40" s="144"/>
      <c r="M40" s="144"/>
      <c r="N40" s="144"/>
      <c r="T40" s="147"/>
      <c r="AO40" s="101"/>
    </row>
    <row r="42" spans="1:46">
      <c r="AN42" s="10"/>
      <c r="AO42" s="10"/>
      <c r="AP42" s="160"/>
      <c r="AQ42" s="160"/>
      <c r="AR42" s="160"/>
      <c r="AS42" s="160"/>
      <c r="AT42" s="160"/>
    </row>
    <row r="47" spans="1:46">
      <c r="A47" s="2" t="s">
        <v>25</v>
      </c>
      <c r="B47" s="1" t="s">
        <v>26</v>
      </c>
    </row>
    <row r="49" spans="2:49">
      <c r="B49" s="15" t="s">
        <v>27</v>
      </c>
      <c r="C49" s="5"/>
      <c r="D49" s="5"/>
      <c r="E49" s="5"/>
      <c r="F49" s="5"/>
      <c r="G49" s="5"/>
      <c r="H49" s="5"/>
      <c r="I49" s="6"/>
      <c r="J49" s="6"/>
      <c r="K49" s="6"/>
      <c r="L49" s="6"/>
      <c r="M49" s="6"/>
      <c r="N49" s="6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7"/>
    </row>
    <row r="50" spans="2:49">
      <c r="B50" s="22" t="s">
        <v>28</v>
      </c>
      <c r="C50" s="10"/>
      <c r="D50" s="10"/>
      <c r="E50" s="10"/>
      <c r="F50" s="10"/>
      <c r="G50" s="10"/>
      <c r="H50" s="10"/>
      <c r="I50" s="11"/>
      <c r="J50" s="11"/>
      <c r="K50" s="11"/>
      <c r="L50" s="11"/>
      <c r="M50" s="11"/>
      <c r="V50" s="11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9" t="s">
        <v>30</v>
      </c>
      <c r="AR50" s="10"/>
      <c r="AS50" s="10"/>
      <c r="AT50" s="10"/>
      <c r="AU50" s="10"/>
      <c r="AV50" s="10"/>
      <c r="AW50" s="12"/>
    </row>
    <row r="51" spans="2:49" ht="17.25">
      <c r="B51" s="23" t="s">
        <v>1</v>
      </c>
      <c r="C51" s="10" t="s">
        <v>70</v>
      </c>
      <c r="D51" s="10"/>
      <c r="E51" s="10"/>
      <c r="F51" s="10"/>
      <c r="G51" s="10"/>
      <c r="H51" s="122"/>
      <c r="I51" s="20"/>
      <c r="J51" s="11"/>
      <c r="K51" s="11"/>
      <c r="L51" s="11"/>
      <c r="M51" s="11"/>
      <c r="V51" s="168">
        <v>12</v>
      </c>
      <c r="W51" s="168"/>
      <c r="X51" s="11" t="s">
        <v>15</v>
      </c>
      <c r="Y51" s="11" t="s">
        <v>16</v>
      </c>
      <c r="Z51" s="168">
        <v>2.85</v>
      </c>
      <c r="AA51" s="168"/>
      <c r="AB51" s="11" t="s">
        <v>15</v>
      </c>
      <c r="AC51" s="13" t="s">
        <v>17</v>
      </c>
      <c r="AD51" s="168">
        <f>SUM(Z51*V51)</f>
        <v>34.200000000000003</v>
      </c>
      <c r="AE51" s="168"/>
      <c r="AF51" s="122" t="s">
        <v>18</v>
      </c>
      <c r="AG51" s="10"/>
      <c r="AH51" s="25" t="s">
        <v>29</v>
      </c>
      <c r="AI51" s="10"/>
      <c r="AJ51" s="180">
        <v>57000</v>
      </c>
      <c r="AK51" s="180"/>
      <c r="AL51" s="180"/>
      <c r="AM51" s="26"/>
      <c r="AN51" s="10"/>
      <c r="AO51" s="10"/>
      <c r="AP51" s="10"/>
      <c r="AQ51" s="27" t="s">
        <v>31</v>
      </c>
      <c r="AR51" s="180">
        <f>SUM(AJ51*AD51)</f>
        <v>1949400.0000000002</v>
      </c>
      <c r="AS51" s="180"/>
      <c r="AT51" s="180"/>
      <c r="AU51" s="180"/>
      <c r="AV51" s="10"/>
      <c r="AW51" s="12"/>
    </row>
    <row r="52" spans="2:49">
      <c r="B52" s="23" t="s">
        <v>8</v>
      </c>
      <c r="C52" s="10" t="s">
        <v>71</v>
      </c>
      <c r="D52" s="10"/>
      <c r="E52" s="10"/>
      <c r="F52" s="10"/>
      <c r="G52" s="10"/>
      <c r="H52" s="122"/>
      <c r="I52" s="20"/>
      <c r="J52" s="11"/>
      <c r="K52" s="11"/>
      <c r="L52" s="11"/>
      <c r="M52" s="11"/>
      <c r="V52" s="168">
        <v>2</v>
      </c>
      <c r="W52" s="168"/>
      <c r="X52" s="160" t="s">
        <v>37</v>
      </c>
      <c r="Y52" s="160"/>
      <c r="Z52" s="160"/>
      <c r="AA52" s="160"/>
      <c r="AC52" s="13"/>
      <c r="AD52" s="168"/>
      <c r="AE52" s="168"/>
      <c r="AF52" s="122"/>
      <c r="AG52" s="10"/>
      <c r="AH52" s="25" t="s">
        <v>29</v>
      </c>
      <c r="AI52" s="10"/>
      <c r="AJ52" s="180">
        <v>350000</v>
      </c>
      <c r="AK52" s="180"/>
      <c r="AL52" s="180"/>
      <c r="AM52" s="26"/>
      <c r="AN52" s="10"/>
      <c r="AO52" s="10"/>
      <c r="AP52" s="10"/>
      <c r="AQ52" s="27" t="s">
        <v>31</v>
      </c>
      <c r="AR52" s="180">
        <f>SUM(AJ52*V52)</f>
        <v>700000</v>
      </c>
      <c r="AS52" s="180"/>
      <c r="AT52" s="180"/>
      <c r="AU52" s="180"/>
      <c r="AV52" s="10"/>
      <c r="AW52" s="12"/>
    </row>
    <row r="53" spans="2:49">
      <c r="B53" s="23" t="s">
        <v>25</v>
      </c>
      <c r="C53" s="122" t="s">
        <v>72</v>
      </c>
      <c r="D53" s="125"/>
      <c r="E53" s="125"/>
      <c r="F53" s="125"/>
      <c r="G53" s="125"/>
      <c r="H53" s="125"/>
      <c r="I53" s="125"/>
      <c r="J53" s="125"/>
      <c r="K53" s="125"/>
      <c r="L53" s="125"/>
      <c r="M53" s="125"/>
      <c r="V53" s="168">
        <v>2</v>
      </c>
      <c r="W53" s="168"/>
      <c r="X53" s="160" t="s">
        <v>37</v>
      </c>
      <c r="Y53" s="160"/>
      <c r="Z53" s="160"/>
      <c r="AA53" s="160"/>
      <c r="AC53" s="13"/>
      <c r="AD53" s="168"/>
      <c r="AE53" s="168"/>
      <c r="AF53" s="122"/>
      <c r="AG53" s="24"/>
      <c r="AH53" s="25" t="s">
        <v>29</v>
      </c>
      <c r="AI53" s="24"/>
      <c r="AJ53" s="180">
        <v>350000</v>
      </c>
      <c r="AK53" s="180"/>
      <c r="AL53" s="180"/>
      <c r="AM53" s="26"/>
      <c r="AN53" s="24"/>
      <c r="AO53" s="24"/>
      <c r="AP53" s="24"/>
      <c r="AQ53" s="27" t="s">
        <v>31</v>
      </c>
      <c r="AR53" s="180">
        <f>SUM(AJ53*V53)</f>
        <v>700000</v>
      </c>
      <c r="AS53" s="180"/>
      <c r="AT53" s="180"/>
      <c r="AU53" s="180"/>
      <c r="AV53" s="10"/>
      <c r="AW53" s="12"/>
    </row>
    <row r="54" spans="2:49">
      <c r="B54" s="8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2"/>
    </row>
    <row r="55" spans="2:49" ht="15.75">
      <c r="B55" s="181" t="s">
        <v>32</v>
      </c>
      <c r="C55" s="182"/>
      <c r="D55" s="182"/>
      <c r="E55" s="182"/>
      <c r="F55" s="182"/>
      <c r="G55" s="182"/>
      <c r="H55" s="182"/>
      <c r="I55" s="182"/>
      <c r="J55" s="182"/>
      <c r="K55" s="182"/>
      <c r="L55" s="182"/>
      <c r="M55" s="182"/>
      <c r="N55" s="182"/>
      <c r="O55" s="182"/>
      <c r="P55" s="182"/>
      <c r="Q55" s="182"/>
      <c r="R55" s="182"/>
      <c r="S55" s="182"/>
      <c r="T55" s="182"/>
      <c r="U55" s="182"/>
      <c r="V55" s="182"/>
      <c r="W55" s="182"/>
      <c r="X55" s="182"/>
      <c r="Y55" s="182"/>
      <c r="Z55" s="182"/>
      <c r="AA55" s="182"/>
      <c r="AB55" s="182"/>
      <c r="AC55" s="182"/>
      <c r="AD55" s="182"/>
      <c r="AE55" s="182"/>
      <c r="AF55" s="182"/>
      <c r="AG55" s="182"/>
      <c r="AH55" s="182"/>
      <c r="AI55" s="182"/>
      <c r="AJ55" s="182"/>
      <c r="AK55" s="182"/>
      <c r="AL55" s="182"/>
      <c r="AM55" s="182"/>
      <c r="AN55" s="182"/>
      <c r="AO55" s="182"/>
      <c r="AP55" s="45"/>
      <c r="AQ55" s="45" t="s">
        <v>31</v>
      </c>
      <c r="AR55" s="46"/>
      <c r="AS55" s="183">
        <f>SUM(AR51:AU53)</f>
        <v>3349400</v>
      </c>
      <c r="AT55" s="183"/>
      <c r="AU55" s="183"/>
      <c r="AV55" s="183"/>
      <c r="AW55" s="184"/>
    </row>
    <row r="56" spans="2:49">
      <c r="B56" s="185" t="s">
        <v>33</v>
      </c>
      <c r="C56" s="186"/>
      <c r="D56" s="187" t="s">
        <v>19</v>
      </c>
      <c r="E56" s="188"/>
      <c r="F56" s="188"/>
      <c r="G56" s="188"/>
      <c r="H56" s="188"/>
      <c r="I56" s="188"/>
      <c r="J56" s="188"/>
      <c r="K56" s="188"/>
      <c r="L56" s="188"/>
      <c r="M56" s="188"/>
      <c r="N56" s="188"/>
      <c r="O56" s="188"/>
      <c r="P56" s="188"/>
      <c r="Q56" s="189"/>
      <c r="R56" s="170" t="s">
        <v>20</v>
      </c>
      <c r="S56" s="170"/>
      <c r="T56" s="170"/>
      <c r="U56" s="170"/>
      <c r="V56" s="170"/>
      <c r="W56" s="170"/>
      <c r="X56" s="170"/>
      <c r="Y56" s="170"/>
      <c r="Z56" s="170"/>
      <c r="AA56" s="170"/>
      <c r="AB56" s="170"/>
      <c r="AC56" s="170"/>
      <c r="AD56" s="170"/>
      <c r="AE56" s="170"/>
      <c r="AF56" s="170"/>
      <c r="AG56" s="170"/>
      <c r="AH56" s="170" t="s">
        <v>21</v>
      </c>
      <c r="AI56" s="170"/>
      <c r="AJ56" s="170"/>
      <c r="AK56" s="170"/>
      <c r="AL56" s="170"/>
      <c r="AM56" s="170"/>
      <c r="AN56" s="170"/>
      <c r="AO56" s="170"/>
      <c r="AP56" s="170"/>
      <c r="AQ56" s="170"/>
      <c r="AR56" s="170"/>
      <c r="AS56" s="170"/>
      <c r="AT56" s="170"/>
      <c r="AU56" s="170"/>
      <c r="AV56" s="170"/>
      <c r="AW56" s="170"/>
    </row>
    <row r="57" spans="2:49">
      <c r="B57" s="15" t="s">
        <v>43</v>
      </c>
      <c r="C57" s="30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7"/>
      <c r="R57" s="4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7"/>
      <c r="AH57" s="4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7"/>
    </row>
    <row r="58" spans="2:49">
      <c r="B58" s="8"/>
      <c r="C58" s="9" t="s">
        <v>34</v>
      </c>
      <c r="D58" s="195" t="s">
        <v>58</v>
      </c>
      <c r="E58" s="195"/>
      <c r="F58" s="195"/>
      <c r="G58" s="195"/>
      <c r="H58" s="195"/>
      <c r="I58" s="195"/>
      <c r="J58" s="195"/>
      <c r="K58" s="195"/>
      <c r="L58" s="195"/>
      <c r="M58" s="195"/>
      <c r="N58" s="195"/>
      <c r="O58" s="195"/>
      <c r="P58" s="195"/>
      <c r="Q58" s="196"/>
      <c r="R58" s="8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2"/>
      <c r="AH58" s="8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2"/>
    </row>
    <row r="59" spans="2:49">
      <c r="B59" s="8"/>
      <c r="C59" s="10"/>
      <c r="D59" s="160" t="s">
        <v>35</v>
      </c>
      <c r="E59" s="160"/>
      <c r="F59" s="11" t="s">
        <v>14</v>
      </c>
      <c r="G59" s="160" t="s">
        <v>36</v>
      </c>
      <c r="H59" s="160"/>
      <c r="I59" s="160"/>
      <c r="J59" s="160"/>
      <c r="K59" s="160"/>
      <c r="L59" s="160"/>
      <c r="M59" s="160"/>
      <c r="N59" s="160"/>
      <c r="O59" s="160"/>
      <c r="P59" s="160"/>
      <c r="Q59" s="198"/>
      <c r="R59" s="8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2"/>
      <c r="AH59" s="8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2"/>
    </row>
    <row r="60" spans="2:49">
      <c r="B60" s="8"/>
      <c r="C60" s="10"/>
      <c r="D60" s="122"/>
      <c r="E60" s="122"/>
      <c r="F60" s="11"/>
      <c r="G60" s="122"/>
      <c r="H60" s="122"/>
      <c r="I60" s="122"/>
      <c r="J60" s="122"/>
      <c r="K60" s="122"/>
      <c r="L60" s="122"/>
      <c r="M60" s="122"/>
      <c r="N60" s="122"/>
      <c r="O60" s="122"/>
      <c r="P60" s="122"/>
      <c r="Q60" s="124"/>
      <c r="R60" s="8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2"/>
      <c r="AH60" s="8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2"/>
    </row>
    <row r="61" spans="2:49">
      <c r="B61" s="8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2"/>
      <c r="R61" s="8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2"/>
      <c r="AH61" s="8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2"/>
    </row>
    <row r="62" spans="2:49">
      <c r="B62" s="8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2"/>
      <c r="R62" s="8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2"/>
      <c r="AH62" s="8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2"/>
    </row>
    <row r="63" spans="2:49">
      <c r="B63" s="8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2"/>
      <c r="R63" s="8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2"/>
      <c r="AH63" s="8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2"/>
    </row>
    <row r="64" spans="2:49">
      <c r="B64" s="8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2"/>
      <c r="R64" s="8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2"/>
      <c r="AH64" s="8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2"/>
    </row>
    <row r="65" spans="2:49">
      <c r="B65" s="8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2"/>
      <c r="R65" s="8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2"/>
      <c r="AH65" s="8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2"/>
    </row>
    <row r="66" spans="2:49">
      <c r="B66" s="8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2"/>
      <c r="R66" s="8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2"/>
      <c r="AH66" s="8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2"/>
    </row>
    <row r="67" spans="2:49">
      <c r="B67" s="8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2"/>
      <c r="R67" s="8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2"/>
      <c r="AH67" s="8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2"/>
    </row>
    <row r="68" spans="2:49">
      <c r="B68" s="8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2"/>
      <c r="R68" s="8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2"/>
      <c r="AH68" s="8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2"/>
    </row>
    <row r="69" spans="2:49">
      <c r="B69" s="8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2"/>
      <c r="R69" s="8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2"/>
      <c r="AH69" s="8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2"/>
    </row>
    <row r="70" spans="2:49">
      <c r="B70" s="8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2"/>
      <c r="R70" s="8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2"/>
      <c r="AH70" s="8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2"/>
    </row>
    <row r="71" spans="2:49">
      <c r="B71" s="8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2"/>
      <c r="R71" s="8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2"/>
      <c r="AH71" s="8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2"/>
    </row>
    <row r="72" spans="2:49">
      <c r="B72" s="8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2"/>
      <c r="R72" s="8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2"/>
      <c r="AH72" s="8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2"/>
    </row>
    <row r="73" spans="2:49">
      <c r="B73" s="14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9"/>
      <c r="R73" s="14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9"/>
      <c r="AH73" s="14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9"/>
    </row>
    <row r="84" spans="2:49">
      <c r="B84" s="15" t="s">
        <v>27</v>
      </c>
      <c r="C84" s="5"/>
      <c r="D84" s="5"/>
      <c r="E84" s="5"/>
      <c r="F84" s="5"/>
      <c r="G84" s="5"/>
      <c r="H84" s="5"/>
      <c r="I84" s="6"/>
      <c r="J84" s="6"/>
      <c r="K84" s="6"/>
      <c r="L84" s="6"/>
      <c r="M84" s="6"/>
      <c r="N84" s="6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7"/>
    </row>
    <row r="85" spans="2:49">
      <c r="B85" s="22" t="s">
        <v>28</v>
      </c>
      <c r="C85" s="10"/>
      <c r="D85" s="10"/>
      <c r="E85" s="10"/>
      <c r="F85" s="10"/>
      <c r="G85" s="10"/>
      <c r="H85" s="10"/>
      <c r="I85" s="11"/>
      <c r="J85" s="11"/>
      <c r="K85" s="11"/>
      <c r="L85" s="11"/>
      <c r="M85" s="11"/>
      <c r="V85" s="11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9" t="s">
        <v>30</v>
      </c>
      <c r="AR85" s="10"/>
      <c r="AS85" s="10"/>
      <c r="AT85" s="10"/>
      <c r="AU85" s="10"/>
      <c r="AV85" s="10"/>
      <c r="AW85" s="12"/>
    </row>
    <row r="86" spans="2:49" ht="17.25">
      <c r="B86" s="23" t="s">
        <v>1</v>
      </c>
      <c r="C86" s="10" t="s">
        <v>70</v>
      </c>
      <c r="D86" s="10"/>
      <c r="E86" s="10"/>
      <c r="F86" s="10"/>
      <c r="G86" s="10"/>
      <c r="H86" s="122"/>
      <c r="I86" s="20"/>
      <c r="J86" s="11"/>
      <c r="K86" s="11"/>
      <c r="L86" s="11"/>
      <c r="M86" s="11"/>
      <c r="V86" s="168">
        <v>16</v>
      </c>
      <c r="W86" s="168"/>
      <c r="X86" s="11" t="s">
        <v>15</v>
      </c>
      <c r="Y86" s="11" t="s">
        <v>16</v>
      </c>
      <c r="Z86" s="168">
        <v>2.85</v>
      </c>
      <c r="AA86" s="168"/>
      <c r="AB86" s="11" t="s">
        <v>15</v>
      </c>
      <c r="AC86" s="13" t="s">
        <v>17</v>
      </c>
      <c r="AD86" s="168">
        <f>SUM(Z86*V86)</f>
        <v>45.6</v>
      </c>
      <c r="AE86" s="168"/>
      <c r="AF86" s="122" t="s">
        <v>18</v>
      </c>
      <c r="AG86" s="10"/>
      <c r="AH86" s="25" t="s">
        <v>29</v>
      </c>
      <c r="AI86" s="10"/>
      <c r="AJ86" s="180">
        <v>57000</v>
      </c>
      <c r="AK86" s="180"/>
      <c r="AL86" s="180"/>
      <c r="AM86" s="26"/>
      <c r="AN86" s="10"/>
      <c r="AO86" s="10"/>
      <c r="AP86" s="10"/>
      <c r="AQ86" s="27" t="s">
        <v>31</v>
      </c>
      <c r="AR86" s="180">
        <f>SUM(AJ86*AD86)</f>
        <v>2599200</v>
      </c>
      <c r="AS86" s="180"/>
      <c r="AT86" s="180"/>
      <c r="AU86" s="180"/>
      <c r="AV86" s="10"/>
      <c r="AW86" s="12"/>
    </row>
    <row r="87" spans="2:49">
      <c r="B87" s="23" t="s">
        <v>8</v>
      </c>
      <c r="C87" s="122" t="s">
        <v>72</v>
      </c>
      <c r="D87" s="125"/>
      <c r="E87" s="125"/>
      <c r="F87" s="125"/>
      <c r="G87" s="125"/>
      <c r="H87" s="125"/>
      <c r="I87" s="125"/>
      <c r="J87" s="125"/>
      <c r="K87" s="125"/>
      <c r="L87" s="125"/>
      <c r="M87" s="125"/>
      <c r="V87" s="168">
        <v>1</v>
      </c>
      <c r="W87" s="168"/>
      <c r="X87" s="160" t="s">
        <v>37</v>
      </c>
      <c r="Y87" s="160"/>
      <c r="Z87" s="160"/>
      <c r="AA87" s="160"/>
      <c r="AC87" s="13"/>
      <c r="AD87" s="168"/>
      <c r="AE87" s="168"/>
      <c r="AF87" s="122"/>
      <c r="AG87" s="24"/>
      <c r="AH87" s="25" t="s">
        <v>29</v>
      </c>
      <c r="AI87" s="24"/>
      <c r="AJ87" s="180">
        <v>350000</v>
      </c>
      <c r="AK87" s="180"/>
      <c r="AL87" s="180"/>
      <c r="AM87" s="24"/>
      <c r="AN87" s="24"/>
      <c r="AO87" s="24"/>
      <c r="AP87" s="24"/>
      <c r="AQ87" s="27" t="s">
        <v>31</v>
      </c>
      <c r="AR87" s="180">
        <f>SUM(AJ87*V87)</f>
        <v>350000</v>
      </c>
      <c r="AS87" s="180"/>
      <c r="AT87" s="180"/>
      <c r="AU87" s="180"/>
      <c r="AV87" s="10"/>
      <c r="AW87" s="12"/>
    </row>
    <row r="88" spans="2:49">
      <c r="B88" s="8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2"/>
    </row>
    <row r="89" spans="2:49" ht="15.75">
      <c r="B89" s="181" t="s">
        <v>32</v>
      </c>
      <c r="C89" s="182"/>
      <c r="D89" s="182"/>
      <c r="E89" s="182"/>
      <c r="F89" s="182"/>
      <c r="G89" s="182"/>
      <c r="H89" s="182"/>
      <c r="I89" s="182"/>
      <c r="J89" s="182"/>
      <c r="K89" s="182"/>
      <c r="L89" s="182"/>
      <c r="M89" s="182"/>
      <c r="N89" s="182"/>
      <c r="O89" s="182"/>
      <c r="P89" s="182"/>
      <c r="Q89" s="182"/>
      <c r="R89" s="182"/>
      <c r="S89" s="182"/>
      <c r="T89" s="182"/>
      <c r="U89" s="182"/>
      <c r="V89" s="182"/>
      <c r="W89" s="182"/>
      <c r="X89" s="182"/>
      <c r="Y89" s="182"/>
      <c r="Z89" s="182"/>
      <c r="AA89" s="182"/>
      <c r="AB89" s="182"/>
      <c r="AC89" s="182"/>
      <c r="AD89" s="182"/>
      <c r="AE89" s="182"/>
      <c r="AF89" s="182"/>
      <c r="AG89" s="182"/>
      <c r="AH89" s="182"/>
      <c r="AI89" s="182"/>
      <c r="AJ89" s="182"/>
      <c r="AK89" s="182"/>
      <c r="AL89" s="182"/>
      <c r="AM89" s="182"/>
      <c r="AN89" s="182"/>
      <c r="AO89" s="182"/>
      <c r="AP89" s="45"/>
      <c r="AQ89" s="45" t="s">
        <v>31</v>
      </c>
      <c r="AR89" s="46"/>
      <c r="AS89" s="183">
        <f>SUM(AR86:AU87)</f>
        <v>2949200</v>
      </c>
      <c r="AT89" s="183"/>
      <c r="AU89" s="183"/>
      <c r="AV89" s="183"/>
      <c r="AW89" s="184"/>
    </row>
    <row r="90" spans="2:49">
      <c r="B90" s="185" t="s">
        <v>33</v>
      </c>
      <c r="C90" s="186"/>
      <c r="D90" s="187" t="s">
        <v>19</v>
      </c>
      <c r="E90" s="188"/>
      <c r="F90" s="188"/>
      <c r="G90" s="188"/>
      <c r="H90" s="188"/>
      <c r="I90" s="188"/>
      <c r="J90" s="188"/>
      <c r="K90" s="188"/>
      <c r="L90" s="188"/>
      <c r="M90" s="188"/>
      <c r="N90" s="188"/>
      <c r="O90" s="188"/>
      <c r="P90" s="188"/>
      <c r="Q90" s="189"/>
      <c r="R90" s="170" t="s">
        <v>20</v>
      </c>
      <c r="S90" s="170"/>
      <c r="T90" s="170"/>
      <c r="U90" s="170"/>
      <c r="V90" s="170"/>
      <c r="W90" s="170"/>
      <c r="X90" s="170"/>
      <c r="Y90" s="170"/>
      <c r="Z90" s="170"/>
      <c r="AA90" s="170"/>
      <c r="AB90" s="170"/>
      <c r="AC90" s="170"/>
      <c r="AD90" s="170"/>
      <c r="AE90" s="170"/>
      <c r="AF90" s="170"/>
      <c r="AG90" s="170"/>
      <c r="AH90" s="170" t="s">
        <v>21</v>
      </c>
      <c r="AI90" s="170"/>
      <c r="AJ90" s="170"/>
      <c r="AK90" s="170"/>
      <c r="AL90" s="170"/>
      <c r="AM90" s="170"/>
      <c r="AN90" s="170"/>
      <c r="AO90" s="170"/>
      <c r="AP90" s="170"/>
      <c r="AQ90" s="170"/>
      <c r="AR90" s="170"/>
      <c r="AS90" s="170"/>
      <c r="AT90" s="170"/>
      <c r="AU90" s="170"/>
      <c r="AV90" s="170"/>
      <c r="AW90" s="170"/>
    </row>
    <row r="91" spans="2:49">
      <c r="B91" s="15" t="s">
        <v>43</v>
      </c>
      <c r="C91" s="30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7"/>
      <c r="R91" s="4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7"/>
      <c r="AH91" s="4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7"/>
    </row>
    <row r="92" spans="2:49">
      <c r="B92" s="8"/>
      <c r="C92" s="9" t="s">
        <v>38</v>
      </c>
      <c r="D92" s="195" t="s">
        <v>59</v>
      </c>
      <c r="E92" s="195"/>
      <c r="F92" s="195"/>
      <c r="G92" s="195"/>
      <c r="H92" s="195"/>
      <c r="I92" s="195"/>
      <c r="J92" s="195"/>
      <c r="K92" s="195"/>
      <c r="L92" s="195"/>
      <c r="M92" s="195"/>
      <c r="N92" s="195"/>
      <c r="O92" s="195"/>
      <c r="P92" s="195"/>
      <c r="Q92" s="196"/>
      <c r="R92" s="8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2"/>
      <c r="AH92" s="8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2"/>
    </row>
    <row r="93" spans="2:49">
      <c r="B93" s="8"/>
      <c r="C93" s="10"/>
      <c r="D93" s="160" t="s">
        <v>35</v>
      </c>
      <c r="E93" s="160"/>
      <c r="F93" s="11" t="s">
        <v>14</v>
      </c>
      <c r="G93" s="160" t="s">
        <v>36</v>
      </c>
      <c r="H93" s="160"/>
      <c r="I93" s="160"/>
      <c r="J93" s="160"/>
      <c r="K93" s="160"/>
      <c r="L93" s="160"/>
      <c r="M93" s="160"/>
      <c r="N93" s="160"/>
      <c r="O93" s="160"/>
      <c r="P93" s="160"/>
      <c r="Q93" s="198"/>
      <c r="R93" s="8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2"/>
      <c r="AH93" s="8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2"/>
    </row>
    <row r="94" spans="2:49">
      <c r="B94" s="8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2"/>
      <c r="R94" s="8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2"/>
      <c r="AH94" s="8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2"/>
    </row>
    <row r="95" spans="2:49">
      <c r="B95" s="8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2"/>
      <c r="R95" s="8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2"/>
      <c r="AH95" s="8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2"/>
    </row>
    <row r="96" spans="2:49">
      <c r="B96" s="8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2"/>
      <c r="R96" s="8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2"/>
      <c r="AH96" s="8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2"/>
    </row>
    <row r="97" spans="2:49">
      <c r="B97" s="8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2"/>
      <c r="R97" s="8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2"/>
      <c r="AH97" s="8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2"/>
    </row>
    <row r="98" spans="2:49">
      <c r="B98" s="8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2"/>
      <c r="R98" s="8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2"/>
      <c r="AH98" s="8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2"/>
    </row>
    <row r="99" spans="2:49">
      <c r="B99" s="8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2"/>
      <c r="R99" s="8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2"/>
      <c r="AH99" s="8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2"/>
    </row>
    <row r="100" spans="2:49">
      <c r="B100" s="8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2"/>
      <c r="R100" s="8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2"/>
      <c r="AH100" s="8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2"/>
    </row>
    <row r="101" spans="2:49">
      <c r="B101" s="8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2"/>
      <c r="R101" s="8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2"/>
      <c r="AH101" s="8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2"/>
    </row>
    <row r="102" spans="2:49">
      <c r="B102" s="8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2"/>
      <c r="R102" s="8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2"/>
      <c r="AH102" s="8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2"/>
    </row>
    <row r="103" spans="2:49">
      <c r="B103" s="8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2"/>
      <c r="R103" s="8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2"/>
      <c r="AH103" s="8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2"/>
    </row>
    <row r="104" spans="2:49">
      <c r="B104" s="8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2"/>
      <c r="R104" s="8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2"/>
      <c r="AH104" s="8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2"/>
    </row>
    <row r="105" spans="2:49">
      <c r="B105" s="8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2"/>
      <c r="R105" s="8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2"/>
      <c r="AH105" s="8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2"/>
    </row>
    <row r="106" spans="2:49">
      <c r="B106" s="14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9"/>
      <c r="R106" s="14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9"/>
      <c r="AH106" s="14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9"/>
    </row>
    <row r="109" spans="2:49" ht="21">
      <c r="B109" s="173" t="s">
        <v>56</v>
      </c>
      <c r="C109" s="174"/>
      <c r="D109" s="174" t="s">
        <v>57</v>
      </c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  <c r="Y109" s="174"/>
      <c r="Z109" s="174"/>
      <c r="AA109" s="174"/>
      <c r="AB109" s="174"/>
      <c r="AC109" s="174"/>
      <c r="AD109" s="174"/>
      <c r="AE109" s="174"/>
      <c r="AF109" s="174"/>
      <c r="AG109" s="174"/>
      <c r="AH109" s="174" t="s">
        <v>31</v>
      </c>
      <c r="AI109" s="174"/>
      <c r="AJ109" s="177">
        <f>AS89+AS55</f>
        <v>6298600</v>
      </c>
      <c r="AK109" s="177"/>
      <c r="AL109" s="177"/>
      <c r="AM109" s="177"/>
      <c r="AN109" s="177"/>
      <c r="AO109" s="177"/>
      <c r="AP109" s="177"/>
      <c r="AQ109" s="177"/>
      <c r="AR109" s="177"/>
      <c r="AS109" s="177"/>
      <c r="AT109" s="39"/>
      <c r="AU109" s="39"/>
      <c r="AV109" s="39"/>
      <c r="AW109" s="40"/>
    </row>
    <row r="110" spans="2:49" ht="21">
      <c r="B110" s="175"/>
      <c r="C110" s="176"/>
      <c r="D110" s="176"/>
      <c r="E110" s="176"/>
      <c r="F110" s="176"/>
      <c r="G110" s="176"/>
      <c r="H110" s="176"/>
      <c r="I110" s="176"/>
      <c r="J110" s="176"/>
      <c r="K110" s="176"/>
      <c r="L110" s="176"/>
      <c r="M110" s="176"/>
      <c r="N110" s="176"/>
      <c r="O110" s="176"/>
      <c r="P110" s="176"/>
      <c r="Q110" s="176"/>
      <c r="R110" s="176"/>
      <c r="S110" s="176"/>
      <c r="T110" s="176"/>
      <c r="U110" s="176"/>
      <c r="V110" s="176"/>
      <c r="W110" s="176"/>
      <c r="X110" s="176"/>
      <c r="Y110" s="176"/>
      <c r="Z110" s="176"/>
      <c r="AA110" s="176"/>
      <c r="AB110" s="176"/>
      <c r="AC110" s="176"/>
      <c r="AD110" s="176"/>
      <c r="AE110" s="176"/>
      <c r="AF110" s="176"/>
      <c r="AG110" s="176"/>
      <c r="AH110" s="176"/>
      <c r="AI110" s="176"/>
      <c r="AJ110" s="178"/>
      <c r="AK110" s="178"/>
      <c r="AL110" s="178"/>
      <c r="AM110" s="178"/>
      <c r="AN110" s="178"/>
      <c r="AO110" s="178"/>
      <c r="AP110" s="178"/>
      <c r="AQ110" s="178"/>
      <c r="AR110" s="178"/>
      <c r="AS110" s="178"/>
      <c r="AT110" s="41"/>
      <c r="AU110" s="41"/>
      <c r="AV110" s="41"/>
      <c r="AW110" s="42"/>
    </row>
    <row r="111" spans="2:49">
      <c r="AO111" s="3"/>
    </row>
    <row r="112" spans="2:49" s="51" customFormat="1" ht="14.25">
      <c r="I112" s="52"/>
      <c r="J112" s="52"/>
      <c r="K112" s="52"/>
      <c r="L112" s="52"/>
      <c r="M112" s="52"/>
      <c r="N112" s="52"/>
      <c r="AO112" s="52" t="s">
        <v>210</v>
      </c>
    </row>
    <row r="113" spans="4:41" s="51" customFormat="1" ht="14.25">
      <c r="F113" s="52" t="s">
        <v>54</v>
      </c>
      <c r="I113" s="52"/>
      <c r="J113" s="52"/>
      <c r="K113" s="52"/>
      <c r="L113" s="52"/>
      <c r="M113" s="52"/>
      <c r="N113" s="52"/>
      <c r="X113" s="52" t="s">
        <v>51</v>
      </c>
      <c r="AO113" s="52" t="s">
        <v>48</v>
      </c>
    </row>
    <row r="114" spans="4:41" s="51" customFormat="1" ht="14.25">
      <c r="F114" s="52" t="s">
        <v>55</v>
      </c>
      <c r="I114" s="52"/>
      <c r="J114" s="52"/>
      <c r="K114" s="52"/>
      <c r="L114" s="52"/>
      <c r="M114" s="52"/>
      <c r="N114" s="52"/>
      <c r="X114" s="52" t="s">
        <v>52</v>
      </c>
      <c r="AO114" s="52" t="s">
        <v>49</v>
      </c>
    </row>
    <row r="115" spans="4:41" s="51" customFormat="1" ht="14.25">
      <c r="F115" s="52"/>
      <c r="I115" s="52"/>
      <c r="J115" s="52"/>
      <c r="K115" s="52"/>
      <c r="L115" s="52"/>
      <c r="M115" s="52"/>
      <c r="N115" s="52"/>
      <c r="X115" s="52" t="s">
        <v>53</v>
      </c>
      <c r="AO115" s="52" t="s">
        <v>50</v>
      </c>
    </row>
    <row r="116" spans="4:41" s="51" customFormat="1" ht="14.25">
      <c r="F116" s="52"/>
      <c r="I116" s="52"/>
      <c r="J116" s="52"/>
      <c r="K116" s="52"/>
      <c r="L116" s="52"/>
      <c r="M116" s="52"/>
      <c r="N116" s="52"/>
      <c r="X116" s="52"/>
      <c r="AO116" s="52"/>
    </row>
    <row r="117" spans="4:41" s="51" customFormat="1" ht="14.25">
      <c r="F117" s="52"/>
      <c r="I117" s="52"/>
      <c r="J117" s="52"/>
      <c r="K117" s="52"/>
      <c r="L117" s="52"/>
      <c r="M117" s="52"/>
      <c r="N117" s="52"/>
      <c r="X117" s="52"/>
      <c r="AO117" s="52"/>
    </row>
    <row r="118" spans="4:41" s="51" customFormat="1" ht="14.25">
      <c r="F118" s="52"/>
      <c r="I118" s="52"/>
      <c r="J118" s="52"/>
      <c r="K118" s="52"/>
      <c r="L118" s="52"/>
      <c r="M118" s="52"/>
      <c r="N118" s="52"/>
      <c r="X118" s="52"/>
      <c r="AO118" s="52"/>
    </row>
    <row r="119" spans="4:41" s="63" customFormat="1">
      <c r="F119" s="132" t="s">
        <v>232</v>
      </c>
      <c r="I119" s="131"/>
      <c r="J119" s="131"/>
      <c r="K119" s="131"/>
      <c r="L119" s="131"/>
      <c r="M119" s="131"/>
      <c r="N119" s="131"/>
      <c r="X119" s="132" t="s">
        <v>97</v>
      </c>
      <c r="AO119" s="132" t="s">
        <v>209</v>
      </c>
    </row>
    <row r="120" spans="4:41" s="51" customFormat="1" ht="14.25">
      <c r="D120" s="133"/>
      <c r="F120" s="133" t="s">
        <v>228</v>
      </c>
      <c r="G120" s="133"/>
      <c r="H120" s="133"/>
      <c r="I120" s="133"/>
      <c r="J120" s="133"/>
      <c r="K120" s="134"/>
      <c r="L120" s="134"/>
      <c r="M120" s="134"/>
      <c r="N120" s="134"/>
      <c r="AO120" s="52"/>
    </row>
  </sheetData>
  <mergeCells count="79">
    <mergeCell ref="AJ109:AS110"/>
    <mergeCell ref="D92:Q92"/>
    <mergeCell ref="D93:E93"/>
    <mergeCell ref="G93:Q93"/>
    <mergeCell ref="B109:C110"/>
    <mergeCell ref="D109:AG110"/>
    <mergeCell ref="AH109:AI110"/>
    <mergeCell ref="B89:AO89"/>
    <mergeCell ref="AS89:AW89"/>
    <mergeCell ref="B90:C90"/>
    <mergeCell ref="D90:Q90"/>
    <mergeCell ref="R90:AG90"/>
    <mergeCell ref="AH90:AW90"/>
    <mergeCell ref="AJ86:AL86"/>
    <mergeCell ref="AR86:AU86"/>
    <mergeCell ref="V87:W87"/>
    <mergeCell ref="X87:AA87"/>
    <mergeCell ref="AD87:AE87"/>
    <mergeCell ref="AJ87:AL87"/>
    <mergeCell ref="AR87:AU87"/>
    <mergeCell ref="AD86:AE86"/>
    <mergeCell ref="D58:Q58"/>
    <mergeCell ref="D59:E59"/>
    <mergeCell ref="G59:Q59"/>
    <mergeCell ref="V86:W86"/>
    <mergeCell ref="Z86:AA86"/>
    <mergeCell ref="B55:AO55"/>
    <mergeCell ref="AS55:AW55"/>
    <mergeCell ref="B56:C56"/>
    <mergeCell ref="D56:Q56"/>
    <mergeCell ref="R56:AG56"/>
    <mergeCell ref="AH56:AW56"/>
    <mergeCell ref="V52:W52"/>
    <mergeCell ref="X52:AA52"/>
    <mergeCell ref="AD52:AE52"/>
    <mergeCell ref="AJ52:AL52"/>
    <mergeCell ref="AR52:AU52"/>
    <mergeCell ref="V53:W53"/>
    <mergeCell ref="X53:AA53"/>
    <mergeCell ref="AD53:AE53"/>
    <mergeCell ref="AJ53:AL53"/>
    <mergeCell ref="AR53:AU53"/>
    <mergeCell ref="AP42:AT42"/>
    <mergeCell ref="V51:W51"/>
    <mergeCell ref="Z51:AA51"/>
    <mergeCell ref="AD51:AE51"/>
    <mergeCell ref="AJ51:AL51"/>
    <mergeCell ref="AR51:AU51"/>
    <mergeCell ref="B18:Q18"/>
    <mergeCell ref="R18:AG18"/>
    <mergeCell ref="AH18:AW18"/>
    <mergeCell ref="B19:Q30"/>
    <mergeCell ref="R19:AG30"/>
    <mergeCell ref="AH19:AW30"/>
    <mergeCell ref="AJ16:AO16"/>
    <mergeCell ref="B11:AW11"/>
    <mergeCell ref="C14:G14"/>
    <mergeCell ref="I14:J14"/>
    <mergeCell ref="M14:N14"/>
    <mergeCell ref="Q14:R14"/>
    <mergeCell ref="AJ14:AO14"/>
    <mergeCell ref="C15:G15"/>
    <mergeCell ref="I15:J15"/>
    <mergeCell ref="M15:N15"/>
    <mergeCell ref="Q15:R15"/>
    <mergeCell ref="AJ15:AO15"/>
    <mergeCell ref="B7:J7"/>
    <mergeCell ref="L7:AT7"/>
    <mergeCell ref="B8:J8"/>
    <mergeCell ref="L8:AT8"/>
    <mergeCell ref="B9:J9"/>
    <mergeCell ref="L9:AT9"/>
    <mergeCell ref="B6:J6"/>
    <mergeCell ref="L6:AT6"/>
    <mergeCell ref="A2:AW2"/>
    <mergeCell ref="B4:J4"/>
    <mergeCell ref="L4:AT4"/>
    <mergeCell ref="B5:J5"/>
    <mergeCell ref="L5:AT5"/>
  </mergeCells>
  <pageMargins left="1.1000000000000001" right="0.47244094488188981" top="0.9" bottom="0.32" header="0.31496062992125984" footer="0.31496062992125984"/>
  <pageSetup paperSize="9" scale="85" orientation="landscape" horizontalDpi="4294967293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>
  <dimension ref="A1:AW118"/>
  <sheetViews>
    <sheetView topLeftCell="B11" zoomScale="87" zoomScaleNormal="87" workbookViewId="0">
      <selection activeCell="B32" sqref="A32:XFD40"/>
    </sheetView>
  </sheetViews>
  <sheetFormatPr defaultRowHeight="15"/>
  <cols>
    <col min="1" max="7" width="3" style="1" customWidth="1"/>
    <col min="8" max="8" width="1.5703125" style="1" customWidth="1"/>
    <col min="9" max="14" width="3" style="3" customWidth="1"/>
    <col min="15" max="81" width="3" style="1" customWidth="1"/>
    <col min="82" max="139" width="2.42578125" style="1" customWidth="1"/>
    <col min="140" max="16384" width="9.140625" style="1"/>
  </cols>
  <sheetData>
    <row r="1" spans="1:49">
      <c r="AR1" s="21" t="s">
        <v>24</v>
      </c>
    </row>
    <row r="2" spans="1:49" ht="21">
      <c r="A2" s="165" t="s">
        <v>0</v>
      </c>
      <c r="B2" s="165"/>
      <c r="C2" s="165"/>
      <c r="D2" s="165"/>
      <c r="E2" s="165"/>
      <c r="F2" s="165"/>
      <c r="G2" s="165"/>
      <c r="H2" s="165"/>
      <c r="I2" s="165"/>
      <c r="J2" s="165"/>
      <c r="K2" s="165"/>
      <c r="L2" s="165"/>
      <c r="M2" s="165"/>
      <c r="N2" s="165"/>
      <c r="O2" s="165"/>
      <c r="P2" s="165"/>
      <c r="Q2" s="165"/>
      <c r="R2" s="165"/>
      <c r="S2" s="165"/>
      <c r="T2" s="165"/>
      <c r="U2" s="165"/>
      <c r="V2" s="165"/>
      <c r="W2" s="165"/>
      <c r="X2" s="165"/>
      <c r="Y2" s="165"/>
      <c r="Z2" s="165"/>
      <c r="AA2" s="165"/>
      <c r="AB2" s="165"/>
      <c r="AC2" s="165"/>
      <c r="AD2" s="165"/>
      <c r="AE2" s="165"/>
      <c r="AF2" s="165"/>
      <c r="AG2" s="165"/>
      <c r="AH2" s="165"/>
      <c r="AI2" s="165"/>
      <c r="AJ2" s="165"/>
      <c r="AK2" s="165"/>
      <c r="AL2" s="165"/>
      <c r="AM2" s="165"/>
      <c r="AN2" s="165"/>
      <c r="AO2" s="165"/>
      <c r="AP2" s="165"/>
      <c r="AQ2" s="165"/>
      <c r="AR2" s="165"/>
      <c r="AS2" s="165"/>
      <c r="AT2" s="165"/>
      <c r="AU2" s="165"/>
      <c r="AV2" s="165"/>
      <c r="AW2" s="165"/>
    </row>
    <row r="4" spans="1:49">
      <c r="A4" s="2" t="s">
        <v>1</v>
      </c>
      <c r="B4" s="166" t="s">
        <v>2</v>
      </c>
      <c r="C4" s="166"/>
      <c r="D4" s="166"/>
      <c r="E4" s="166"/>
      <c r="F4" s="166"/>
      <c r="G4" s="166"/>
      <c r="H4" s="166"/>
      <c r="I4" s="166"/>
      <c r="J4" s="166"/>
      <c r="K4" s="3" t="s">
        <v>14</v>
      </c>
      <c r="L4" s="166">
        <v>409</v>
      </c>
      <c r="M4" s="166"/>
      <c r="N4" s="166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  <c r="AA4" s="166"/>
      <c r="AB4" s="166"/>
      <c r="AC4" s="166"/>
      <c r="AD4" s="166"/>
      <c r="AE4" s="166"/>
      <c r="AF4" s="166"/>
      <c r="AG4" s="166"/>
      <c r="AH4" s="166"/>
      <c r="AI4" s="166"/>
      <c r="AJ4" s="166"/>
      <c r="AK4" s="166"/>
      <c r="AL4" s="166"/>
      <c r="AM4" s="166"/>
      <c r="AN4" s="166"/>
      <c r="AO4" s="166"/>
      <c r="AP4" s="166"/>
      <c r="AQ4" s="166"/>
      <c r="AR4" s="166"/>
      <c r="AS4" s="166"/>
      <c r="AT4" s="166"/>
    </row>
    <row r="5" spans="1:49">
      <c r="B5" s="166" t="s">
        <v>3</v>
      </c>
      <c r="C5" s="166"/>
      <c r="D5" s="166"/>
      <c r="E5" s="166"/>
      <c r="F5" s="166"/>
      <c r="G5" s="166"/>
      <c r="H5" s="166"/>
      <c r="I5" s="166"/>
      <c r="J5" s="166"/>
      <c r="K5" s="3" t="s">
        <v>14</v>
      </c>
      <c r="L5" s="167" t="s">
        <v>223</v>
      </c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167"/>
      <c r="AA5" s="167"/>
      <c r="AB5" s="167"/>
      <c r="AC5" s="167"/>
      <c r="AD5" s="167"/>
      <c r="AE5" s="167"/>
      <c r="AF5" s="167"/>
      <c r="AG5" s="167"/>
      <c r="AH5" s="167"/>
      <c r="AI5" s="167"/>
      <c r="AJ5" s="167"/>
      <c r="AK5" s="167"/>
      <c r="AL5" s="167"/>
      <c r="AM5" s="167"/>
      <c r="AN5" s="167"/>
      <c r="AO5" s="167"/>
      <c r="AP5" s="167"/>
      <c r="AQ5" s="167"/>
      <c r="AR5" s="167"/>
      <c r="AS5" s="167"/>
      <c r="AT5" s="167"/>
    </row>
    <row r="6" spans="1:49">
      <c r="B6" s="166" t="s">
        <v>4</v>
      </c>
      <c r="C6" s="166"/>
      <c r="D6" s="166"/>
      <c r="E6" s="166"/>
      <c r="F6" s="166"/>
      <c r="G6" s="166"/>
      <c r="H6" s="166"/>
      <c r="I6" s="166"/>
      <c r="J6" s="166"/>
      <c r="K6" s="3" t="s">
        <v>14</v>
      </c>
      <c r="L6" s="166" t="str">
        <f>'[1]Tembesi Lolos'!$N$153</f>
        <v>Wiraswasta</v>
      </c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</row>
    <row r="7" spans="1:49">
      <c r="B7" s="166" t="s">
        <v>5</v>
      </c>
      <c r="C7" s="166"/>
      <c r="D7" s="166"/>
      <c r="E7" s="166"/>
      <c r="F7" s="166"/>
      <c r="G7" s="166"/>
      <c r="H7" s="166"/>
      <c r="I7" s="166"/>
      <c r="J7" s="166"/>
      <c r="K7" s="3" t="s">
        <v>14</v>
      </c>
      <c r="L7" s="166" t="s">
        <v>194</v>
      </c>
      <c r="M7" s="166"/>
      <c r="N7" s="166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</row>
    <row r="8" spans="1:49">
      <c r="B8" s="166" t="s">
        <v>6</v>
      </c>
      <c r="C8" s="166"/>
      <c r="D8" s="166"/>
      <c r="E8" s="166"/>
      <c r="F8" s="166"/>
      <c r="G8" s="166"/>
      <c r="H8" s="166"/>
      <c r="I8" s="166"/>
      <c r="J8" s="166"/>
      <c r="K8" s="3" t="s">
        <v>14</v>
      </c>
      <c r="L8" s="166" t="s">
        <v>105</v>
      </c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</row>
    <row r="9" spans="1:49">
      <c r="B9" s="166" t="s">
        <v>7</v>
      </c>
      <c r="C9" s="166"/>
      <c r="D9" s="166"/>
      <c r="E9" s="166"/>
      <c r="F9" s="166"/>
      <c r="G9" s="166"/>
      <c r="H9" s="166"/>
      <c r="I9" s="166"/>
      <c r="J9" s="166"/>
      <c r="K9" s="3" t="s">
        <v>14</v>
      </c>
      <c r="L9" s="166" t="s">
        <v>23</v>
      </c>
      <c r="M9" s="166"/>
      <c r="N9" s="166"/>
      <c r="O9" s="166"/>
      <c r="P9" s="166"/>
      <c r="Q9" s="166"/>
      <c r="R9" s="166"/>
      <c r="S9" s="166"/>
      <c r="T9" s="166"/>
      <c r="U9" s="166"/>
      <c r="V9" s="166"/>
      <c r="W9" s="166"/>
      <c r="X9" s="166"/>
      <c r="Y9" s="166"/>
      <c r="Z9" s="166"/>
      <c r="AA9" s="166"/>
      <c r="AB9" s="166"/>
      <c r="AC9" s="166"/>
      <c r="AD9" s="166"/>
      <c r="AE9" s="166"/>
      <c r="AF9" s="166"/>
      <c r="AG9" s="166"/>
      <c r="AH9" s="166"/>
      <c r="AI9" s="166"/>
      <c r="AJ9" s="166"/>
      <c r="AK9" s="166"/>
      <c r="AL9" s="166"/>
      <c r="AM9" s="166"/>
      <c r="AN9" s="166"/>
      <c r="AO9" s="166"/>
      <c r="AP9" s="166"/>
      <c r="AQ9" s="166"/>
      <c r="AR9" s="166"/>
      <c r="AS9" s="166"/>
      <c r="AT9" s="166"/>
    </row>
    <row r="11" spans="1:49">
      <c r="A11" s="2" t="s">
        <v>8</v>
      </c>
      <c r="B11" s="169" t="s">
        <v>9</v>
      </c>
      <c r="C11" s="169"/>
      <c r="D11" s="169"/>
      <c r="E11" s="169"/>
      <c r="F11" s="169"/>
      <c r="G11" s="169"/>
      <c r="H11" s="169"/>
      <c r="I11" s="169"/>
      <c r="J11" s="169"/>
      <c r="K11" s="169"/>
      <c r="L11" s="169"/>
      <c r="M11" s="169"/>
      <c r="N11" s="169"/>
      <c r="O11" s="169"/>
      <c r="P11" s="169"/>
      <c r="Q11" s="169"/>
      <c r="R11" s="169"/>
      <c r="S11" s="169"/>
      <c r="T11" s="169"/>
      <c r="U11" s="169"/>
      <c r="V11" s="169"/>
      <c r="W11" s="169"/>
      <c r="X11" s="169"/>
      <c r="Y11" s="169"/>
      <c r="Z11" s="169"/>
      <c r="AA11" s="169"/>
      <c r="AB11" s="169"/>
      <c r="AC11" s="169"/>
      <c r="AD11" s="169"/>
      <c r="AE11" s="169"/>
      <c r="AF11" s="169"/>
      <c r="AG11" s="169"/>
      <c r="AH11" s="169"/>
      <c r="AI11" s="169"/>
      <c r="AJ11" s="169"/>
      <c r="AK11" s="169"/>
      <c r="AL11" s="169"/>
      <c r="AM11" s="169"/>
      <c r="AN11" s="169"/>
      <c r="AO11" s="169"/>
      <c r="AP11" s="169"/>
      <c r="AQ11" s="169"/>
      <c r="AR11" s="169"/>
      <c r="AS11" s="169"/>
      <c r="AT11" s="169"/>
      <c r="AU11" s="169"/>
      <c r="AV11" s="169"/>
      <c r="AW11" s="169"/>
    </row>
    <row r="13" spans="1:49">
      <c r="B13" s="15" t="s">
        <v>10</v>
      </c>
      <c r="C13" s="5"/>
      <c r="D13" s="5"/>
      <c r="E13" s="5"/>
      <c r="F13" s="5"/>
      <c r="G13" s="5"/>
      <c r="H13" s="5"/>
      <c r="I13" s="6"/>
      <c r="J13" s="6"/>
      <c r="K13" s="6"/>
      <c r="L13" s="6"/>
      <c r="M13" s="6"/>
      <c r="N13" s="6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7"/>
    </row>
    <row r="14" spans="1:49" ht="17.25">
      <c r="B14" s="16" t="s">
        <v>11</v>
      </c>
      <c r="C14" s="160" t="s">
        <v>13</v>
      </c>
      <c r="D14" s="160"/>
      <c r="E14" s="160"/>
      <c r="F14" s="160"/>
      <c r="G14" s="160"/>
      <c r="H14" s="122" t="s">
        <v>14</v>
      </c>
      <c r="I14" s="168">
        <v>6</v>
      </c>
      <c r="J14" s="168"/>
      <c r="K14" s="123" t="s">
        <v>15</v>
      </c>
      <c r="L14" s="123" t="s">
        <v>16</v>
      </c>
      <c r="M14" s="168">
        <v>10</v>
      </c>
      <c r="N14" s="168"/>
      <c r="O14" s="11" t="s">
        <v>15</v>
      </c>
      <c r="P14" s="13" t="s">
        <v>17</v>
      </c>
      <c r="Q14" s="168">
        <f>SUM(M14*I14)</f>
        <v>60</v>
      </c>
      <c r="R14" s="168"/>
      <c r="S14" s="122" t="s">
        <v>18</v>
      </c>
      <c r="T14" s="122"/>
      <c r="U14" s="18" t="s">
        <v>11</v>
      </c>
      <c r="V14" s="10" t="s">
        <v>65</v>
      </c>
      <c r="W14" s="10"/>
      <c r="X14" s="10"/>
      <c r="Y14" s="10"/>
      <c r="Z14" s="10"/>
      <c r="AA14" s="10" t="s">
        <v>14</v>
      </c>
      <c r="AB14" s="10" t="s">
        <v>64</v>
      </c>
      <c r="AC14" s="10"/>
      <c r="AD14" s="10"/>
      <c r="AE14" s="10"/>
      <c r="AF14" s="10"/>
      <c r="AI14" s="19" t="s">
        <v>11</v>
      </c>
      <c r="AJ14" s="161" t="s">
        <v>67</v>
      </c>
      <c r="AK14" s="161"/>
      <c r="AL14" s="161"/>
      <c r="AM14" s="161"/>
      <c r="AN14" s="161"/>
      <c r="AO14" s="161"/>
      <c r="AP14" s="44" t="s">
        <v>14</v>
      </c>
      <c r="AQ14" s="44" t="s">
        <v>64</v>
      </c>
      <c r="AR14" s="44"/>
      <c r="AS14" s="44"/>
      <c r="AT14" s="44"/>
      <c r="AU14" s="44"/>
      <c r="AW14" s="12"/>
    </row>
    <row r="15" spans="1:49" ht="17.25">
      <c r="B15" s="16" t="s">
        <v>11</v>
      </c>
      <c r="C15" s="160" t="s">
        <v>12</v>
      </c>
      <c r="D15" s="160"/>
      <c r="E15" s="160"/>
      <c r="F15" s="160"/>
      <c r="G15" s="160"/>
      <c r="H15" s="122" t="s">
        <v>14</v>
      </c>
      <c r="I15" s="168">
        <v>6</v>
      </c>
      <c r="J15" s="168"/>
      <c r="K15" s="123" t="s">
        <v>15</v>
      </c>
      <c r="L15" s="123" t="s">
        <v>16</v>
      </c>
      <c r="M15" s="168">
        <v>8</v>
      </c>
      <c r="N15" s="168"/>
      <c r="O15" s="11" t="s">
        <v>15</v>
      </c>
      <c r="P15" s="13" t="s">
        <v>17</v>
      </c>
      <c r="Q15" s="168">
        <f>SUM(M15*I15)</f>
        <v>48</v>
      </c>
      <c r="R15" s="168"/>
      <c r="S15" s="122" t="s">
        <v>18</v>
      </c>
      <c r="T15" s="122"/>
      <c r="U15" s="18" t="s">
        <v>11</v>
      </c>
      <c r="V15" s="10" t="s">
        <v>63</v>
      </c>
      <c r="W15" s="10"/>
      <c r="X15" s="10"/>
      <c r="Y15" s="10"/>
      <c r="Z15" s="10"/>
      <c r="AA15" s="10" t="s">
        <v>14</v>
      </c>
      <c r="AB15" s="10" t="s">
        <v>64</v>
      </c>
      <c r="AC15" s="10"/>
      <c r="AD15" s="10"/>
      <c r="AE15" s="10"/>
      <c r="AF15" s="10"/>
      <c r="AH15" s="10"/>
      <c r="AI15" s="18" t="s">
        <v>11</v>
      </c>
      <c r="AJ15" s="160" t="s">
        <v>68</v>
      </c>
      <c r="AK15" s="160"/>
      <c r="AL15" s="160"/>
      <c r="AM15" s="160"/>
      <c r="AN15" s="160"/>
      <c r="AO15" s="160"/>
      <c r="AP15" s="10" t="s">
        <v>14</v>
      </c>
      <c r="AQ15" s="10" t="s">
        <v>111</v>
      </c>
      <c r="AR15" s="10"/>
      <c r="AS15" s="10"/>
      <c r="AT15" s="10"/>
      <c r="AU15" s="10"/>
      <c r="AW15" s="12"/>
    </row>
    <row r="16" spans="1:49">
      <c r="B16" s="17"/>
      <c r="C16" s="44"/>
      <c r="D16" s="44"/>
      <c r="E16" s="44"/>
      <c r="F16" s="44"/>
      <c r="G16" s="44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125"/>
      <c r="U16" s="18" t="s">
        <v>11</v>
      </c>
      <c r="V16" s="122" t="s">
        <v>66</v>
      </c>
      <c r="W16" s="122"/>
      <c r="X16" s="122"/>
      <c r="Y16" s="122"/>
      <c r="Z16" s="122"/>
      <c r="AA16" s="10" t="s">
        <v>14</v>
      </c>
      <c r="AB16" s="122" t="s">
        <v>64</v>
      </c>
      <c r="AC16" s="122"/>
      <c r="AD16" s="122"/>
      <c r="AE16" s="122"/>
      <c r="AF16" s="122"/>
      <c r="AH16" s="24"/>
      <c r="AI16" s="18" t="s">
        <v>11</v>
      </c>
      <c r="AJ16" s="160" t="s">
        <v>69</v>
      </c>
      <c r="AK16" s="160"/>
      <c r="AL16" s="160"/>
      <c r="AM16" s="160"/>
      <c r="AN16" s="160"/>
      <c r="AO16" s="160"/>
      <c r="AP16" s="10" t="s">
        <v>14</v>
      </c>
      <c r="AQ16" s="10" t="s">
        <v>111</v>
      </c>
      <c r="AR16" s="10"/>
      <c r="AS16" s="10"/>
      <c r="AT16" s="10"/>
      <c r="AU16" s="10"/>
      <c r="AV16" s="10"/>
      <c r="AW16" s="12"/>
    </row>
    <row r="17" spans="2:49">
      <c r="B17" s="8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2"/>
    </row>
    <row r="18" spans="2:49">
      <c r="B18" s="170" t="s">
        <v>19</v>
      </c>
      <c r="C18" s="170"/>
      <c r="D18" s="170"/>
      <c r="E18" s="170"/>
      <c r="F18" s="170"/>
      <c r="G18" s="170"/>
      <c r="H18" s="170"/>
      <c r="I18" s="170"/>
      <c r="J18" s="170"/>
      <c r="K18" s="170"/>
      <c r="L18" s="170"/>
      <c r="M18" s="170"/>
      <c r="N18" s="170"/>
      <c r="O18" s="170"/>
      <c r="P18" s="170"/>
      <c r="Q18" s="170"/>
      <c r="R18" s="170" t="s">
        <v>20</v>
      </c>
      <c r="S18" s="170"/>
      <c r="T18" s="170"/>
      <c r="U18" s="170"/>
      <c r="V18" s="170"/>
      <c r="W18" s="170"/>
      <c r="X18" s="170"/>
      <c r="Y18" s="170"/>
      <c r="Z18" s="170"/>
      <c r="AA18" s="170"/>
      <c r="AB18" s="170"/>
      <c r="AC18" s="170"/>
      <c r="AD18" s="170"/>
      <c r="AE18" s="170"/>
      <c r="AF18" s="170"/>
      <c r="AG18" s="170"/>
      <c r="AH18" s="170" t="s">
        <v>21</v>
      </c>
      <c r="AI18" s="170"/>
      <c r="AJ18" s="170"/>
      <c r="AK18" s="170"/>
      <c r="AL18" s="170"/>
      <c r="AM18" s="170"/>
      <c r="AN18" s="170"/>
      <c r="AO18" s="170"/>
      <c r="AP18" s="170"/>
      <c r="AQ18" s="170"/>
      <c r="AR18" s="170"/>
      <c r="AS18" s="170"/>
      <c r="AT18" s="170"/>
      <c r="AU18" s="170"/>
      <c r="AV18" s="170"/>
      <c r="AW18" s="170"/>
    </row>
    <row r="19" spans="2:49">
      <c r="B19" s="162"/>
      <c r="C19" s="162"/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  <c r="AA19" s="162"/>
      <c r="AB19" s="162"/>
      <c r="AC19" s="162"/>
      <c r="AD19" s="162"/>
      <c r="AE19" s="162"/>
      <c r="AF19" s="162"/>
      <c r="AG19" s="162"/>
      <c r="AH19" s="162"/>
      <c r="AI19" s="162"/>
      <c r="AJ19" s="162"/>
      <c r="AK19" s="162"/>
      <c r="AL19" s="162"/>
      <c r="AM19" s="162"/>
      <c r="AN19" s="162"/>
      <c r="AO19" s="162"/>
      <c r="AP19" s="162"/>
      <c r="AQ19" s="162"/>
      <c r="AR19" s="162"/>
      <c r="AS19" s="162"/>
      <c r="AT19" s="162"/>
      <c r="AU19" s="162"/>
      <c r="AV19" s="162"/>
      <c r="AW19" s="162"/>
    </row>
    <row r="20" spans="2:49">
      <c r="B20" s="163"/>
      <c r="C20" s="163"/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  <c r="AC20" s="163"/>
      <c r="AD20" s="163"/>
      <c r="AE20" s="163"/>
      <c r="AF20" s="163"/>
      <c r="AG20" s="163"/>
      <c r="AH20" s="163"/>
      <c r="AI20" s="163"/>
      <c r="AJ20" s="163"/>
      <c r="AK20" s="163"/>
      <c r="AL20" s="163"/>
      <c r="AM20" s="163"/>
      <c r="AN20" s="163"/>
      <c r="AO20" s="163"/>
      <c r="AP20" s="163"/>
      <c r="AQ20" s="163"/>
      <c r="AR20" s="163"/>
      <c r="AS20" s="163"/>
      <c r="AT20" s="163"/>
      <c r="AU20" s="163"/>
      <c r="AV20" s="163"/>
      <c r="AW20" s="163"/>
    </row>
    <row r="21" spans="2:49">
      <c r="B21" s="163"/>
      <c r="C21" s="163"/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  <c r="AC21" s="163"/>
      <c r="AD21" s="163"/>
      <c r="AE21" s="163"/>
      <c r="AF21" s="163"/>
      <c r="AG21" s="163"/>
      <c r="AH21" s="163"/>
      <c r="AI21" s="163"/>
      <c r="AJ21" s="163"/>
      <c r="AK21" s="163"/>
      <c r="AL21" s="163"/>
      <c r="AM21" s="163"/>
      <c r="AN21" s="163"/>
      <c r="AO21" s="163"/>
      <c r="AP21" s="163"/>
      <c r="AQ21" s="163"/>
      <c r="AR21" s="163"/>
      <c r="AS21" s="163"/>
      <c r="AT21" s="163"/>
      <c r="AU21" s="163"/>
      <c r="AV21" s="163"/>
      <c r="AW21" s="163"/>
    </row>
    <row r="22" spans="2:49">
      <c r="B22" s="163"/>
      <c r="C22" s="163"/>
      <c r="D22" s="163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  <c r="AC22" s="163"/>
      <c r="AD22" s="163"/>
      <c r="AE22" s="163"/>
      <c r="AF22" s="163"/>
      <c r="AG22" s="163"/>
      <c r="AH22" s="163"/>
      <c r="AI22" s="163"/>
      <c r="AJ22" s="163"/>
      <c r="AK22" s="163"/>
      <c r="AL22" s="163"/>
      <c r="AM22" s="163"/>
      <c r="AN22" s="163"/>
      <c r="AO22" s="163"/>
      <c r="AP22" s="163"/>
      <c r="AQ22" s="163"/>
      <c r="AR22" s="163"/>
      <c r="AS22" s="163"/>
      <c r="AT22" s="163"/>
      <c r="AU22" s="163"/>
      <c r="AV22" s="163"/>
      <c r="AW22" s="163"/>
    </row>
    <row r="23" spans="2:49">
      <c r="B23" s="163"/>
      <c r="C23" s="163"/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  <c r="AC23" s="163"/>
      <c r="AD23" s="163"/>
      <c r="AE23" s="163"/>
      <c r="AF23" s="163"/>
      <c r="AG23" s="163"/>
      <c r="AH23" s="163"/>
      <c r="AI23" s="163"/>
      <c r="AJ23" s="163"/>
      <c r="AK23" s="163"/>
      <c r="AL23" s="163"/>
      <c r="AM23" s="163"/>
      <c r="AN23" s="163"/>
      <c r="AO23" s="163"/>
      <c r="AP23" s="163"/>
      <c r="AQ23" s="163"/>
      <c r="AR23" s="163"/>
      <c r="AS23" s="163"/>
      <c r="AT23" s="163"/>
      <c r="AU23" s="163"/>
      <c r="AV23" s="163"/>
      <c r="AW23" s="163"/>
    </row>
    <row r="24" spans="2:49">
      <c r="B24" s="163"/>
      <c r="C24" s="163"/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  <c r="AC24" s="163"/>
      <c r="AD24" s="163"/>
      <c r="AE24" s="163"/>
      <c r="AF24" s="163"/>
      <c r="AG24" s="163"/>
      <c r="AH24" s="163"/>
      <c r="AI24" s="163"/>
      <c r="AJ24" s="163"/>
      <c r="AK24" s="163"/>
      <c r="AL24" s="163"/>
      <c r="AM24" s="163"/>
      <c r="AN24" s="163"/>
      <c r="AO24" s="163"/>
      <c r="AP24" s="163"/>
      <c r="AQ24" s="163"/>
      <c r="AR24" s="163"/>
      <c r="AS24" s="163"/>
      <c r="AT24" s="163"/>
      <c r="AU24" s="163"/>
      <c r="AV24" s="163"/>
      <c r="AW24" s="163"/>
    </row>
    <row r="25" spans="2:49">
      <c r="B25" s="163"/>
      <c r="C25" s="163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K25" s="163"/>
      <c r="AL25" s="163"/>
      <c r="AM25" s="163"/>
      <c r="AN25" s="163"/>
      <c r="AO25" s="163"/>
      <c r="AP25" s="163"/>
      <c r="AQ25" s="163"/>
      <c r="AR25" s="163"/>
      <c r="AS25" s="163"/>
      <c r="AT25" s="163"/>
      <c r="AU25" s="163"/>
      <c r="AV25" s="163"/>
      <c r="AW25" s="163"/>
    </row>
    <row r="26" spans="2:49">
      <c r="B26" s="163"/>
      <c r="C26" s="163"/>
      <c r="D26" s="163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  <c r="AB26" s="163"/>
      <c r="AC26" s="163"/>
      <c r="AD26" s="163"/>
      <c r="AE26" s="163"/>
      <c r="AF26" s="163"/>
      <c r="AG26" s="163"/>
      <c r="AH26" s="163"/>
      <c r="AI26" s="163"/>
      <c r="AJ26" s="163"/>
      <c r="AK26" s="163"/>
      <c r="AL26" s="163"/>
      <c r="AM26" s="163"/>
      <c r="AN26" s="163"/>
      <c r="AO26" s="163"/>
      <c r="AP26" s="163"/>
      <c r="AQ26" s="163"/>
      <c r="AR26" s="163"/>
      <c r="AS26" s="163"/>
      <c r="AT26" s="163"/>
      <c r="AU26" s="163"/>
      <c r="AV26" s="163"/>
      <c r="AW26" s="163"/>
    </row>
    <row r="27" spans="2:49">
      <c r="B27" s="163"/>
      <c r="C27" s="163"/>
      <c r="D27" s="163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/>
      <c r="AC27" s="163"/>
      <c r="AD27" s="163"/>
      <c r="AE27" s="163"/>
      <c r="AF27" s="163"/>
      <c r="AG27" s="163"/>
      <c r="AH27" s="163"/>
      <c r="AI27" s="163"/>
      <c r="AJ27" s="163"/>
      <c r="AK27" s="163"/>
      <c r="AL27" s="163"/>
      <c r="AM27" s="163"/>
      <c r="AN27" s="163"/>
      <c r="AO27" s="163"/>
      <c r="AP27" s="163"/>
      <c r="AQ27" s="163"/>
      <c r="AR27" s="163"/>
      <c r="AS27" s="163"/>
      <c r="AT27" s="163"/>
      <c r="AU27" s="163"/>
      <c r="AV27" s="163"/>
      <c r="AW27" s="163"/>
    </row>
    <row r="28" spans="2:49">
      <c r="B28" s="163"/>
      <c r="C28" s="163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  <c r="AB28" s="163"/>
      <c r="AC28" s="163"/>
      <c r="AD28" s="163"/>
      <c r="AE28" s="163"/>
      <c r="AF28" s="163"/>
      <c r="AG28" s="163"/>
      <c r="AH28" s="163"/>
      <c r="AI28" s="163"/>
      <c r="AJ28" s="163"/>
      <c r="AK28" s="163"/>
      <c r="AL28" s="163"/>
      <c r="AM28" s="163"/>
      <c r="AN28" s="163"/>
      <c r="AO28" s="163"/>
      <c r="AP28" s="163"/>
      <c r="AQ28" s="163"/>
      <c r="AR28" s="163"/>
      <c r="AS28" s="163"/>
      <c r="AT28" s="163"/>
      <c r="AU28" s="163"/>
      <c r="AV28" s="163"/>
      <c r="AW28" s="163"/>
    </row>
    <row r="29" spans="2:49">
      <c r="B29" s="163"/>
      <c r="C29" s="163"/>
      <c r="D29" s="163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63"/>
      <c r="AL29" s="163"/>
      <c r="AM29" s="163"/>
      <c r="AN29" s="163"/>
      <c r="AO29" s="163"/>
      <c r="AP29" s="163"/>
      <c r="AQ29" s="163"/>
      <c r="AR29" s="163"/>
      <c r="AS29" s="163"/>
      <c r="AT29" s="163"/>
      <c r="AU29" s="163"/>
      <c r="AV29" s="163"/>
      <c r="AW29" s="163"/>
    </row>
    <row r="30" spans="2:49">
      <c r="B30" s="164"/>
      <c r="C30" s="164"/>
      <c r="D30" s="164"/>
      <c r="E30" s="164"/>
      <c r="F30" s="164"/>
      <c r="G30" s="164"/>
      <c r="H30" s="164"/>
      <c r="I30" s="164"/>
      <c r="J30" s="164"/>
      <c r="K30" s="164"/>
      <c r="L30" s="164"/>
      <c r="M30" s="164"/>
      <c r="N30" s="164"/>
      <c r="O30" s="164"/>
      <c r="P30" s="164"/>
      <c r="Q30" s="164"/>
      <c r="R30" s="164"/>
      <c r="S30" s="164"/>
      <c r="T30" s="164"/>
      <c r="U30" s="164"/>
      <c r="V30" s="164"/>
      <c r="W30" s="164"/>
      <c r="X30" s="164"/>
      <c r="Y30" s="164"/>
      <c r="Z30" s="164"/>
      <c r="AA30" s="164"/>
      <c r="AB30" s="164"/>
      <c r="AC30" s="164"/>
      <c r="AD30" s="164"/>
      <c r="AE30" s="164"/>
      <c r="AF30" s="164"/>
      <c r="AG30" s="164"/>
      <c r="AH30" s="164"/>
      <c r="AI30" s="164"/>
      <c r="AJ30" s="164"/>
      <c r="AK30" s="164"/>
      <c r="AL30" s="164"/>
      <c r="AM30" s="164"/>
      <c r="AN30" s="164"/>
      <c r="AO30" s="164"/>
      <c r="AP30" s="164"/>
      <c r="AQ30" s="164"/>
      <c r="AR30" s="164"/>
      <c r="AS30" s="164"/>
      <c r="AT30" s="164"/>
      <c r="AU30" s="164"/>
      <c r="AV30" s="164"/>
      <c r="AW30" s="164"/>
    </row>
    <row r="32" spans="2:49" s="102" customFormat="1">
      <c r="I32" s="101"/>
      <c r="J32" s="101"/>
      <c r="K32" s="101"/>
      <c r="L32" s="101"/>
      <c r="M32" s="101"/>
      <c r="N32" s="101"/>
      <c r="AR32" s="101" t="s">
        <v>239</v>
      </c>
    </row>
    <row r="33" spans="1:49" s="102" customFormat="1">
      <c r="F33" s="101" t="s">
        <v>54</v>
      </c>
      <c r="I33" s="101"/>
      <c r="J33" s="101"/>
      <c r="K33" s="101"/>
      <c r="L33" s="101"/>
      <c r="M33" s="101"/>
      <c r="N33" s="101"/>
      <c r="T33" s="101" t="s">
        <v>237</v>
      </c>
      <c r="AF33" s="101" t="s">
        <v>51</v>
      </c>
      <c r="AR33" s="101" t="s">
        <v>48</v>
      </c>
    </row>
    <row r="34" spans="1:49" s="102" customFormat="1">
      <c r="F34" s="101" t="s">
        <v>55</v>
      </c>
      <c r="I34" s="101"/>
      <c r="J34" s="101"/>
      <c r="K34" s="101"/>
      <c r="L34" s="101"/>
      <c r="M34" s="101"/>
      <c r="N34" s="101"/>
      <c r="T34" s="101" t="s">
        <v>238</v>
      </c>
      <c r="AF34" s="101" t="s">
        <v>52</v>
      </c>
      <c r="AR34" s="101" t="s">
        <v>49</v>
      </c>
    </row>
    <row r="35" spans="1:49" s="102" customFormat="1">
      <c r="F35" s="101"/>
      <c r="I35" s="101"/>
      <c r="J35" s="101"/>
      <c r="K35" s="101"/>
      <c r="L35" s="101"/>
      <c r="M35" s="101"/>
      <c r="N35" s="101"/>
      <c r="AF35" s="101" t="s">
        <v>53</v>
      </c>
      <c r="AR35" s="101" t="s">
        <v>50</v>
      </c>
    </row>
    <row r="36" spans="1:49" s="102" customFormat="1">
      <c r="F36" s="101"/>
      <c r="I36" s="101"/>
      <c r="J36" s="101"/>
      <c r="K36" s="101"/>
      <c r="L36" s="101"/>
      <c r="M36" s="101"/>
      <c r="N36" s="101"/>
      <c r="AF36" s="101"/>
      <c r="AR36" s="101"/>
    </row>
    <row r="37" spans="1:49" s="102" customFormat="1">
      <c r="F37" s="101"/>
      <c r="I37" s="101"/>
      <c r="J37" s="101"/>
      <c r="K37" s="101"/>
      <c r="L37" s="101"/>
      <c r="M37" s="101"/>
      <c r="N37" s="101"/>
      <c r="AF37" s="101"/>
      <c r="AR37" s="101"/>
    </row>
    <row r="38" spans="1:49" s="102" customFormat="1">
      <c r="F38" s="101"/>
      <c r="I38" s="101"/>
      <c r="J38" s="101"/>
      <c r="K38" s="101"/>
      <c r="L38" s="101"/>
      <c r="M38" s="101"/>
      <c r="N38" s="101"/>
      <c r="AF38" s="101"/>
      <c r="AR38" s="101"/>
    </row>
    <row r="39" spans="1:49" s="140" customFormat="1" ht="16.5" thickBot="1">
      <c r="F39" s="141" t="s">
        <v>232</v>
      </c>
      <c r="I39" s="142"/>
      <c r="J39" s="142"/>
      <c r="K39" s="142"/>
      <c r="L39" s="142"/>
      <c r="M39" s="142"/>
      <c r="N39" s="142"/>
      <c r="Q39" s="145"/>
      <c r="R39" s="145"/>
      <c r="S39" s="145"/>
      <c r="T39" s="146"/>
      <c r="U39" s="145"/>
      <c r="V39" s="145"/>
      <c r="W39" s="145"/>
      <c r="X39" s="145"/>
      <c r="AF39" s="141" t="s">
        <v>97</v>
      </c>
      <c r="AR39" s="141" t="s">
        <v>209</v>
      </c>
    </row>
    <row r="40" spans="1:49" s="102" customFormat="1">
      <c r="D40" s="143"/>
      <c r="F40" s="143" t="s">
        <v>228</v>
      </c>
      <c r="G40" s="143"/>
      <c r="H40" s="143"/>
      <c r="I40" s="143"/>
      <c r="J40" s="143"/>
      <c r="K40" s="144"/>
      <c r="L40" s="144"/>
      <c r="M40" s="144"/>
      <c r="N40" s="144"/>
      <c r="T40" s="147"/>
      <c r="AO40" s="101"/>
    </row>
    <row r="42" spans="1:49">
      <c r="AN42" s="10"/>
      <c r="AO42" s="10"/>
      <c r="AP42" s="160"/>
      <c r="AQ42" s="160"/>
      <c r="AR42" s="160"/>
      <c r="AS42" s="160"/>
      <c r="AT42" s="160"/>
    </row>
    <row r="46" spans="1:49">
      <c r="A46" s="2" t="s">
        <v>25</v>
      </c>
      <c r="B46" s="1" t="s">
        <v>26</v>
      </c>
    </row>
    <row r="48" spans="1:49">
      <c r="B48" s="15" t="s">
        <v>27</v>
      </c>
      <c r="C48" s="5"/>
      <c r="D48" s="5"/>
      <c r="E48" s="5"/>
      <c r="F48" s="5"/>
      <c r="G48" s="5"/>
      <c r="H48" s="5"/>
      <c r="I48" s="6"/>
      <c r="J48" s="6"/>
      <c r="K48" s="6"/>
      <c r="L48" s="6"/>
      <c r="M48" s="6"/>
      <c r="N48" s="6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7"/>
    </row>
    <row r="49" spans="2:49">
      <c r="B49" s="22" t="s">
        <v>28</v>
      </c>
      <c r="C49" s="10"/>
      <c r="D49" s="10"/>
      <c r="E49" s="10"/>
      <c r="F49" s="10"/>
      <c r="G49" s="10"/>
      <c r="H49" s="10"/>
      <c r="I49" s="11"/>
      <c r="J49" s="11"/>
      <c r="K49" s="11"/>
      <c r="L49" s="11"/>
      <c r="M49" s="11"/>
      <c r="V49" s="11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9" t="s">
        <v>30</v>
      </c>
      <c r="AR49" s="10"/>
      <c r="AS49" s="10"/>
      <c r="AT49" s="10"/>
      <c r="AU49" s="10"/>
      <c r="AV49" s="10"/>
      <c r="AW49" s="12"/>
    </row>
    <row r="50" spans="2:49" ht="17.25">
      <c r="B50" s="23" t="s">
        <v>1</v>
      </c>
      <c r="C50" s="10" t="s">
        <v>70</v>
      </c>
      <c r="D50" s="10"/>
      <c r="E50" s="10"/>
      <c r="F50" s="10"/>
      <c r="G50" s="10"/>
      <c r="H50" s="122"/>
      <c r="I50" s="20"/>
      <c r="J50" s="11"/>
      <c r="K50" s="11"/>
      <c r="L50" s="11"/>
      <c r="M50" s="11"/>
      <c r="V50" s="168">
        <v>12</v>
      </c>
      <c r="W50" s="168"/>
      <c r="X50" s="11" t="s">
        <v>15</v>
      </c>
      <c r="Y50" s="11" t="s">
        <v>16</v>
      </c>
      <c r="Z50" s="168">
        <v>2.85</v>
      </c>
      <c r="AA50" s="168"/>
      <c r="AB50" s="11" t="s">
        <v>15</v>
      </c>
      <c r="AC50" s="13" t="s">
        <v>17</v>
      </c>
      <c r="AD50" s="168">
        <f>SUM(Z50*V50)</f>
        <v>34.200000000000003</v>
      </c>
      <c r="AE50" s="168"/>
      <c r="AF50" s="122" t="s">
        <v>18</v>
      </c>
      <c r="AG50" s="10"/>
      <c r="AH50" s="25" t="s">
        <v>29</v>
      </c>
      <c r="AI50" s="10"/>
      <c r="AJ50" s="180">
        <v>57000</v>
      </c>
      <c r="AK50" s="180"/>
      <c r="AL50" s="180"/>
      <c r="AM50" s="26"/>
      <c r="AN50" s="10"/>
      <c r="AO50" s="10"/>
      <c r="AP50" s="10"/>
      <c r="AQ50" s="27" t="s">
        <v>31</v>
      </c>
      <c r="AR50" s="180">
        <f>SUM(AJ50*AD50)</f>
        <v>1949400.0000000002</v>
      </c>
      <c r="AS50" s="180"/>
      <c r="AT50" s="180"/>
      <c r="AU50" s="180"/>
      <c r="AV50" s="10"/>
      <c r="AW50" s="12"/>
    </row>
    <row r="51" spans="2:49">
      <c r="B51" s="23" t="s">
        <v>8</v>
      </c>
      <c r="C51" s="10" t="s">
        <v>71</v>
      </c>
      <c r="D51" s="10"/>
      <c r="E51" s="10"/>
      <c r="F51" s="10"/>
      <c r="G51" s="10"/>
      <c r="H51" s="122"/>
      <c r="I51" s="20"/>
      <c r="J51" s="11"/>
      <c r="K51" s="11"/>
      <c r="L51" s="11"/>
      <c r="M51" s="11"/>
      <c r="V51" s="168">
        <v>2</v>
      </c>
      <c r="W51" s="168"/>
      <c r="X51" s="160" t="s">
        <v>37</v>
      </c>
      <c r="Y51" s="160"/>
      <c r="Z51" s="160"/>
      <c r="AA51" s="160"/>
      <c r="AC51" s="13"/>
      <c r="AD51" s="168"/>
      <c r="AE51" s="168"/>
      <c r="AF51" s="122"/>
      <c r="AG51" s="10"/>
      <c r="AH51" s="25" t="s">
        <v>29</v>
      </c>
      <c r="AI51" s="10"/>
      <c r="AJ51" s="180">
        <v>350000</v>
      </c>
      <c r="AK51" s="180"/>
      <c r="AL51" s="180"/>
      <c r="AM51" s="26"/>
      <c r="AN51" s="10"/>
      <c r="AO51" s="10"/>
      <c r="AP51" s="10"/>
      <c r="AQ51" s="27" t="s">
        <v>31</v>
      </c>
      <c r="AR51" s="180">
        <f>SUM(AJ51*V51)</f>
        <v>700000</v>
      </c>
      <c r="AS51" s="180"/>
      <c r="AT51" s="180"/>
      <c r="AU51" s="180"/>
      <c r="AV51" s="10"/>
      <c r="AW51" s="12"/>
    </row>
    <row r="52" spans="2:49">
      <c r="B52" s="23" t="s">
        <v>25</v>
      </c>
      <c r="C52" s="122" t="s">
        <v>72</v>
      </c>
      <c r="D52" s="125"/>
      <c r="E52" s="125"/>
      <c r="F52" s="125"/>
      <c r="G52" s="125"/>
      <c r="H52" s="125"/>
      <c r="I52" s="125"/>
      <c r="J52" s="125"/>
      <c r="K52" s="125"/>
      <c r="L52" s="125"/>
      <c r="M52" s="125"/>
      <c r="V52" s="168">
        <v>2</v>
      </c>
      <c r="W52" s="168"/>
      <c r="X52" s="160" t="s">
        <v>37</v>
      </c>
      <c r="Y52" s="160"/>
      <c r="Z52" s="160"/>
      <c r="AA52" s="160"/>
      <c r="AC52" s="13"/>
      <c r="AD52" s="168"/>
      <c r="AE52" s="168"/>
      <c r="AF52" s="122"/>
      <c r="AG52" s="24"/>
      <c r="AH52" s="25" t="s">
        <v>29</v>
      </c>
      <c r="AI52" s="24"/>
      <c r="AJ52" s="180">
        <v>350000</v>
      </c>
      <c r="AK52" s="180"/>
      <c r="AL52" s="180"/>
      <c r="AM52" s="26"/>
      <c r="AN52" s="24"/>
      <c r="AO52" s="24"/>
      <c r="AP52" s="24"/>
      <c r="AQ52" s="27" t="s">
        <v>31</v>
      </c>
      <c r="AR52" s="180">
        <f>SUM(AJ52*V52)</f>
        <v>700000</v>
      </c>
      <c r="AS52" s="180"/>
      <c r="AT52" s="180"/>
      <c r="AU52" s="180"/>
      <c r="AV52" s="10"/>
      <c r="AW52" s="12"/>
    </row>
    <row r="53" spans="2:49">
      <c r="B53" s="8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2"/>
    </row>
    <row r="54" spans="2:49" ht="15.75">
      <c r="B54" s="181" t="s">
        <v>32</v>
      </c>
      <c r="C54" s="182"/>
      <c r="D54" s="182"/>
      <c r="E54" s="182"/>
      <c r="F54" s="182"/>
      <c r="G54" s="182"/>
      <c r="H54" s="182"/>
      <c r="I54" s="182"/>
      <c r="J54" s="182"/>
      <c r="K54" s="182"/>
      <c r="L54" s="182"/>
      <c r="M54" s="182"/>
      <c r="N54" s="182"/>
      <c r="O54" s="182"/>
      <c r="P54" s="182"/>
      <c r="Q54" s="182"/>
      <c r="R54" s="182"/>
      <c r="S54" s="182"/>
      <c r="T54" s="182"/>
      <c r="U54" s="182"/>
      <c r="V54" s="182"/>
      <c r="W54" s="182"/>
      <c r="X54" s="182"/>
      <c r="Y54" s="182"/>
      <c r="Z54" s="182"/>
      <c r="AA54" s="182"/>
      <c r="AB54" s="182"/>
      <c r="AC54" s="182"/>
      <c r="AD54" s="182"/>
      <c r="AE54" s="182"/>
      <c r="AF54" s="182"/>
      <c r="AG54" s="182"/>
      <c r="AH54" s="182"/>
      <c r="AI54" s="182"/>
      <c r="AJ54" s="182"/>
      <c r="AK54" s="182"/>
      <c r="AL54" s="182"/>
      <c r="AM54" s="182"/>
      <c r="AN54" s="182"/>
      <c r="AO54" s="182"/>
      <c r="AP54" s="45"/>
      <c r="AQ54" s="45" t="s">
        <v>31</v>
      </c>
      <c r="AR54" s="46"/>
      <c r="AS54" s="183">
        <f>SUM(AR50:AU52)</f>
        <v>3349400</v>
      </c>
      <c r="AT54" s="183"/>
      <c r="AU54" s="183"/>
      <c r="AV54" s="183"/>
      <c r="AW54" s="184"/>
    </row>
    <row r="55" spans="2:49">
      <c r="B55" s="185" t="s">
        <v>33</v>
      </c>
      <c r="C55" s="186"/>
      <c r="D55" s="187" t="s">
        <v>19</v>
      </c>
      <c r="E55" s="188"/>
      <c r="F55" s="188"/>
      <c r="G55" s="188"/>
      <c r="H55" s="188"/>
      <c r="I55" s="188"/>
      <c r="J55" s="188"/>
      <c r="K55" s="188"/>
      <c r="L55" s="188"/>
      <c r="M55" s="188"/>
      <c r="N55" s="188"/>
      <c r="O55" s="188"/>
      <c r="P55" s="188"/>
      <c r="Q55" s="189"/>
      <c r="R55" s="170" t="s">
        <v>20</v>
      </c>
      <c r="S55" s="170"/>
      <c r="T55" s="170"/>
      <c r="U55" s="170"/>
      <c r="V55" s="170"/>
      <c r="W55" s="170"/>
      <c r="X55" s="170"/>
      <c r="Y55" s="170"/>
      <c r="Z55" s="170"/>
      <c r="AA55" s="170"/>
      <c r="AB55" s="170"/>
      <c r="AC55" s="170"/>
      <c r="AD55" s="170"/>
      <c r="AE55" s="170"/>
      <c r="AF55" s="170"/>
      <c r="AG55" s="170"/>
      <c r="AH55" s="170" t="s">
        <v>21</v>
      </c>
      <c r="AI55" s="170"/>
      <c r="AJ55" s="170"/>
      <c r="AK55" s="170"/>
      <c r="AL55" s="170"/>
      <c r="AM55" s="170"/>
      <c r="AN55" s="170"/>
      <c r="AO55" s="170"/>
      <c r="AP55" s="170"/>
      <c r="AQ55" s="170"/>
      <c r="AR55" s="170"/>
      <c r="AS55" s="170"/>
      <c r="AT55" s="170"/>
      <c r="AU55" s="170"/>
      <c r="AV55" s="170"/>
      <c r="AW55" s="170"/>
    </row>
    <row r="56" spans="2:49">
      <c r="B56" s="15" t="s">
        <v>43</v>
      </c>
      <c r="C56" s="30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7"/>
      <c r="R56" s="4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7"/>
      <c r="AH56" s="4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7"/>
    </row>
    <row r="57" spans="2:49">
      <c r="B57" s="8"/>
      <c r="C57" s="9" t="s">
        <v>34</v>
      </c>
      <c r="D57" s="195" t="s">
        <v>58</v>
      </c>
      <c r="E57" s="195"/>
      <c r="F57" s="195"/>
      <c r="G57" s="195"/>
      <c r="H57" s="195"/>
      <c r="I57" s="195"/>
      <c r="J57" s="195"/>
      <c r="K57" s="195"/>
      <c r="L57" s="195"/>
      <c r="M57" s="195"/>
      <c r="N57" s="195"/>
      <c r="O57" s="195"/>
      <c r="P57" s="195"/>
      <c r="Q57" s="196"/>
      <c r="R57" s="8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2"/>
      <c r="AH57" s="8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2"/>
    </row>
    <row r="58" spans="2:49">
      <c r="B58" s="8"/>
      <c r="C58" s="10"/>
      <c r="D58" s="160" t="s">
        <v>35</v>
      </c>
      <c r="E58" s="160"/>
      <c r="F58" s="11" t="s">
        <v>14</v>
      </c>
      <c r="G58" s="160" t="s">
        <v>36</v>
      </c>
      <c r="H58" s="160"/>
      <c r="I58" s="160"/>
      <c r="J58" s="160"/>
      <c r="K58" s="160"/>
      <c r="L58" s="160"/>
      <c r="M58" s="160"/>
      <c r="N58" s="160"/>
      <c r="O58" s="160"/>
      <c r="P58" s="160"/>
      <c r="Q58" s="198"/>
      <c r="R58" s="8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2"/>
      <c r="AH58" s="8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2"/>
    </row>
    <row r="59" spans="2:49">
      <c r="B59" s="8"/>
      <c r="C59" s="10"/>
      <c r="D59" s="122"/>
      <c r="E59" s="122"/>
      <c r="F59" s="11"/>
      <c r="G59" s="122"/>
      <c r="H59" s="122"/>
      <c r="I59" s="122"/>
      <c r="J59" s="122"/>
      <c r="K59" s="122"/>
      <c r="L59" s="122"/>
      <c r="M59" s="122"/>
      <c r="N59" s="122"/>
      <c r="O59" s="122"/>
      <c r="P59" s="122"/>
      <c r="Q59" s="124"/>
      <c r="R59" s="8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2"/>
      <c r="AH59" s="8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2"/>
    </row>
    <row r="60" spans="2:49">
      <c r="B60" s="8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2"/>
      <c r="R60" s="8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2"/>
      <c r="AH60" s="8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2"/>
    </row>
    <row r="61" spans="2:49">
      <c r="B61" s="8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2"/>
      <c r="R61" s="8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2"/>
      <c r="AH61" s="8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2"/>
    </row>
    <row r="62" spans="2:49">
      <c r="B62" s="8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2"/>
      <c r="R62" s="8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2"/>
      <c r="AH62" s="8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2"/>
    </row>
    <row r="63" spans="2:49">
      <c r="B63" s="8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2"/>
      <c r="R63" s="8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2"/>
      <c r="AH63" s="8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2"/>
    </row>
    <row r="64" spans="2:49">
      <c r="B64" s="8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2"/>
      <c r="R64" s="8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2"/>
      <c r="AH64" s="8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2"/>
    </row>
    <row r="65" spans="2:49">
      <c r="B65" s="8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2"/>
      <c r="R65" s="8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2"/>
      <c r="AH65" s="8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2"/>
    </row>
    <row r="66" spans="2:49">
      <c r="B66" s="8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2"/>
      <c r="R66" s="8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2"/>
      <c r="AH66" s="8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2"/>
    </row>
    <row r="67" spans="2:49">
      <c r="B67" s="8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2"/>
      <c r="R67" s="8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2"/>
      <c r="AH67" s="8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2"/>
    </row>
    <row r="68" spans="2:49">
      <c r="B68" s="8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2"/>
      <c r="R68" s="8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2"/>
      <c r="AH68" s="8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2"/>
    </row>
    <row r="69" spans="2:49">
      <c r="B69" s="8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2"/>
      <c r="R69" s="8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2"/>
      <c r="AH69" s="8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2"/>
    </row>
    <row r="70" spans="2:49">
      <c r="B70" s="8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2"/>
      <c r="R70" s="8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2"/>
      <c r="AH70" s="8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2"/>
    </row>
    <row r="71" spans="2:49">
      <c r="B71" s="8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2"/>
      <c r="R71" s="8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2"/>
      <c r="AH71" s="8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2"/>
    </row>
    <row r="72" spans="2:49">
      <c r="B72" s="14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9"/>
      <c r="R72" s="14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9"/>
      <c r="AH72" s="14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9"/>
    </row>
    <row r="83" spans="2:49">
      <c r="B83" s="15" t="s">
        <v>27</v>
      </c>
      <c r="C83" s="5"/>
      <c r="D83" s="5"/>
      <c r="E83" s="5"/>
      <c r="F83" s="5"/>
      <c r="G83" s="5"/>
      <c r="H83" s="5"/>
      <c r="I83" s="6"/>
      <c r="J83" s="6"/>
      <c r="K83" s="6"/>
      <c r="L83" s="6"/>
      <c r="M83" s="6"/>
      <c r="N83" s="6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7"/>
    </row>
    <row r="84" spans="2:49">
      <c r="B84" s="22" t="s">
        <v>28</v>
      </c>
      <c r="C84" s="10"/>
      <c r="D84" s="10"/>
      <c r="E84" s="10"/>
      <c r="F84" s="10"/>
      <c r="G84" s="10"/>
      <c r="H84" s="10"/>
      <c r="I84" s="11"/>
      <c r="J84" s="11"/>
      <c r="K84" s="11"/>
      <c r="L84" s="11"/>
      <c r="M84" s="11"/>
      <c r="V84" s="11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9" t="s">
        <v>30</v>
      </c>
      <c r="AR84" s="10"/>
      <c r="AS84" s="10"/>
      <c r="AT84" s="10"/>
      <c r="AU84" s="10"/>
      <c r="AV84" s="10"/>
      <c r="AW84" s="12"/>
    </row>
    <row r="85" spans="2:49" ht="17.25">
      <c r="B85" s="23" t="s">
        <v>1</v>
      </c>
      <c r="C85" s="10" t="s">
        <v>70</v>
      </c>
      <c r="D85" s="10"/>
      <c r="E85" s="10"/>
      <c r="F85" s="10"/>
      <c r="G85" s="10"/>
      <c r="H85" s="122"/>
      <c r="I85" s="20"/>
      <c r="J85" s="11"/>
      <c r="K85" s="11"/>
      <c r="L85" s="11"/>
      <c r="M85" s="11"/>
      <c r="V85" s="168">
        <v>16</v>
      </c>
      <c r="W85" s="168"/>
      <c r="X85" s="11" t="s">
        <v>15</v>
      </c>
      <c r="Y85" s="11" t="s">
        <v>16</v>
      </c>
      <c r="Z85" s="168">
        <v>2.85</v>
      </c>
      <c r="AA85" s="168"/>
      <c r="AB85" s="11" t="s">
        <v>15</v>
      </c>
      <c r="AC85" s="13" t="s">
        <v>17</v>
      </c>
      <c r="AD85" s="168">
        <f>SUM(Z85*V85)</f>
        <v>45.6</v>
      </c>
      <c r="AE85" s="168"/>
      <c r="AF85" s="122" t="s">
        <v>18</v>
      </c>
      <c r="AG85" s="10"/>
      <c r="AH85" s="25" t="s">
        <v>29</v>
      </c>
      <c r="AI85" s="10"/>
      <c r="AJ85" s="180">
        <v>57000</v>
      </c>
      <c r="AK85" s="180"/>
      <c r="AL85" s="180"/>
      <c r="AM85" s="26"/>
      <c r="AN85" s="10"/>
      <c r="AO85" s="10"/>
      <c r="AP85" s="10"/>
      <c r="AQ85" s="27" t="s">
        <v>31</v>
      </c>
      <c r="AR85" s="180">
        <f>SUM(AJ85*AD85)</f>
        <v>2599200</v>
      </c>
      <c r="AS85" s="180"/>
      <c r="AT85" s="180"/>
      <c r="AU85" s="180"/>
      <c r="AV85" s="10"/>
      <c r="AW85" s="12"/>
    </row>
    <row r="86" spans="2:49">
      <c r="B86" s="23" t="s">
        <v>8</v>
      </c>
      <c r="C86" s="122" t="s">
        <v>72</v>
      </c>
      <c r="D86" s="125"/>
      <c r="E86" s="125"/>
      <c r="F86" s="125"/>
      <c r="G86" s="125"/>
      <c r="H86" s="125"/>
      <c r="I86" s="125"/>
      <c r="J86" s="125"/>
      <c r="K86" s="125"/>
      <c r="L86" s="125"/>
      <c r="M86" s="125"/>
      <c r="V86" s="168">
        <v>1</v>
      </c>
      <c r="W86" s="168"/>
      <c r="X86" s="160" t="s">
        <v>37</v>
      </c>
      <c r="Y86" s="160"/>
      <c r="Z86" s="160"/>
      <c r="AA86" s="160"/>
      <c r="AC86" s="13"/>
      <c r="AD86" s="168"/>
      <c r="AE86" s="168"/>
      <c r="AF86" s="122"/>
      <c r="AG86" s="24"/>
      <c r="AH86" s="25" t="s">
        <v>29</v>
      </c>
      <c r="AI86" s="24"/>
      <c r="AJ86" s="180">
        <v>350000</v>
      </c>
      <c r="AK86" s="180"/>
      <c r="AL86" s="180"/>
      <c r="AM86" s="24"/>
      <c r="AN86" s="24"/>
      <c r="AO86" s="24"/>
      <c r="AP86" s="24"/>
      <c r="AQ86" s="27" t="s">
        <v>31</v>
      </c>
      <c r="AR86" s="180">
        <f>SUM(AJ86*V86)</f>
        <v>350000</v>
      </c>
      <c r="AS86" s="180"/>
      <c r="AT86" s="180"/>
      <c r="AU86" s="180"/>
      <c r="AV86" s="10"/>
      <c r="AW86" s="12"/>
    </row>
    <row r="87" spans="2:49">
      <c r="B87" s="8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2"/>
    </row>
    <row r="88" spans="2:49" ht="15.75">
      <c r="B88" s="181" t="s">
        <v>32</v>
      </c>
      <c r="C88" s="182"/>
      <c r="D88" s="182"/>
      <c r="E88" s="182"/>
      <c r="F88" s="182"/>
      <c r="G88" s="182"/>
      <c r="H88" s="182"/>
      <c r="I88" s="182"/>
      <c r="J88" s="182"/>
      <c r="K88" s="182"/>
      <c r="L88" s="182"/>
      <c r="M88" s="182"/>
      <c r="N88" s="182"/>
      <c r="O88" s="182"/>
      <c r="P88" s="182"/>
      <c r="Q88" s="182"/>
      <c r="R88" s="182"/>
      <c r="S88" s="182"/>
      <c r="T88" s="182"/>
      <c r="U88" s="182"/>
      <c r="V88" s="182"/>
      <c r="W88" s="182"/>
      <c r="X88" s="182"/>
      <c r="Y88" s="182"/>
      <c r="Z88" s="182"/>
      <c r="AA88" s="182"/>
      <c r="AB88" s="182"/>
      <c r="AC88" s="182"/>
      <c r="AD88" s="182"/>
      <c r="AE88" s="182"/>
      <c r="AF88" s="182"/>
      <c r="AG88" s="182"/>
      <c r="AH88" s="182"/>
      <c r="AI88" s="182"/>
      <c r="AJ88" s="182"/>
      <c r="AK88" s="182"/>
      <c r="AL88" s="182"/>
      <c r="AM88" s="182"/>
      <c r="AN88" s="182"/>
      <c r="AO88" s="182"/>
      <c r="AP88" s="45"/>
      <c r="AQ88" s="45" t="s">
        <v>31</v>
      </c>
      <c r="AR88" s="46"/>
      <c r="AS88" s="183">
        <f>SUM(AR85:AU86)</f>
        <v>2949200</v>
      </c>
      <c r="AT88" s="183"/>
      <c r="AU88" s="183"/>
      <c r="AV88" s="183"/>
      <c r="AW88" s="184"/>
    </row>
    <row r="89" spans="2:49">
      <c r="B89" s="185" t="s">
        <v>33</v>
      </c>
      <c r="C89" s="186"/>
      <c r="D89" s="187" t="s">
        <v>19</v>
      </c>
      <c r="E89" s="188"/>
      <c r="F89" s="188"/>
      <c r="G89" s="188"/>
      <c r="H89" s="188"/>
      <c r="I89" s="188"/>
      <c r="J89" s="188"/>
      <c r="K89" s="188"/>
      <c r="L89" s="188"/>
      <c r="M89" s="188"/>
      <c r="N89" s="188"/>
      <c r="O89" s="188"/>
      <c r="P89" s="188"/>
      <c r="Q89" s="189"/>
      <c r="R89" s="170" t="s">
        <v>20</v>
      </c>
      <c r="S89" s="170"/>
      <c r="T89" s="170"/>
      <c r="U89" s="170"/>
      <c r="V89" s="170"/>
      <c r="W89" s="170"/>
      <c r="X89" s="170"/>
      <c r="Y89" s="170"/>
      <c r="Z89" s="170"/>
      <c r="AA89" s="170"/>
      <c r="AB89" s="170"/>
      <c r="AC89" s="170"/>
      <c r="AD89" s="170"/>
      <c r="AE89" s="170"/>
      <c r="AF89" s="170"/>
      <c r="AG89" s="170"/>
      <c r="AH89" s="170" t="s">
        <v>21</v>
      </c>
      <c r="AI89" s="170"/>
      <c r="AJ89" s="170"/>
      <c r="AK89" s="170"/>
      <c r="AL89" s="170"/>
      <c r="AM89" s="170"/>
      <c r="AN89" s="170"/>
      <c r="AO89" s="170"/>
      <c r="AP89" s="170"/>
      <c r="AQ89" s="170"/>
      <c r="AR89" s="170"/>
      <c r="AS89" s="170"/>
      <c r="AT89" s="170"/>
      <c r="AU89" s="170"/>
      <c r="AV89" s="170"/>
      <c r="AW89" s="170"/>
    </row>
    <row r="90" spans="2:49">
      <c r="B90" s="15" t="s">
        <v>43</v>
      </c>
      <c r="C90" s="30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7"/>
      <c r="R90" s="4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7"/>
      <c r="AH90" s="4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7"/>
    </row>
    <row r="91" spans="2:49">
      <c r="B91" s="8"/>
      <c r="C91" s="9" t="s">
        <v>38</v>
      </c>
      <c r="D91" s="195" t="s">
        <v>59</v>
      </c>
      <c r="E91" s="195"/>
      <c r="F91" s="195"/>
      <c r="G91" s="195"/>
      <c r="H91" s="195"/>
      <c r="I91" s="195"/>
      <c r="J91" s="195"/>
      <c r="K91" s="195"/>
      <c r="L91" s="195"/>
      <c r="M91" s="195"/>
      <c r="N91" s="195"/>
      <c r="O91" s="195"/>
      <c r="P91" s="195"/>
      <c r="Q91" s="196"/>
      <c r="R91" s="8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2"/>
      <c r="AH91" s="8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2"/>
    </row>
    <row r="92" spans="2:49">
      <c r="B92" s="8"/>
      <c r="C92" s="10"/>
      <c r="D92" s="160" t="s">
        <v>35</v>
      </c>
      <c r="E92" s="160"/>
      <c r="F92" s="11" t="s">
        <v>14</v>
      </c>
      <c r="G92" s="160" t="s">
        <v>36</v>
      </c>
      <c r="H92" s="160"/>
      <c r="I92" s="160"/>
      <c r="J92" s="160"/>
      <c r="K92" s="160"/>
      <c r="L92" s="160"/>
      <c r="M92" s="160"/>
      <c r="N92" s="160"/>
      <c r="O92" s="160"/>
      <c r="P92" s="160"/>
      <c r="Q92" s="198"/>
      <c r="R92" s="8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2"/>
      <c r="AH92" s="8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2"/>
    </row>
    <row r="93" spans="2:49">
      <c r="B93" s="8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2"/>
      <c r="R93" s="8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2"/>
      <c r="AH93" s="8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2"/>
    </row>
    <row r="94" spans="2:49">
      <c r="B94" s="8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2"/>
      <c r="R94" s="8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2"/>
      <c r="AH94" s="8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2"/>
    </row>
    <row r="95" spans="2:49">
      <c r="B95" s="8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2"/>
      <c r="R95" s="8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2"/>
      <c r="AH95" s="8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2"/>
    </row>
    <row r="96" spans="2:49">
      <c r="B96" s="8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2"/>
      <c r="R96" s="8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2"/>
      <c r="AH96" s="8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2"/>
    </row>
    <row r="97" spans="2:49">
      <c r="B97" s="8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2"/>
      <c r="R97" s="8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2"/>
      <c r="AH97" s="8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2"/>
    </row>
    <row r="98" spans="2:49">
      <c r="B98" s="8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2"/>
      <c r="R98" s="8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2"/>
      <c r="AH98" s="8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2"/>
    </row>
    <row r="99" spans="2:49">
      <c r="B99" s="8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2"/>
      <c r="R99" s="8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2"/>
      <c r="AH99" s="8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2"/>
    </row>
    <row r="100" spans="2:49">
      <c r="B100" s="8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2"/>
      <c r="R100" s="8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2"/>
      <c r="AH100" s="8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2"/>
    </row>
    <row r="101" spans="2:49">
      <c r="B101" s="8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2"/>
      <c r="R101" s="8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2"/>
      <c r="AH101" s="8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2"/>
    </row>
    <row r="102" spans="2:49">
      <c r="B102" s="8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2"/>
      <c r="R102" s="8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2"/>
      <c r="AH102" s="8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2"/>
    </row>
    <row r="103" spans="2:49">
      <c r="B103" s="8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2"/>
      <c r="R103" s="8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2"/>
      <c r="AH103" s="8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2"/>
    </row>
    <row r="104" spans="2:49">
      <c r="B104" s="8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2"/>
      <c r="R104" s="8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2"/>
      <c r="AH104" s="8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2"/>
    </row>
    <row r="105" spans="2:49">
      <c r="B105" s="14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9"/>
      <c r="R105" s="14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9"/>
      <c r="AH105" s="14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9"/>
    </row>
    <row r="107" spans="2:49" ht="21">
      <c r="B107" s="173" t="s">
        <v>56</v>
      </c>
      <c r="C107" s="174"/>
      <c r="D107" s="174" t="s">
        <v>57</v>
      </c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  <c r="Y107" s="174"/>
      <c r="Z107" s="174"/>
      <c r="AA107" s="174"/>
      <c r="AB107" s="174"/>
      <c r="AC107" s="174"/>
      <c r="AD107" s="174"/>
      <c r="AE107" s="174"/>
      <c r="AF107" s="174"/>
      <c r="AG107" s="174"/>
      <c r="AH107" s="174" t="s">
        <v>31</v>
      </c>
      <c r="AI107" s="174"/>
      <c r="AJ107" s="177">
        <f>AS88+AS54</f>
        <v>6298600</v>
      </c>
      <c r="AK107" s="177"/>
      <c r="AL107" s="177"/>
      <c r="AM107" s="177"/>
      <c r="AN107" s="177"/>
      <c r="AO107" s="177"/>
      <c r="AP107" s="177"/>
      <c r="AQ107" s="177"/>
      <c r="AR107" s="177"/>
      <c r="AS107" s="177"/>
      <c r="AT107" s="39"/>
      <c r="AU107" s="39"/>
      <c r="AV107" s="39"/>
      <c r="AW107" s="40"/>
    </row>
    <row r="108" spans="2:49" ht="21">
      <c r="B108" s="175"/>
      <c r="C108" s="176"/>
      <c r="D108" s="176"/>
      <c r="E108" s="176"/>
      <c r="F108" s="176"/>
      <c r="G108" s="176"/>
      <c r="H108" s="176"/>
      <c r="I108" s="176"/>
      <c r="J108" s="176"/>
      <c r="K108" s="176"/>
      <c r="L108" s="176"/>
      <c r="M108" s="176"/>
      <c r="N108" s="176"/>
      <c r="O108" s="176"/>
      <c r="P108" s="176"/>
      <c r="Q108" s="176"/>
      <c r="R108" s="176"/>
      <c r="S108" s="176"/>
      <c r="T108" s="176"/>
      <c r="U108" s="176"/>
      <c r="V108" s="176"/>
      <c r="W108" s="176"/>
      <c r="X108" s="176"/>
      <c r="Y108" s="176"/>
      <c r="Z108" s="176"/>
      <c r="AA108" s="176"/>
      <c r="AB108" s="176"/>
      <c r="AC108" s="176"/>
      <c r="AD108" s="176"/>
      <c r="AE108" s="176"/>
      <c r="AF108" s="176"/>
      <c r="AG108" s="176"/>
      <c r="AH108" s="176"/>
      <c r="AI108" s="176"/>
      <c r="AJ108" s="178"/>
      <c r="AK108" s="178"/>
      <c r="AL108" s="178"/>
      <c r="AM108" s="178"/>
      <c r="AN108" s="178"/>
      <c r="AO108" s="178"/>
      <c r="AP108" s="178"/>
      <c r="AQ108" s="178"/>
      <c r="AR108" s="178"/>
      <c r="AS108" s="178"/>
      <c r="AT108" s="41"/>
      <c r="AU108" s="41"/>
      <c r="AV108" s="41"/>
      <c r="AW108" s="42"/>
    </row>
    <row r="109" spans="2:49">
      <c r="AO109" s="3"/>
    </row>
    <row r="110" spans="2:49" s="51" customFormat="1" ht="14.25">
      <c r="I110" s="52"/>
      <c r="J110" s="52"/>
      <c r="K110" s="52"/>
      <c r="L110" s="52"/>
      <c r="M110" s="52"/>
      <c r="N110" s="52"/>
      <c r="AO110" s="52" t="s">
        <v>210</v>
      </c>
    </row>
    <row r="111" spans="2:49" s="51" customFormat="1" ht="14.25">
      <c r="F111" s="52" t="s">
        <v>54</v>
      </c>
      <c r="I111" s="52"/>
      <c r="J111" s="52"/>
      <c r="K111" s="52"/>
      <c r="L111" s="52"/>
      <c r="M111" s="52"/>
      <c r="N111" s="52"/>
      <c r="X111" s="52" t="s">
        <v>51</v>
      </c>
      <c r="AO111" s="52" t="s">
        <v>48</v>
      </c>
    </row>
    <row r="112" spans="2:49" s="51" customFormat="1" ht="14.25">
      <c r="F112" s="52" t="s">
        <v>55</v>
      </c>
      <c r="I112" s="52"/>
      <c r="J112" s="52"/>
      <c r="K112" s="52"/>
      <c r="L112" s="52"/>
      <c r="M112" s="52"/>
      <c r="N112" s="52"/>
      <c r="X112" s="52" t="s">
        <v>52</v>
      </c>
      <c r="AO112" s="52" t="s">
        <v>49</v>
      </c>
    </row>
    <row r="113" spans="4:41" s="51" customFormat="1" ht="14.25">
      <c r="F113" s="52"/>
      <c r="I113" s="52"/>
      <c r="J113" s="52"/>
      <c r="K113" s="52"/>
      <c r="L113" s="52"/>
      <c r="M113" s="52"/>
      <c r="N113" s="52"/>
      <c r="X113" s="52" t="s">
        <v>53</v>
      </c>
      <c r="AO113" s="52" t="s">
        <v>50</v>
      </c>
    </row>
    <row r="114" spans="4:41" s="51" customFormat="1" ht="14.25">
      <c r="F114" s="52"/>
      <c r="I114" s="52"/>
      <c r="J114" s="52"/>
      <c r="K114" s="52"/>
      <c r="L114" s="52"/>
      <c r="M114" s="52"/>
      <c r="N114" s="52"/>
      <c r="X114" s="52"/>
      <c r="AO114" s="52"/>
    </row>
    <row r="115" spans="4:41" s="51" customFormat="1" ht="14.25">
      <c r="F115" s="52"/>
      <c r="I115" s="52"/>
      <c r="J115" s="52"/>
      <c r="K115" s="52"/>
      <c r="L115" s="52"/>
      <c r="M115" s="52"/>
      <c r="N115" s="52"/>
      <c r="X115" s="52"/>
      <c r="AO115" s="52"/>
    </row>
    <row r="116" spans="4:41" s="51" customFormat="1" ht="14.25">
      <c r="F116" s="52"/>
      <c r="I116" s="52"/>
      <c r="J116" s="52"/>
      <c r="K116" s="52"/>
      <c r="L116" s="52"/>
      <c r="M116" s="52"/>
      <c r="N116" s="52"/>
      <c r="X116" s="52"/>
      <c r="AO116" s="52"/>
    </row>
    <row r="117" spans="4:41" s="63" customFormat="1">
      <c r="F117" s="132" t="s">
        <v>232</v>
      </c>
      <c r="I117" s="131"/>
      <c r="J117" s="131"/>
      <c r="K117" s="131"/>
      <c r="L117" s="131"/>
      <c r="M117" s="131"/>
      <c r="N117" s="131"/>
      <c r="X117" s="132" t="s">
        <v>97</v>
      </c>
      <c r="AO117" s="132" t="s">
        <v>209</v>
      </c>
    </row>
    <row r="118" spans="4:41" s="51" customFormat="1" ht="14.25">
      <c r="D118" s="133"/>
      <c r="F118" s="133" t="s">
        <v>228</v>
      </c>
      <c r="G118" s="133"/>
      <c r="H118" s="133"/>
      <c r="I118" s="133"/>
      <c r="J118" s="133"/>
      <c r="K118" s="134"/>
      <c r="L118" s="134"/>
      <c r="M118" s="134"/>
      <c r="N118" s="134"/>
      <c r="AO118" s="52"/>
    </row>
  </sheetData>
  <mergeCells count="79">
    <mergeCell ref="AJ107:AS108"/>
    <mergeCell ref="D91:Q91"/>
    <mergeCell ref="D92:E92"/>
    <mergeCell ref="G92:Q92"/>
    <mergeCell ref="B107:C108"/>
    <mergeCell ref="D107:AG108"/>
    <mergeCell ref="AH107:AI108"/>
    <mergeCell ref="B88:AO88"/>
    <mergeCell ref="AS88:AW88"/>
    <mergeCell ref="B89:C89"/>
    <mergeCell ref="D89:Q89"/>
    <mergeCell ref="R89:AG89"/>
    <mergeCell ref="AH89:AW89"/>
    <mergeCell ref="AJ85:AL85"/>
    <mergeCell ref="AR85:AU85"/>
    <mergeCell ref="V86:W86"/>
    <mergeCell ref="X86:AA86"/>
    <mergeCell ref="AD86:AE86"/>
    <mergeCell ref="AJ86:AL86"/>
    <mergeCell ref="AR86:AU86"/>
    <mergeCell ref="AD85:AE85"/>
    <mergeCell ref="D57:Q57"/>
    <mergeCell ref="D58:E58"/>
    <mergeCell ref="G58:Q58"/>
    <mergeCell ref="V85:W85"/>
    <mergeCell ref="Z85:AA85"/>
    <mergeCell ref="B54:AO54"/>
    <mergeCell ref="AS54:AW54"/>
    <mergeCell ref="B55:C55"/>
    <mergeCell ref="D55:Q55"/>
    <mergeCell ref="R55:AG55"/>
    <mergeCell ref="AH55:AW55"/>
    <mergeCell ref="V51:W51"/>
    <mergeCell ref="X51:AA51"/>
    <mergeCell ref="AD51:AE51"/>
    <mergeCell ref="AJ51:AL51"/>
    <mergeCell ref="AR51:AU51"/>
    <mergeCell ref="V52:W52"/>
    <mergeCell ref="X52:AA52"/>
    <mergeCell ref="AD52:AE52"/>
    <mergeCell ref="AJ52:AL52"/>
    <mergeCell ref="AR52:AU52"/>
    <mergeCell ref="AP42:AT42"/>
    <mergeCell ref="V50:W50"/>
    <mergeCell ref="Z50:AA50"/>
    <mergeCell ref="AD50:AE50"/>
    <mergeCell ref="AJ50:AL50"/>
    <mergeCell ref="AR50:AU50"/>
    <mergeCell ref="B18:Q18"/>
    <mergeCell ref="R18:AG18"/>
    <mergeCell ref="AH18:AW18"/>
    <mergeCell ref="B19:Q30"/>
    <mergeCell ref="R19:AG30"/>
    <mergeCell ref="AH19:AW30"/>
    <mergeCell ref="AJ16:AO16"/>
    <mergeCell ref="B11:AW11"/>
    <mergeCell ref="C14:G14"/>
    <mergeCell ref="I14:J14"/>
    <mergeCell ref="M14:N14"/>
    <mergeCell ref="Q14:R14"/>
    <mergeCell ref="AJ14:AO14"/>
    <mergeCell ref="C15:G15"/>
    <mergeCell ref="I15:J15"/>
    <mergeCell ref="M15:N15"/>
    <mergeCell ref="Q15:R15"/>
    <mergeCell ref="AJ15:AO15"/>
    <mergeCell ref="B7:J7"/>
    <mergeCell ref="L7:AT7"/>
    <mergeCell ref="B8:J8"/>
    <mergeCell ref="L8:AT8"/>
    <mergeCell ref="B9:J9"/>
    <mergeCell ref="L9:AT9"/>
    <mergeCell ref="B6:J6"/>
    <mergeCell ref="L6:AT6"/>
    <mergeCell ref="A2:AW2"/>
    <mergeCell ref="B4:J4"/>
    <mergeCell ref="L4:AT4"/>
    <mergeCell ref="B5:J5"/>
    <mergeCell ref="L5:AT5"/>
  </mergeCells>
  <pageMargins left="1.08" right="0.39370078740157483" top="0.8" bottom="0.24" header="0.31496062992125984" footer="0.31496062992125984"/>
  <pageSetup paperSize="9" scale="85" orientation="landscape" horizontalDpi="4294967293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>
  <dimension ref="A1:AW155"/>
  <sheetViews>
    <sheetView topLeftCell="A4" zoomScale="75" zoomScaleNormal="75" workbookViewId="0">
      <selection activeCell="A32" sqref="A32:XFD40"/>
    </sheetView>
  </sheetViews>
  <sheetFormatPr defaultRowHeight="15"/>
  <cols>
    <col min="1" max="7" width="3" style="1" customWidth="1"/>
    <col min="8" max="8" width="1.5703125" style="1" customWidth="1"/>
    <col min="9" max="14" width="3" style="3" customWidth="1"/>
    <col min="15" max="81" width="3" style="1" customWidth="1"/>
    <col min="82" max="139" width="2.42578125" style="1" customWidth="1"/>
    <col min="140" max="16384" width="9.140625" style="1"/>
  </cols>
  <sheetData>
    <row r="1" spans="1:49">
      <c r="AR1" s="21" t="s">
        <v>24</v>
      </c>
    </row>
    <row r="2" spans="1:49" ht="21">
      <c r="A2" s="165" t="s">
        <v>0</v>
      </c>
      <c r="B2" s="165"/>
      <c r="C2" s="165"/>
      <c r="D2" s="165"/>
      <c r="E2" s="165"/>
      <c r="F2" s="165"/>
      <c r="G2" s="165"/>
      <c r="H2" s="165"/>
      <c r="I2" s="165"/>
      <c r="J2" s="165"/>
      <c r="K2" s="165"/>
      <c r="L2" s="165"/>
      <c r="M2" s="165"/>
      <c r="N2" s="165"/>
      <c r="O2" s="165"/>
      <c r="P2" s="165"/>
      <c r="Q2" s="165"/>
      <c r="R2" s="165"/>
      <c r="S2" s="165"/>
      <c r="T2" s="165"/>
      <c r="U2" s="165"/>
      <c r="V2" s="165"/>
      <c r="W2" s="165"/>
      <c r="X2" s="165"/>
      <c r="Y2" s="165"/>
      <c r="Z2" s="165"/>
      <c r="AA2" s="165"/>
      <c r="AB2" s="165"/>
      <c r="AC2" s="165"/>
      <c r="AD2" s="165"/>
      <c r="AE2" s="165"/>
      <c r="AF2" s="165"/>
      <c r="AG2" s="165"/>
      <c r="AH2" s="165"/>
      <c r="AI2" s="165"/>
      <c r="AJ2" s="165"/>
      <c r="AK2" s="165"/>
      <c r="AL2" s="165"/>
      <c r="AM2" s="165"/>
      <c r="AN2" s="165"/>
      <c r="AO2" s="165"/>
      <c r="AP2" s="165"/>
      <c r="AQ2" s="165"/>
      <c r="AR2" s="165"/>
      <c r="AS2" s="165"/>
      <c r="AT2" s="165"/>
      <c r="AU2" s="165"/>
      <c r="AV2" s="165"/>
      <c r="AW2" s="165"/>
    </row>
    <row r="4" spans="1:49">
      <c r="A4" s="2" t="s">
        <v>1</v>
      </c>
      <c r="B4" s="166" t="s">
        <v>2</v>
      </c>
      <c r="C4" s="166"/>
      <c r="D4" s="166"/>
      <c r="E4" s="166"/>
      <c r="F4" s="166"/>
      <c r="G4" s="166"/>
      <c r="H4" s="166"/>
      <c r="I4" s="166"/>
      <c r="J4" s="166"/>
      <c r="K4" s="3" t="s">
        <v>14</v>
      </c>
      <c r="L4" s="166">
        <v>410</v>
      </c>
      <c r="M4" s="166"/>
      <c r="N4" s="166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  <c r="AA4" s="166"/>
      <c r="AB4" s="166"/>
      <c r="AC4" s="166"/>
      <c r="AD4" s="166"/>
      <c r="AE4" s="166"/>
      <c r="AF4" s="166"/>
      <c r="AG4" s="166"/>
      <c r="AH4" s="166"/>
      <c r="AI4" s="166"/>
      <c r="AJ4" s="166"/>
      <c r="AK4" s="166"/>
      <c r="AL4" s="166"/>
      <c r="AM4" s="166"/>
      <c r="AN4" s="166"/>
      <c r="AO4" s="166"/>
      <c r="AP4" s="166"/>
      <c r="AQ4" s="166"/>
      <c r="AR4" s="166"/>
      <c r="AS4" s="166"/>
      <c r="AT4" s="166"/>
    </row>
    <row r="5" spans="1:49">
      <c r="B5" s="166" t="s">
        <v>3</v>
      </c>
      <c r="C5" s="166"/>
      <c r="D5" s="166"/>
      <c r="E5" s="166"/>
      <c r="F5" s="166"/>
      <c r="G5" s="166"/>
      <c r="H5" s="166"/>
      <c r="I5" s="166"/>
      <c r="J5" s="166"/>
      <c r="K5" s="3" t="s">
        <v>14</v>
      </c>
      <c r="L5" s="167" t="s">
        <v>195</v>
      </c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167"/>
      <c r="AA5" s="167"/>
      <c r="AB5" s="167"/>
      <c r="AC5" s="167"/>
      <c r="AD5" s="167"/>
      <c r="AE5" s="167"/>
      <c r="AF5" s="167"/>
      <c r="AG5" s="167"/>
      <c r="AH5" s="167"/>
      <c r="AI5" s="167"/>
      <c r="AJ5" s="167"/>
      <c r="AK5" s="167"/>
      <c r="AL5" s="167"/>
      <c r="AM5" s="167"/>
      <c r="AN5" s="167"/>
      <c r="AO5" s="167"/>
      <c r="AP5" s="167"/>
      <c r="AQ5" s="167"/>
      <c r="AR5" s="167"/>
      <c r="AS5" s="167"/>
      <c r="AT5" s="167"/>
    </row>
    <row r="6" spans="1:49">
      <c r="B6" s="166" t="s">
        <v>4</v>
      </c>
      <c r="C6" s="166"/>
      <c r="D6" s="166"/>
      <c r="E6" s="166"/>
      <c r="F6" s="166"/>
      <c r="G6" s="166"/>
      <c r="H6" s="166"/>
      <c r="I6" s="166"/>
      <c r="J6" s="166"/>
      <c r="K6" s="3" t="s">
        <v>14</v>
      </c>
      <c r="L6" s="166" t="str">
        <f>'[1]Tembesi Lolos'!$N$153</f>
        <v>Wiraswasta</v>
      </c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</row>
    <row r="7" spans="1:49">
      <c r="B7" s="166" t="s">
        <v>5</v>
      </c>
      <c r="C7" s="166"/>
      <c r="D7" s="166"/>
      <c r="E7" s="166"/>
      <c r="F7" s="166"/>
      <c r="G7" s="166"/>
      <c r="H7" s="166"/>
      <c r="I7" s="166"/>
      <c r="J7" s="166"/>
      <c r="K7" s="3" t="s">
        <v>14</v>
      </c>
      <c r="L7" s="166" t="s">
        <v>196</v>
      </c>
      <c r="M7" s="166"/>
      <c r="N7" s="166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</row>
    <row r="8" spans="1:49">
      <c r="B8" s="166" t="s">
        <v>6</v>
      </c>
      <c r="C8" s="166"/>
      <c r="D8" s="166"/>
      <c r="E8" s="166"/>
      <c r="F8" s="166"/>
      <c r="G8" s="166"/>
      <c r="H8" s="166"/>
      <c r="I8" s="166"/>
      <c r="J8" s="166"/>
      <c r="K8" s="3" t="s">
        <v>14</v>
      </c>
      <c r="L8" s="166" t="s">
        <v>105</v>
      </c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</row>
    <row r="9" spans="1:49">
      <c r="B9" s="166" t="s">
        <v>7</v>
      </c>
      <c r="C9" s="166"/>
      <c r="D9" s="166"/>
      <c r="E9" s="166"/>
      <c r="F9" s="166"/>
      <c r="G9" s="166"/>
      <c r="H9" s="166"/>
      <c r="I9" s="166"/>
      <c r="J9" s="166"/>
      <c r="K9" s="3" t="s">
        <v>14</v>
      </c>
      <c r="L9" s="166" t="s">
        <v>23</v>
      </c>
      <c r="M9" s="166"/>
      <c r="N9" s="166"/>
      <c r="O9" s="166"/>
      <c r="P9" s="166"/>
      <c r="Q9" s="166"/>
      <c r="R9" s="166"/>
      <c r="S9" s="166"/>
      <c r="T9" s="166"/>
      <c r="U9" s="166"/>
      <c r="V9" s="166"/>
      <c r="W9" s="166"/>
      <c r="X9" s="166"/>
      <c r="Y9" s="166"/>
      <c r="Z9" s="166"/>
      <c r="AA9" s="166"/>
      <c r="AB9" s="166"/>
      <c r="AC9" s="166"/>
      <c r="AD9" s="166"/>
      <c r="AE9" s="166"/>
      <c r="AF9" s="166"/>
      <c r="AG9" s="166"/>
      <c r="AH9" s="166"/>
      <c r="AI9" s="166"/>
      <c r="AJ9" s="166"/>
      <c r="AK9" s="166"/>
      <c r="AL9" s="166"/>
      <c r="AM9" s="166"/>
      <c r="AN9" s="166"/>
      <c r="AO9" s="166"/>
      <c r="AP9" s="166"/>
      <c r="AQ9" s="166"/>
      <c r="AR9" s="166"/>
      <c r="AS9" s="166"/>
      <c r="AT9" s="166"/>
    </row>
    <row r="11" spans="1:49">
      <c r="A11" s="2" t="s">
        <v>8</v>
      </c>
      <c r="B11" s="169" t="s">
        <v>9</v>
      </c>
      <c r="C11" s="169"/>
      <c r="D11" s="169"/>
      <c r="E11" s="169"/>
      <c r="F11" s="169"/>
      <c r="G11" s="169"/>
      <c r="H11" s="169"/>
      <c r="I11" s="169"/>
      <c r="J11" s="169"/>
      <c r="K11" s="169"/>
      <c r="L11" s="169"/>
      <c r="M11" s="169"/>
      <c r="N11" s="169"/>
      <c r="O11" s="169"/>
      <c r="P11" s="169"/>
      <c r="Q11" s="169"/>
      <c r="R11" s="169"/>
      <c r="S11" s="169"/>
      <c r="T11" s="169"/>
      <c r="U11" s="169"/>
      <c r="V11" s="169"/>
      <c r="W11" s="169"/>
      <c r="X11" s="169"/>
      <c r="Y11" s="169"/>
      <c r="Z11" s="169"/>
      <c r="AA11" s="169"/>
      <c r="AB11" s="169"/>
      <c r="AC11" s="169"/>
      <c r="AD11" s="169"/>
      <c r="AE11" s="169"/>
      <c r="AF11" s="169"/>
      <c r="AG11" s="169"/>
      <c r="AH11" s="169"/>
      <c r="AI11" s="169"/>
      <c r="AJ11" s="169"/>
      <c r="AK11" s="169"/>
      <c r="AL11" s="169"/>
      <c r="AM11" s="169"/>
      <c r="AN11" s="169"/>
      <c r="AO11" s="169"/>
      <c r="AP11" s="169"/>
      <c r="AQ11" s="169"/>
      <c r="AR11" s="169"/>
      <c r="AS11" s="169"/>
      <c r="AT11" s="169"/>
      <c r="AU11" s="169"/>
      <c r="AV11" s="169"/>
      <c r="AW11" s="169"/>
    </row>
    <row r="13" spans="1:49">
      <c r="B13" s="15" t="s">
        <v>10</v>
      </c>
      <c r="C13" s="5"/>
      <c r="D13" s="5"/>
      <c r="E13" s="5"/>
      <c r="F13" s="5"/>
      <c r="G13" s="5"/>
      <c r="H13" s="5"/>
      <c r="I13" s="6"/>
      <c r="J13" s="6"/>
      <c r="K13" s="6"/>
      <c r="L13" s="6"/>
      <c r="M13" s="6"/>
      <c r="N13" s="6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7"/>
    </row>
    <row r="14" spans="1:49" ht="17.25">
      <c r="B14" s="16" t="s">
        <v>11</v>
      </c>
      <c r="C14" s="160" t="s">
        <v>13</v>
      </c>
      <c r="D14" s="160"/>
      <c r="E14" s="160"/>
      <c r="F14" s="160"/>
      <c r="G14" s="160"/>
      <c r="H14" s="122" t="s">
        <v>14</v>
      </c>
      <c r="I14" s="168">
        <v>6</v>
      </c>
      <c r="J14" s="168"/>
      <c r="K14" s="123" t="s">
        <v>15</v>
      </c>
      <c r="L14" s="123" t="s">
        <v>16</v>
      </c>
      <c r="M14" s="168">
        <v>10</v>
      </c>
      <c r="N14" s="168"/>
      <c r="O14" s="11" t="s">
        <v>15</v>
      </c>
      <c r="P14" s="13" t="s">
        <v>17</v>
      </c>
      <c r="Q14" s="168">
        <f>SUM(M14*I14)</f>
        <v>60</v>
      </c>
      <c r="R14" s="168"/>
      <c r="S14" s="122" t="s">
        <v>18</v>
      </c>
      <c r="T14" s="122"/>
      <c r="U14" s="18" t="s">
        <v>11</v>
      </c>
      <c r="V14" s="10" t="s">
        <v>65</v>
      </c>
      <c r="W14" s="10"/>
      <c r="X14" s="10"/>
      <c r="Y14" s="10"/>
      <c r="Z14" s="10"/>
      <c r="AA14" s="10" t="s">
        <v>14</v>
      </c>
      <c r="AB14" s="10" t="s">
        <v>64</v>
      </c>
      <c r="AC14" s="10"/>
      <c r="AD14" s="10"/>
      <c r="AE14" s="10"/>
      <c r="AF14" s="10"/>
      <c r="AI14" s="19" t="s">
        <v>11</v>
      </c>
      <c r="AJ14" s="161" t="s">
        <v>67</v>
      </c>
      <c r="AK14" s="161"/>
      <c r="AL14" s="161"/>
      <c r="AM14" s="161"/>
      <c r="AN14" s="161"/>
      <c r="AO14" s="161"/>
      <c r="AP14" s="44" t="s">
        <v>14</v>
      </c>
      <c r="AQ14" s="44" t="s">
        <v>64</v>
      </c>
      <c r="AR14" s="44"/>
      <c r="AS14" s="44"/>
      <c r="AT14" s="44"/>
      <c r="AU14" s="44"/>
      <c r="AW14" s="12"/>
    </row>
    <row r="15" spans="1:49" ht="17.25">
      <c r="B15" s="16" t="s">
        <v>11</v>
      </c>
      <c r="C15" s="160" t="s">
        <v>12</v>
      </c>
      <c r="D15" s="160"/>
      <c r="E15" s="160"/>
      <c r="F15" s="160"/>
      <c r="G15" s="160"/>
      <c r="H15" s="122" t="s">
        <v>14</v>
      </c>
      <c r="I15" s="168">
        <v>6</v>
      </c>
      <c r="J15" s="168"/>
      <c r="K15" s="123" t="s">
        <v>15</v>
      </c>
      <c r="L15" s="123" t="s">
        <v>16</v>
      </c>
      <c r="M15" s="168">
        <v>8</v>
      </c>
      <c r="N15" s="168"/>
      <c r="O15" s="11" t="s">
        <v>15</v>
      </c>
      <c r="P15" s="13" t="s">
        <v>17</v>
      </c>
      <c r="Q15" s="168">
        <f>SUM(M15*I15)</f>
        <v>48</v>
      </c>
      <c r="R15" s="168"/>
      <c r="S15" s="122" t="s">
        <v>18</v>
      </c>
      <c r="T15" s="122"/>
      <c r="U15" s="18" t="s">
        <v>11</v>
      </c>
      <c r="V15" s="10" t="s">
        <v>63</v>
      </c>
      <c r="W15" s="10"/>
      <c r="X15" s="10"/>
      <c r="Y15" s="10"/>
      <c r="Z15" s="10"/>
      <c r="AA15" s="10" t="s">
        <v>14</v>
      </c>
      <c r="AB15" s="10" t="s">
        <v>64</v>
      </c>
      <c r="AC15" s="10"/>
      <c r="AD15" s="10"/>
      <c r="AE15" s="10"/>
      <c r="AF15" s="10"/>
      <c r="AH15" s="10"/>
      <c r="AI15" s="18" t="s">
        <v>11</v>
      </c>
      <c r="AJ15" s="160" t="s">
        <v>68</v>
      </c>
      <c r="AK15" s="160"/>
      <c r="AL15" s="160"/>
      <c r="AM15" s="160"/>
      <c r="AN15" s="160"/>
      <c r="AO15" s="160"/>
      <c r="AP15" s="10" t="s">
        <v>14</v>
      </c>
      <c r="AQ15" s="10" t="s">
        <v>64</v>
      </c>
      <c r="AR15" s="10"/>
      <c r="AS15" s="10"/>
      <c r="AT15" s="10"/>
      <c r="AU15" s="10"/>
      <c r="AW15" s="12"/>
    </row>
    <row r="16" spans="1:49">
      <c r="B16" s="17"/>
      <c r="C16" s="44"/>
      <c r="D16" s="44"/>
      <c r="E16" s="44"/>
      <c r="F16" s="44"/>
      <c r="G16" s="44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125"/>
      <c r="U16" s="18" t="s">
        <v>11</v>
      </c>
      <c r="V16" s="122" t="s">
        <v>66</v>
      </c>
      <c r="W16" s="122"/>
      <c r="X16" s="122"/>
      <c r="Y16" s="122"/>
      <c r="Z16" s="122"/>
      <c r="AA16" s="10" t="s">
        <v>14</v>
      </c>
      <c r="AB16" s="122" t="s">
        <v>64</v>
      </c>
      <c r="AC16" s="122"/>
      <c r="AD16" s="122"/>
      <c r="AE16" s="122"/>
      <c r="AF16" s="122"/>
      <c r="AH16" s="24"/>
      <c r="AI16" s="18" t="s">
        <v>11</v>
      </c>
      <c r="AJ16" s="160" t="s">
        <v>69</v>
      </c>
      <c r="AK16" s="160"/>
      <c r="AL16" s="160"/>
      <c r="AM16" s="160"/>
      <c r="AN16" s="160"/>
      <c r="AO16" s="160"/>
      <c r="AP16" s="10" t="s">
        <v>14</v>
      </c>
      <c r="AQ16" s="10" t="s">
        <v>111</v>
      </c>
      <c r="AR16" s="10"/>
      <c r="AS16" s="10"/>
      <c r="AT16" s="10"/>
      <c r="AU16" s="10"/>
      <c r="AV16" s="10"/>
      <c r="AW16" s="12"/>
    </row>
    <row r="17" spans="2:49">
      <c r="B17" s="8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2"/>
    </row>
    <row r="18" spans="2:49">
      <c r="B18" s="170" t="s">
        <v>19</v>
      </c>
      <c r="C18" s="170"/>
      <c r="D18" s="170"/>
      <c r="E18" s="170"/>
      <c r="F18" s="170"/>
      <c r="G18" s="170"/>
      <c r="H18" s="170"/>
      <c r="I18" s="170"/>
      <c r="J18" s="170"/>
      <c r="K18" s="170"/>
      <c r="L18" s="170"/>
      <c r="M18" s="170"/>
      <c r="N18" s="170"/>
      <c r="O18" s="170"/>
      <c r="P18" s="170"/>
      <c r="Q18" s="170"/>
      <c r="R18" s="170" t="s">
        <v>20</v>
      </c>
      <c r="S18" s="170"/>
      <c r="T18" s="170"/>
      <c r="U18" s="170"/>
      <c r="V18" s="170"/>
      <c r="W18" s="170"/>
      <c r="X18" s="170"/>
      <c r="Y18" s="170"/>
      <c r="Z18" s="170"/>
      <c r="AA18" s="170"/>
      <c r="AB18" s="170"/>
      <c r="AC18" s="170"/>
      <c r="AD18" s="170"/>
      <c r="AE18" s="170"/>
      <c r="AF18" s="170"/>
      <c r="AG18" s="170"/>
      <c r="AH18" s="170" t="s">
        <v>21</v>
      </c>
      <c r="AI18" s="170"/>
      <c r="AJ18" s="170"/>
      <c r="AK18" s="170"/>
      <c r="AL18" s="170"/>
      <c r="AM18" s="170"/>
      <c r="AN18" s="170"/>
      <c r="AO18" s="170"/>
      <c r="AP18" s="170"/>
      <c r="AQ18" s="170"/>
      <c r="AR18" s="170"/>
      <c r="AS18" s="170"/>
      <c r="AT18" s="170"/>
      <c r="AU18" s="170"/>
      <c r="AV18" s="170"/>
      <c r="AW18" s="170"/>
    </row>
    <row r="19" spans="2:49">
      <c r="B19" s="162"/>
      <c r="C19" s="162"/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  <c r="AA19" s="162"/>
      <c r="AB19" s="162"/>
      <c r="AC19" s="162"/>
      <c r="AD19" s="162"/>
      <c r="AE19" s="162"/>
      <c r="AF19" s="162"/>
      <c r="AG19" s="162"/>
      <c r="AH19" s="162"/>
      <c r="AI19" s="162"/>
      <c r="AJ19" s="162"/>
      <c r="AK19" s="162"/>
      <c r="AL19" s="162"/>
      <c r="AM19" s="162"/>
      <c r="AN19" s="162"/>
      <c r="AO19" s="162"/>
      <c r="AP19" s="162"/>
      <c r="AQ19" s="162"/>
      <c r="AR19" s="162"/>
      <c r="AS19" s="162"/>
      <c r="AT19" s="162"/>
      <c r="AU19" s="162"/>
      <c r="AV19" s="162"/>
      <c r="AW19" s="162"/>
    </row>
    <row r="20" spans="2:49">
      <c r="B20" s="163"/>
      <c r="C20" s="163"/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  <c r="AC20" s="163"/>
      <c r="AD20" s="163"/>
      <c r="AE20" s="163"/>
      <c r="AF20" s="163"/>
      <c r="AG20" s="163"/>
      <c r="AH20" s="163"/>
      <c r="AI20" s="163"/>
      <c r="AJ20" s="163"/>
      <c r="AK20" s="163"/>
      <c r="AL20" s="163"/>
      <c r="AM20" s="163"/>
      <c r="AN20" s="163"/>
      <c r="AO20" s="163"/>
      <c r="AP20" s="163"/>
      <c r="AQ20" s="163"/>
      <c r="AR20" s="163"/>
      <c r="AS20" s="163"/>
      <c r="AT20" s="163"/>
      <c r="AU20" s="163"/>
      <c r="AV20" s="163"/>
      <c r="AW20" s="163"/>
    </row>
    <row r="21" spans="2:49">
      <c r="B21" s="163"/>
      <c r="C21" s="163"/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  <c r="AC21" s="163"/>
      <c r="AD21" s="163"/>
      <c r="AE21" s="163"/>
      <c r="AF21" s="163"/>
      <c r="AG21" s="163"/>
      <c r="AH21" s="163"/>
      <c r="AI21" s="163"/>
      <c r="AJ21" s="163"/>
      <c r="AK21" s="163"/>
      <c r="AL21" s="163"/>
      <c r="AM21" s="163"/>
      <c r="AN21" s="163"/>
      <c r="AO21" s="163"/>
      <c r="AP21" s="163"/>
      <c r="AQ21" s="163"/>
      <c r="AR21" s="163"/>
      <c r="AS21" s="163"/>
      <c r="AT21" s="163"/>
      <c r="AU21" s="163"/>
      <c r="AV21" s="163"/>
      <c r="AW21" s="163"/>
    </row>
    <row r="22" spans="2:49">
      <c r="B22" s="163"/>
      <c r="C22" s="163"/>
      <c r="D22" s="163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  <c r="AC22" s="163"/>
      <c r="AD22" s="163"/>
      <c r="AE22" s="163"/>
      <c r="AF22" s="163"/>
      <c r="AG22" s="163"/>
      <c r="AH22" s="163"/>
      <c r="AI22" s="163"/>
      <c r="AJ22" s="163"/>
      <c r="AK22" s="163"/>
      <c r="AL22" s="163"/>
      <c r="AM22" s="163"/>
      <c r="AN22" s="163"/>
      <c r="AO22" s="163"/>
      <c r="AP22" s="163"/>
      <c r="AQ22" s="163"/>
      <c r="AR22" s="163"/>
      <c r="AS22" s="163"/>
      <c r="AT22" s="163"/>
      <c r="AU22" s="163"/>
      <c r="AV22" s="163"/>
      <c r="AW22" s="163"/>
    </row>
    <row r="23" spans="2:49">
      <c r="B23" s="163"/>
      <c r="C23" s="163"/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  <c r="AC23" s="163"/>
      <c r="AD23" s="163"/>
      <c r="AE23" s="163"/>
      <c r="AF23" s="163"/>
      <c r="AG23" s="163"/>
      <c r="AH23" s="163"/>
      <c r="AI23" s="163"/>
      <c r="AJ23" s="163"/>
      <c r="AK23" s="163"/>
      <c r="AL23" s="163"/>
      <c r="AM23" s="163"/>
      <c r="AN23" s="163"/>
      <c r="AO23" s="163"/>
      <c r="AP23" s="163"/>
      <c r="AQ23" s="163"/>
      <c r="AR23" s="163"/>
      <c r="AS23" s="163"/>
      <c r="AT23" s="163"/>
      <c r="AU23" s="163"/>
      <c r="AV23" s="163"/>
      <c r="AW23" s="163"/>
    </row>
    <row r="24" spans="2:49">
      <c r="B24" s="163"/>
      <c r="C24" s="163"/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  <c r="AC24" s="163"/>
      <c r="AD24" s="163"/>
      <c r="AE24" s="163"/>
      <c r="AF24" s="163"/>
      <c r="AG24" s="163"/>
      <c r="AH24" s="163"/>
      <c r="AI24" s="163"/>
      <c r="AJ24" s="163"/>
      <c r="AK24" s="163"/>
      <c r="AL24" s="163"/>
      <c r="AM24" s="163"/>
      <c r="AN24" s="163"/>
      <c r="AO24" s="163"/>
      <c r="AP24" s="163"/>
      <c r="AQ24" s="163"/>
      <c r="AR24" s="163"/>
      <c r="AS24" s="163"/>
      <c r="AT24" s="163"/>
      <c r="AU24" s="163"/>
      <c r="AV24" s="163"/>
      <c r="AW24" s="163"/>
    </row>
    <row r="25" spans="2:49">
      <c r="B25" s="163"/>
      <c r="C25" s="163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K25" s="163"/>
      <c r="AL25" s="163"/>
      <c r="AM25" s="163"/>
      <c r="AN25" s="163"/>
      <c r="AO25" s="163"/>
      <c r="AP25" s="163"/>
      <c r="AQ25" s="163"/>
      <c r="AR25" s="163"/>
      <c r="AS25" s="163"/>
      <c r="AT25" s="163"/>
      <c r="AU25" s="163"/>
      <c r="AV25" s="163"/>
      <c r="AW25" s="163"/>
    </row>
    <row r="26" spans="2:49">
      <c r="B26" s="163"/>
      <c r="C26" s="163"/>
      <c r="D26" s="163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  <c r="AB26" s="163"/>
      <c r="AC26" s="163"/>
      <c r="AD26" s="163"/>
      <c r="AE26" s="163"/>
      <c r="AF26" s="163"/>
      <c r="AG26" s="163"/>
      <c r="AH26" s="163"/>
      <c r="AI26" s="163"/>
      <c r="AJ26" s="163"/>
      <c r="AK26" s="163"/>
      <c r="AL26" s="163"/>
      <c r="AM26" s="163"/>
      <c r="AN26" s="163"/>
      <c r="AO26" s="163"/>
      <c r="AP26" s="163"/>
      <c r="AQ26" s="163"/>
      <c r="AR26" s="163"/>
      <c r="AS26" s="163"/>
      <c r="AT26" s="163"/>
      <c r="AU26" s="163"/>
      <c r="AV26" s="163"/>
      <c r="AW26" s="163"/>
    </row>
    <row r="27" spans="2:49">
      <c r="B27" s="163"/>
      <c r="C27" s="163"/>
      <c r="D27" s="163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/>
      <c r="AC27" s="163"/>
      <c r="AD27" s="163"/>
      <c r="AE27" s="163"/>
      <c r="AF27" s="163"/>
      <c r="AG27" s="163"/>
      <c r="AH27" s="163"/>
      <c r="AI27" s="163"/>
      <c r="AJ27" s="163"/>
      <c r="AK27" s="163"/>
      <c r="AL27" s="163"/>
      <c r="AM27" s="163"/>
      <c r="AN27" s="163"/>
      <c r="AO27" s="163"/>
      <c r="AP27" s="163"/>
      <c r="AQ27" s="163"/>
      <c r="AR27" s="163"/>
      <c r="AS27" s="163"/>
      <c r="AT27" s="163"/>
      <c r="AU27" s="163"/>
      <c r="AV27" s="163"/>
      <c r="AW27" s="163"/>
    </row>
    <row r="28" spans="2:49">
      <c r="B28" s="163"/>
      <c r="C28" s="163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  <c r="AB28" s="163"/>
      <c r="AC28" s="163"/>
      <c r="AD28" s="163"/>
      <c r="AE28" s="163"/>
      <c r="AF28" s="163"/>
      <c r="AG28" s="163"/>
      <c r="AH28" s="163"/>
      <c r="AI28" s="163"/>
      <c r="AJ28" s="163"/>
      <c r="AK28" s="163"/>
      <c r="AL28" s="163"/>
      <c r="AM28" s="163"/>
      <c r="AN28" s="163"/>
      <c r="AO28" s="163"/>
      <c r="AP28" s="163"/>
      <c r="AQ28" s="163"/>
      <c r="AR28" s="163"/>
      <c r="AS28" s="163"/>
      <c r="AT28" s="163"/>
      <c r="AU28" s="163"/>
      <c r="AV28" s="163"/>
      <c r="AW28" s="163"/>
    </row>
    <row r="29" spans="2:49">
      <c r="B29" s="163"/>
      <c r="C29" s="163"/>
      <c r="D29" s="163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63"/>
      <c r="AL29" s="163"/>
      <c r="AM29" s="163"/>
      <c r="AN29" s="163"/>
      <c r="AO29" s="163"/>
      <c r="AP29" s="163"/>
      <c r="AQ29" s="163"/>
      <c r="AR29" s="163"/>
      <c r="AS29" s="163"/>
      <c r="AT29" s="163"/>
      <c r="AU29" s="163"/>
      <c r="AV29" s="163"/>
      <c r="AW29" s="163"/>
    </row>
    <row r="30" spans="2:49">
      <c r="B30" s="164"/>
      <c r="C30" s="164"/>
      <c r="D30" s="164"/>
      <c r="E30" s="164"/>
      <c r="F30" s="164"/>
      <c r="G30" s="164"/>
      <c r="H30" s="164"/>
      <c r="I30" s="164"/>
      <c r="J30" s="164"/>
      <c r="K30" s="164"/>
      <c r="L30" s="164"/>
      <c r="M30" s="164"/>
      <c r="N30" s="164"/>
      <c r="O30" s="164"/>
      <c r="P30" s="164"/>
      <c r="Q30" s="164"/>
      <c r="R30" s="164"/>
      <c r="S30" s="164"/>
      <c r="T30" s="164"/>
      <c r="U30" s="164"/>
      <c r="V30" s="164"/>
      <c r="W30" s="164"/>
      <c r="X30" s="164"/>
      <c r="Y30" s="164"/>
      <c r="Z30" s="164"/>
      <c r="AA30" s="164"/>
      <c r="AB30" s="164"/>
      <c r="AC30" s="164"/>
      <c r="AD30" s="164"/>
      <c r="AE30" s="164"/>
      <c r="AF30" s="164"/>
      <c r="AG30" s="164"/>
      <c r="AH30" s="164"/>
      <c r="AI30" s="164"/>
      <c r="AJ30" s="164"/>
      <c r="AK30" s="164"/>
      <c r="AL30" s="164"/>
      <c r="AM30" s="164"/>
      <c r="AN30" s="164"/>
      <c r="AO30" s="164"/>
      <c r="AP30" s="164"/>
      <c r="AQ30" s="164"/>
      <c r="AR30" s="164"/>
      <c r="AS30" s="164"/>
      <c r="AT30" s="164"/>
      <c r="AU30" s="164"/>
      <c r="AV30" s="164"/>
      <c r="AW30" s="164"/>
    </row>
    <row r="32" spans="2:49" s="102" customFormat="1">
      <c r="I32" s="101"/>
      <c r="J32" s="101"/>
      <c r="K32" s="101"/>
      <c r="L32" s="101"/>
      <c r="M32" s="101"/>
      <c r="N32" s="101"/>
      <c r="AR32" s="101" t="s">
        <v>239</v>
      </c>
    </row>
    <row r="33" spans="1:49" s="102" customFormat="1">
      <c r="F33" s="101" t="s">
        <v>54</v>
      </c>
      <c r="I33" s="101"/>
      <c r="J33" s="101"/>
      <c r="K33" s="101"/>
      <c r="L33" s="101"/>
      <c r="M33" s="101"/>
      <c r="N33" s="101"/>
      <c r="T33" s="101" t="s">
        <v>237</v>
      </c>
      <c r="AF33" s="101" t="s">
        <v>51</v>
      </c>
      <c r="AR33" s="101" t="s">
        <v>48</v>
      </c>
    </row>
    <row r="34" spans="1:49" s="102" customFormat="1">
      <c r="F34" s="101" t="s">
        <v>55</v>
      </c>
      <c r="I34" s="101"/>
      <c r="J34" s="101"/>
      <c r="K34" s="101"/>
      <c r="L34" s="101"/>
      <c r="M34" s="101"/>
      <c r="N34" s="101"/>
      <c r="T34" s="101" t="s">
        <v>238</v>
      </c>
      <c r="AF34" s="101" t="s">
        <v>52</v>
      </c>
      <c r="AR34" s="101" t="s">
        <v>49</v>
      </c>
    </row>
    <row r="35" spans="1:49" s="102" customFormat="1">
      <c r="F35" s="101"/>
      <c r="I35" s="101"/>
      <c r="J35" s="101"/>
      <c r="K35" s="101"/>
      <c r="L35" s="101"/>
      <c r="M35" s="101"/>
      <c r="N35" s="101"/>
      <c r="AF35" s="101" t="s">
        <v>53</v>
      </c>
      <c r="AR35" s="101" t="s">
        <v>50</v>
      </c>
    </row>
    <row r="36" spans="1:49" s="102" customFormat="1">
      <c r="F36" s="101"/>
      <c r="I36" s="101"/>
      <c r="J36" s="101"/>
      <c r="K36" s="101"/>
      <c r="L36" s="101"/>
      <c r="M36" s="101"/>
      <c r="N36" s="101"/>
      <c r="AF36" s="101"/>
      <c r="AR36" s="101"/>
    </row>
    <row r="37" spans="1:49" s="102" customFormat="1">
      <c r="F37" s="101"/>
      <c r="I37" s="101"/>
      <c r="J37" s="101"/>
      <c r="K37" s="101"/>
      <c r="L37" s="101"/>
      <c r="M37" s="101"/>
      <c r="N37" s="101"/>
      <c r="AF37" s="101"/>
      <c r="AR37" s="101"/>
    </row>
    <row r="38" spans="1:49" s="102" customFormat="1">
      <c r="F38" s="101"/>
      <c r="I38" s="101"/>
      <c r="J38" s="101"/>
      <c r="K38" s="101"/>
      <c r="L38" s="101"/>
      <c r="M38" s="101"/>
      <c r="N38" s="101"/>
      <c r="AF38" s="101"/>
      <c r="AR38" s="101"/>
    </row>
    <row r="39" spans="1:49" s="140" customFormat="1" ht="16.5" thickBot="1">
      <c r="F39" s="141" t="s">
        <v>232</v>
      </c>
      <c r="I39" s="142"/>
      <c r="J39" s="142"/>
      <c r="K39" s="142"/>
      <c r="L39" s="142"/>
      <c r="M39" s="142"/>
      <c r="N39" s="142"/>
      <c r="Q39" s="145"/>
      <c r="R39" s="145"/>
      <c r="S39" s="145"/>
      <c r="T39" s="146"/>
      <c r="U39" s="145"/>
      <c r="V39" s="145"/>
      <c r="W39" s="145"/>
      <c r="X39" s="145"/>
      <c r="AF39" s="141" t="s">
        <v>97</v>
      </c>
      <c r="AR39" s="141" t="s">
        <v>209</v>
      </c>
    </row>
    <row r="40" spans="1:49" s="102" customFormat="1">
      <c r="D40" s="143"/>
      <c r="F40" s="143" t="s">
        <v>228</v>
      </c>
      <c r="G40" s="143"/>
      <c r="H40" s="143"/>
      <c r="I40" s="143"/>
      <c r="J40" s="143"/>
      <c r="K40" s="144"/>
      <c r="L40" s="144"/>
      <c r="M40" s="144"/>
      <c r="N40" s="144"/>
      <c r="T40" s="147"/>
      <c r="AO40" s="101"/>
    </row>
    <row r="42" spans="1:49">
      <c r="AN42" s="10"/>
      <c r="AO42" s="10"/>
      <c r="AP42" s="160"/>
      <c r="AQ42" s="160"/>
      <c r="AR42" s="160"/>
      <c r="AS42" s="160"/>
      <c r="AT42" s="160"/>
    </row>
    <row r="46" spans="1:49">
      <c r="A46" s="2" t="s">
        <v>25</v>
      </c>
      <c r="B46" s="1" t="s">
        <v>26</v>
      </c>
    </row>
    <row r="48" spans="1:49">
      <c r="B48" s="15" t="s">
        <v>27</v>
      </c>
      <c r="C48" s="5"/>
      <c r="D48" s="5"/>
      <c r="E48" s="5"/>
      <c r="F48" s="5"/>
      <c r="G48" s="5"/>
      <c r="H48" s="5"/>
      <c r="I48" s="6"/>
      <c r="J48" s="6"/>
      <c r="K48" s="6"/>
      <c r="L48" s="6"/>
      <c r="M48" s="6"/>
      <c r="N48" s="6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7"/>
    </row>
    <row r="49" spans="2:49">
      <c r="B49" s="22" t="s">
        <v>28</v>
      </c>
      <c r="C49" s="10"/>
      <c r="D49" s="10"/>
      <c r="E49" s="10"/>
      <c r="F49" s="10"/>
      <c r="G49" s="10"/>
      <c r="H49" s="10"/>
      <c r="I49" s="11"/>
      <c r="J49" s="11"/>
      <c r="K49" s="11"/>
      <c r="L49" s="11"/>
      <c r="M49" s="11"/>
      <c r="V49" s="11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9" t="s">
        <v>30</v>
      </c>
      <c r="AR49" s="10"/>
      <c r="AS49" s="10"/>
      <c r="AT49" s="10"/>
      <c r="AU49" s="10"/>
      <c r="AV49" s="10"/>
      <c r="AW49" s="12"/>
    </row>
    <row r="50" spans="2:49" ht="17.25">
      <c r="B50" s="23" t="s">
        <v>1</v>
      </c>
      <c r="C50" s="10" t="s">
        <v>70</v>
      </c>
      <c r="D50" s="10"/>
      <c r="E50" s="10"/>
      <c r="F50" s="10"/>
      <c r="G50" s="10"/>
      <c r="H50" s="122"/>
      <c r="I50" s="20"/>
      <c r="J50" s="11"/>
      <c r="K50" s="11"/>
      <c r="L50" s="11"/>
      <c r="M50" s="11"/>
      <c r="V50" s="168">
        <v>12</v>
      </c>
      <c r="W50" s="168"/>
      <c r="X50" s="11" t="s">
        <v>15</v>
      </c>
      <c r="Y50" s="11" t="s">
        <v>16</v>
      </c>
      <c r="Z50" s="168">
        <v>2.85</v>
      </c>
      <c r="AA50" s="168"/>
      <c r="AB50" s="11" t="s">
        <v>15</v>
      </c>
      <c r="AC50" s="13" t="s">
        <v>17</v>
      </c>
      <c r="AD50" s="168">
        <f>SUM(Z50*V50)</f>
        <v>34.200000000000003</v>
      </c>
      <c r="AE50" s="168"/>
      <c r="AF50" s="122" t="s">
        <v>18</v>
      </c>
      <c r="AG50" s="10"/>
      <c r="AH50" s="25" t="s">
        <v>29</v>
      </c>
      <c r="AI50" s="10"/>
      <c r="AJ50" s="180">
        <v>57000</v>
      </c>
      <c r="AK50" s="180"/>
      <c r="AL50" s="180"/>
      <c r="AM50" s="26"/>
      <c r="AN50" s="10"/>
      <c r="AO50" s="10"/>
      <c r="AP50" s="10"/>
      <c r="AQ50" s="27" t="s">
        <v>31</v>
      </c>
      <c r="AR50" s="180">
        <f>SUM(AJ50*AD50)</f>
        <v>1949400.0000000002</v>
      </c>
      <c r="AS50" s="180"/>
      <c r="AT50" s="180"/>
      <c r="AU50" s="180"/>
      <c r="AV50" s="10"/>
      <c r="AW50" s="12"/>
    </row>
    <row r="51" spans="2:49">
      <c r="B51" s="23" t="s">
        <v>8</v>
      </c>
      <c r="C51" s="10" t="s">
        <v>71</v>
      </c>
      <c r="D51" s="10"/>
      <c r="E51" s="10"/>
      <c r="F51" s="10"/>
      <c r="G51" s="10"/>
      <c r="H51" s="122"/>
      <c r="I51" s="20"/>
      <c r="J51" s="11"/>
      <c r="K51" s="11"/>
      <c r="L51" s="11"/>
      <c r="M51" s="11"/>
      <c r="V51" s="168">
        <v>2</v>
      </c>
      <c r="W51" s="168"/>
      <c r="X51" s="160" t="s">
        <v>37</v>
      </c>
      <c r="Y51" s="160"/>
      <c r="Z51" s="160"/>
      <c r="AA51" s="160"/>
      <c r="AC51" s="13"/>
      <c r="AD51" s="168"/>
      <c r="AE51" s="168"/>
      <c r="AF51" s="122"/>
      <c r="AG51" s="10"/>
      <c r="AH51" s="25" t="s">
        <v>29</v>
      </c>
      <c r="AI51" s="10"/>
      <c r="AJ51" s="180">
        <v>350000</v>
      </c>
      <c r="AK51" s="180"/>
      <c r="AL51" s="180"/>
      <c r="AM51" s="26"/>
      <c r="AN51" s="10"/>
      <c r="AO51" s="10"/>
      <c r="AP51" s="10"/>
      <c r="AQ51" s="27" t="s">
        <v>31</v>
      </c>
      <c r="AR51" s="180">
        <f>SUM(AJ51*V51)</f>
        <v>700000</v>
      </c>
      <c r="AS51" s="180"/>
      <c r="AT51" s="180"/>
      <c r="AU51" s="180"/>
      <c r="AV51" s="10"/>
      <c r="AW51" s="12"/>
    </row>
    <row r="52" spans="2:49">
      <c r="B52" s="23" t="s">
        <v>25</v>
      </c>
      <c r="C52" s="122" t="s">
        <v>72</v>
      </c>
      <c r="D52" s="125"/>
      <c r="E52" s="125"/>
      <c r="F52" s="125"/>
      <c r="G52" s="125"/>
      <c r="H52" s="125"/>
      <c r="I52" s="125"/>
      <c r="J52" s="125"/>
      <c r="K52" s="125"/>
      <c r="L52" s="125"/>
      <c r="M52" s="125"/>
      <c r="V52" s="168">
        <v>2</v>
      </c>
      <c r="W52" s="168"/>
      <c r="X52" s="160" t="s">
        <v>37</v>
      </c>
      <c r="Y52" s="160"/>
      <c r="Z52" s="160"/>
      <c r="AA52" s="160"/>
      <c r="AC52" s="13"/>
      <c r="AD52" s="168"/>
      <c r="AE52" s="168"/>
      <c r="AF52" s="122"/>
      <c r="AG52" s="24"/>
      <c r="AH52" s="25" t="s">
        <v>29</v>
      </c>
      <c r="AI52" s="24"/>
      <c r="AJ52" s="180">
        <v>350000</v>
      </c>
      <c r="AK52" s="180"/>
      <c r="AL52" s="180"/>
      <c r="AM52" s="26"/>
      <c r="AN52" s="24"/>
      <c r="AO52" s="24"/>
      <c r="AP52" s="24"/>
      <c r="AQ52" s="27" t="s">
        <v>31</v>
      </c>
      <c r="AR52" s="180">
        <f>SUM(AJ52*V52)</f>
        <v>700000</v>
      </c>
      <c r="AS52" s="180"/>
      <c r="AT52" s="180"/>
      <c r="AU52" s="180"/>
      <c r="AV52" s="10"/>
      <c r="AW52" s="12"/>
    </row>
    <row r="53" spans="2:49">
      <c r="B53" s="8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2"/>
    </row>
    <row r="54" spans="2:49" ht="15.75">
      <c r="B54" s="181" t="s">
        <v>32</v>
      </c>
      <c r="C54" s="182"/>
      <c r="D54" s="182"/>
      <c r="E54" s="182"/>
      <c r="F54" s="182"/>
      <c r="G54" s="182"/>
      <c r="H54" s="182"/>
      <c r="I54" s="182"/>
      <c r="J54" s="182"/>
      <c r="K54" s="182"/>
      <c r="L54" s="182"/>
      <c r="M54" s="182"/>
      <c r="N54" s="182"/>
      <c r="O54" s="182"/>
      <c r="P54" s="182"/>
      <c r="Q54" s="182"/>
      <c r="R54" s="182"/>
      <c r="S54" s="182"/>
      <c r="T54" s="182"/>
      <c r="U54" s="182"/>
      <c r="V54" s="182"/>
      <c r="W54" s="182"/>
      <c r="X54" s="182"/>
      <c r="Y54" s="182"/>
      <c r="Z54" s="182"/>
      <c r="AA54" s="182"/>
      <c r="AB54" s="182"/>
      <c r="AC54" s="182"/>
      <c r="AD54" s="182"/>
      <c r="AE54" s="182"/>
      <c r="AF54" s="182"/>
      <c r="AG54" s="182"/>
      <c r="AH54" s="182"/>
      <c r="AI54" s="182"/>
      <c r="AJ54" s="182"/>
      <c r="AK54" s="182"/>
      <c r="AL54" s="182"/>
      <c r="AM54" s="182"/>
      <c r="AN54" s="182"/>
      <c r="AO54" s="182"/>
      <c r="AP54" s="45"/>
      <c r="AQ54" s="45" t="s">
        <v>31</v>
      </c>
      <c r="AR54" s="46"/>
      <c r="AS54" s="183">
        <f>SUM(AR50:AU52)</f>
        <v>3349400</v>
      </c>
      <c r="AT54" s="183"/>
      <c r="AU54" s="183"/>
      <c r="AV54" s="183"/>
      <c r="AW54" s="184"/>
    </row>
    <row r="55" spans="2:49">
      <c r="B55" s="185" t="s">
        <v>33</v>
      </c>
      <c r="C55" s="186"/>
      <c r="D55" s="187" t="s">
        <v>19</v>
      </c>
      <c r="E55" s="188"/>
      <c r="F55" s="188"/>
      <c r="G55" s="188"/>
      <c r="H55" s="188"/>
      <c r="I55" s="188"/>
      <c r="J55" s="188"/>
      <c r="K55" s="188"/>
      <c r="L55" s="188"/>
      <c r="M55" s="188"/>
      <c r="N55" s="188"/>
      <c r="O55" s="188"/>
      <c r="P55" s="188"/>
      <c r="Q55" s="189"/>
      <c r="R55" s="170" t="s">
        <v>20</v>
      </c>
      <c r="S55" s="170"/>
      <c r="T55" s="170"/>
      <c r="U55" s="170"/>
      <c r="V55" s="170"/>
      <c r="W55" s="170"/>
      <c r="X55" s="170"/>
      <c r="Y55" s="170"/>
      <c r="Z55" s="170"/>
      <c r="AA55" s="170"/>
      <c r="AB55" s="170"/>
      <c r="AC55" s="170"/>
      <c r="AD55" s="170"/>
      <c r="AE55" s="170"/>
      <c r="AF55" s="170"/>
      <c r="AG55" s="170"/>
      <c r="AH55" s="170" t="s">
        <v>21</v>
      </c>
      <c r="AI55" s="170"/>
      <c r="AJ55" s="170"/>
      <c r="AK55" s="170"/>
      <c r="AL55" s="170"/>
      <c r="AM55" s="170"/>
      <c r="AN55" s="170"/>
      <c r="AO55" s="170"/>
      <c r="AP55" s="170"/>
      <c r="AQ55" s="170"/>
      <c r="AR55" s="170"/>
      <c r="AS55" s="170"/>
      <c r="AT55" s="170"/>
      <c r="AU55" s="170"/>
      <c r="AV55" s="170"/>
      <c r="AW55" s="170"/>
    </row>
    <row r="56" spans="2:49">
      <c r="B56" s="15" t="s">
        <v>43</v>
      </c>
      <c r="C56" s="30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7"/>
      <c r="R56" s="4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7"/>
      <c r="AH56" s="4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7"/>
    </row>
    <row r="57" spans="2:49">
      <c r="B57" s="8"/>
      <c r="C57" s="9" t="s">
        <v>34</v>
      </c>
      <c r="D57" s="195" t="s">
        <v>58</v>
      </c>
      <c r="E57" s="195"/>
      <c r="F57" s="195"/>
      <c r="G57" s="195"/>
      <c r="H57" s="195"/>
      <c r="I57" s="195"/>
      <c r="J57" s="195"/>
      <c r="K57" s="195"/>
      <c r="L57" s="195"/>
      <c r="M57" s="195"/>
      <c r="N57" s="195"/>
      <c r="O57" s="195"/>
      <c r="P57" s="195"/>
      <c r="Q57" s="196"/>
      <c r="R57" s="8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2"/>
      <c r="AH57" s="8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2"/>
    </row>
    <row r="58" spans="2:49">
      <c r="B58" s="8"/>
      <c r="C58" s="10"/>
      <c r="D58" s="160" t="s">
        <v>35</v>
      </c>
      <c r="E58" s="160"/>
      <c r="F58" s="11" t="s">
        <v>14</v>
      </c>
      <c r="G58" s="160" t="s">
        <v>36</v>
      </c>
      <c r="H58" s="160"/>
      <c r="I58" s="160"/>
      <c r="J58" s="160"/>
      <c r="K58" s="160"/>
      <c r="L58" s="160"/>
      <c r="M58" s="160"/>
      <c r="N58" s="160"/>
      <c r="O58" s="160"/>
      <c r="P58" s="160"/>
      <c r="Q58" s="198"/>
      <c r="R58" s="8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2"/>
      <c r="AH58" s="8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2"/>
    </row>
    <row r="59" spans="2:49">
      <c r="B59" s="8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2"/>
      <c r="R59" s="8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2"/>
      <c r="AH59" s="8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2"/>
    </row>
    <row r="60" spans="2:49">
      <c r="B60" s="8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2"/>
      <c r="R60" s="8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2"/>
      <c r="AH60" s="8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2"/>
    </row>
    <row r="61" spans="2:49">
      <c r="B61" s="8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2"/>
      <c r="R61" s="8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2"/>
      <c r="AH61" s="8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2"/>
    </row>
    <row r="62" spans="2:49">
      <c r="B62" s="8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2"/>
      <c r="R62" s="8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2"/>
      <c r="AH62" s="8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2"/>
    </row>
    <row r="63" spans="2:49">
      <c r="B63" s="8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2"/>
      <c r="R63" s="8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2"/>
      <c r="AH63" s="8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2"/>
    </row>
    <row r="64" spans="2:49">
      <c r="B64" s="8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2"/>
      <c r="R64" s="8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2"/>
      <c r="AH64" s="8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2"/>
    </row>
    <row r="65" spans="2:49">
      <c r="B65" s="8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2"/>
      <c r="R65" s="8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2"/>
      <c r="AH65" s="8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2"/>
    </row>
    <row r="66" spans="2:49">
      <c r="B66" s="8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2"/>
      <c r="R66" s="8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2"/>
      <c r="AH66" s="8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2"/>
    </row>
    <row r="67" spans="2:49">
      <c r="B67" s="8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2"/>
      <c r="R67" s="8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2"/>
      <c r="AH67" s="8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2"/>
    </row>
    <row r="68" spans="2:49">
      <c r="B68" s="8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2"/>
      <c r="R68" s="8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2"/>
      <c r="AH68" s="8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2"/>
    </row>
    <row r="69" spans="2:49">
      <c r="B69" s="8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2"/>
      <c r="R69" s="8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2"/>
      <c r="AH69" s="8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2"/>
    </row>
    <row r="70" spans="2:49">
      <c r="B70" s="8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2"/>
      <c r="R70" s="8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2"/>
      <c r="AH70" s="8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2"/>
    </row>
    <row r="71" spans="2:49">
      <c r="B71" s="14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9"/>
      <c r="R71" s="14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9"/>
      <c r="AH71" s="14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9"/>
    </row>
    <row r="83" spans="2:49">
      <c r="B83" s="15" t="s">
        <v>27</v>
      </c>
      <c r="C83" s="5"/>
      <c r="D83" s="5"/>
      <c r="E83" s="5"/>
      <c r="F83" s="5"/>
      <c r="G83" s="5"/>
      <c r="H83" s="5"/>
      <c r="I83" s="6"/>
      <c r="J83" s="6"/>
      <c r="K83" s="6"/>
      <c r="L83" s="6"/>
      <c r="M83" s="6"/>
      <c r="N83" s="6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7"/>
    </row>
    <row r="84" spans="2:49">
      <c r="B84" s="22" t="s">
        <v>28</v>
      </c>
      <c r="C84" s="10"/>
      <c r="D84" s="10"/>
      <c r="E84" s="10"/>
      <c r="F84" s="10"/>
      <c r="G84" s="10"/>
      <c r="H84" s="10"/>
      <c r="I84" s="11"/>
      <c r="J84" s="11"/>
      <c r="K84" s="11"/>
      <c r="L84" s="11"/>
      <c r="M84" s="11"/>
      <c r="V84" s="11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9" t="s">
        <v>30</v>
      </c>
      <c r="AR84" s="10"/>
      <c r="AS84" s="10"/>
      <c r="AT84" s="10"/>
      <c r="AU84" s="10"/>
      <c r="AV84" s="10"/>
      <c r="AW84" s="12"/>
    </row>
    <row r="85" spans="2:49" ht="17.25">
      <c r="B85" s="23" t="s">
        <v>1</v>
      </c>
      <c r="C85" s="10" t="s">
        <v>70</v>
      </c>
      <c r="D85" s="10"/>
      <c r="E85" s="10"/>
      <c r="F85" s="10"/>
      <c r="G85" s="10"/>
      <c r="H85" s="122"/>
      <c r="I85" s="20"/>
      <c r="J85" s="11"/>
      <c r="K85" s="11"/>
      <c r="L85" s="11"/>
      <c r="M85" s="11"/>
      <c r="V85" s="168">
        <v>16</v>
      </c>
      <c r="W85" s="168"/>
      <c r="X85" s="11" t="s">
        <v>15</v>
      </c>
      <c r="Y85" s="11" t="s">
        <v>16</v>
      </c>
      <c r="Z85" s="168">
        <v>2.85</v>
      </c>
      <c r="AA85" s="168"/>
      <c r="AB85" s="11" t="s">
        <v>15</v>
      </c>
      <c r="AC85" s="13" t="s">
        <v>17</v>
      </c>
      <c r="AD85" s="168">
        <f>SUM(Z85*V85)</f>
        <v>45.6</v>
      </c>
      <c r="AE85" s="168"/>
      <c r="AF85" s="122" t="s">
        <v>18</v>
      </c>
      <c r="AG85" s="10"/>
      <c r="AH85" s="25" t="s">
        <v>29</v>
      </c>
      <c r="AI85" s="10"/>
      <c r="AJ85" s="180">
        <v>57000</v>
      </c>
      <c r="AK85" s="180"/>
      <c r="AL85" s="180"/>
      <c r="AM85" s="26"/>
      <c r="AN85" s="10"/>
      <c r="AO85" s="10"/>
      <c r="AP85" s="10"/>
      <c r="AQ85" s="27" t="s">
        <v>31</v>
      </c>
      <c r="AR85" s="180">
        <f>SUM(AJ85*AD85)</f>
        <v>2599200</v>
      </c>
      <c r="AS85" s="180"/>
      <c r="AT85" s="180"/>
      <c r="AU85" s="180"/>
      <c r="AV85" s="10"/>
      <c r="AW85" s="12"/>
    </row>
    <row r="86" spans="2:49">
      <c r="B86" s="23" t="s">
        <v>8</v>
      </c>
      <c r="C86" s="122" t="s">
        <v>72</v>
      </c>
      <c r="D86" s="125"/>
      <c r="E86" s="125"/>
      <c r="F86" s="125"/>
      <c r="G86" s="125"/>
      <c r="H86" s="125"/>
      <c r="I86" s="125"/>
      <c r="J86" s="125"/>
      <c r="K86" s="125"/>
      <c r="L86" s="125"/>
      <c r="M86" s="125"/>
      <c r="V86" s="168"/>
      <c r="W86" s="168"/>
      <c r="X86" s="160" t="s">
        <v>37</v>
      </c>
      <c r="Y86" s="160"/>
      <c r="Z86" s="160"/>
      <c r="AA86" s="160"/>
      <c r="AC86" s="13"/>
      <c r="AD86" s="168"/>
      <c r="AE86" s="168"/>
      <c r="AF86" s="122"/>
      <c r="AG86" s="24"/>
      <c r="AH86" s="25" t="s">
        <v>29</v>
      </c>
      <c r="AI86" s="24"/>
      <c r="AJ86" s="180">
        <v>350000</v>
      </c>
      <c r="AK86" s="180"/>
      <c r="AL86" s="180"/>
      <c r="AM86" s="24"/>
      <c r="AN86" s="24"/>
      <c r="AO86" s="24"/>
      <c r="AP86" s="24"/>
      <c r="AQ86" s="27" t="s">
        <v>31</v>
      </c>
      <c r="AR86" s="180">
        <f>SUM(AJ86*V86)</f>
        <v>0</v>
      </c>
      <c r="AS86" s="180"/>
      <c r="AT86" s="180"/>
      <c r="AU86" s="180"/>
      <c r="AV86" s="10"/>
      <c r="AW86" s="12"/>
    </row>
    <row r="87" spans="2:49">
      <c r="B87" s="8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2"/>
    </row>
    <row r="88" spans="2:49" ht="15.75">
      <c r="B88" s="181" t="s">
        <v>32</v>
      </c>
      <c r="C88" s="182"/>
      <c r="D88" s="182"/>
      <c r="E88" s="182"/>
      <c r="F88" s="182"/>
      <c r="G88" s="182"/>
      <c r="H88" s="182"/>
      <c r="I88" s="182"/>
      <c r="J88" s="182"/>
      <c r="K88" s="182"/>
      <c r="L88" s="182"/>
      <c r="M88" s="182"/>
      <c r="N88" s="182"/>
      <c r="O88" s="182"/>
      <c r="P88" s="182"/>
      <c r="Q88" s="182"/>
      <c r="R88" s="182"/>
      <c r="S88" s="182"/>
      <c r="T88" s="182"/>
      <c r="U88" s="182"/>
      <c r="V88" s="182"/>
      <c r="W88" s="182"/>
      <c r="X88" s="182"/>
      <c r="Y88" s="182"/>
      <c r="Z88" s="182"/>
      <c r="AA88" s="182"/>
      <c r="AB88" s="182"/>
      <c r="AC88" s="182"/>
      <c r="AD88" s="182"/>
      <c r="AE88" s="182"/>
      <c r="AF88" s="182"/>
      <c r="AG88" s="182"/>
      <c r="AH88" s="182"/>
      <c r="AI88" s="182"/>
      <c r="AJ88" s="182"/>
      <c r="AK88" s="182"/>
      <c r="AL88" s="182"/>
      <c r="AM88" s="182"/>
      <c r="AN88" s="182"/>
      <c r="AO88" s="182"/>
      <c r="AP88" s="45"/>
      <c r="AQ88" s="45" t="s">
        <v>31</v>
      </c>
      <c r="AR88" s="46"/>
      <c r="AS88" s="183">
        <f>SUM(AR85:AU86)</f>
        <v>2599200</v>
      </c>
      <c r="AT88" s="183"/>
      <c r="AU88" s="183"/>
      <c r="AV88" s="183"/>
      <c r="AW88" s="184"/>
    </row>
    <row r="89" spans="2:49">
      <c r="B89" s="185" t="s">
        <v>33</v>
      </c>
      <c r="C89" s="186"/>
      <c r="D89" s="187" t="s">
        <v>19</v>
      </c>
      <c r="E89" s="188"/>
      <c r="F89" s="188"/>
      <c r="G89" s="188"/>
      <c r="H89" s="188"/>
      <c r="I89" s="188"/>
      <c r="J89" s="188"/>
      <c r="K89" s="188"/>
      <c r="L89" s="188"/>
      <c r="M89" s="188"/>
      <c r="N89" s="188"/>
      <c r="O89" s="188"/>
      <c r="P89" s="188"/>
      <c r="Q89" s="189"/>
      <c r="R89" s="170" t="s">
        <v>20</v>
      </c>
      <c r="S89" s="170"/>
      <c r="T89" s="170"/>
      <c r="U89" s="170"/>
      <c r="V89" s="170"/>
      <c r="W89" s="170"/>
      <c r="X89" s="170"/>
      <c r="Y89" s="170"/>
      <c r="Z89" s="170"/>
      <c r="AA89" s="170"/>
      <c r="AB89" s="170"/>
      <c r="AC89" s="170"/>
      <c r="AD89" s="170"/>
      <c r="AE89" s="170"/>
      <c r="AF89" s="170"/>
      <c r="AG89" s="170"/>
      <c r="AH89" s="170" t="s">
        <v>21</v>
      </c>
      <c r="AI89" s="170"/>
      <c r="AJ89" s="170"/>
      <c r="AK89" s="170"/>
      <c r="AL89" s="170"/>
      <c r="AM89" s="170"/>
      <c r="AN89" s="170"/>
      <c r="AO89" s="170"/>
      <c r="AP89" s="170"/>
      <c r="AQ89" s="170"/>
      <c r="AR89" s="170"/>
      <c r="AS89" s="170"/>
      <c r="AT89" s="170"/>
      <c r="AU89" s="170"/>
      <c r="AV89" s="170"/>
      <c r="AW89" s="170"/>
    </row>
    <row r="90" spans="2:49">
      <c r="B90" s="15" t="s">
        <v>43</v>
      </c>
      <c r="C90" s="30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7"/>
      <c r="R90" s="4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7"/>
      <c r="AH90" s="4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7"/>
    </row>
    <row r="91" spans="2:49">
      <c r="B91" s="8"/>
      <c r="C91" s="9" t="s">
        <v>38</v>
      </c>
      <c r="D91" s="195" t="s">
        <v>184</v>
      </c>
      <c r="E91" s="195"/>
      <c r="F91" s="195"/>
      <c r="G91" s="195"/>
      <c r="H91" s="195"/>
      <c r="I91" s="195"/>
      <c r="J91" s="195"/>
      <c r="K91" s="195"/>
      <c r="L91" s="195"/>
      <c r="M91" s="195"/>
      <c r="N91" s="195"/>
      <c r="O91" s="195"/>
      <c r="P91" s="195"/>
      <c r="Q91" s="196"/>
      <c r="R91" s="8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2"/>
      <c r="AH91" s="8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2"/>
    </row>
    <row r="92" spans="2:49">
      <c r="B92" s="8"/>
      <c r="C92" s="10"/>
      <c r="D92" s="160" t="s">
        <v>35</v>
      </c>
      <c r="E92" s="160"/>
      <c r="F92" s="11" t="s">
        <v>14</v>
      </c>
      <c r="G92" s="160" t="s">
        <v>36</v>
      </c>
      <c r="H92" s="160"/>
      <c r="I92" s="160"/>
      <c r="J92" s="160"/>
      <c r="K92" s="160"/>
      <c r="L92" s="160"/>
      <c r="M92" s="160"/>
      <c r="N92" s="160"/>
      <c r="O92" s="160"/>
      <c r="P92" s="160"/>
      <c r="Q92" s="198"/>
      <c r="R92" s="8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2"/>
      <c r="AH92" s="8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2"/>
    </row>
    <row r="93" spans="2:49">
      <c r="B93" s="8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2"/>
      <c r="R93" s="8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2"/>
      <c r="AH93" s="8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2"/>
    </row>
    <row r="94" spans="2:49">
      <c r="B94" s="8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2"/>
      <c r="R94" s="8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2"/>
      <c r="AH94" s="8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2"/>
    </row>
    <row r="95" spans="2:49">
      <c r="B95" s="8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2"/>
      <c r="R95" s="8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2"/>
      <c r="AH95" s="8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2"/>
    </row>
    <row r="96" spans="2:49">
      <c r="B96" s="8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2"/>
      <c r="R96" s="8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2"/>
      <c r="AH96" s="8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2"/>
    </row>
    <row r="97" spans="2:49">
      <c r="B97" s="8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2"/>
      <c r="R97" s="8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2"/>
      <c r="AH97" s="8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2"/>
    </row>
    <row r="98" spans="2:49">
      <c r="B98" s="8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2"/>
      <c r="R98" s="8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2"/>
      <c r="AH98" s="8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2"/>
    </row>
    <row r="99" spans="2:49">
      <c r="B99" s="8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2"/>
      <c r="R99" s="8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2"/>
      <c r="AH99" s="8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2"/>
    </row>
    <row r="100" spans="2:49">
      <c r="B100" s="8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2"/>
      <c r="R100" s="8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2"/>
      <c r="AH100" s="8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2"/>
    </row>
    <row r="101" spans="2:49">
      <c r="B101" s="8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2"/>
      <c r="R101" s="8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2"/>
      <c r="AH101" s="8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2"/>
    </row>
    <row r="102" spans="2:49">
      <c r="B102" s="8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2"/>
      <c r="R102" s="8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2"/>
      <c r="AH102" s="8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2"/>
    </row>
    <row r="103" spans="2:49">
      <c r="B103" s="8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2"/>
      <c r="R103" s="8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2"/>
      <c r="AH103" s="8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2"/>
    </row>
    <row r="104" spans="2:49">
      <c r="B104" s="8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2"/>
      <c r="R104" s="8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2"/>
      <c r="AH104" s="8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2"/>
    </row>
    <row r="105" spans="2:49">
      <c r="B105" s="14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9"/>
      <c r="R105" s="14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9"/>
      <c r="AH105" s="14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9"/>
    </row>
    <row r="120" spans="2:49">
      <c r="B120" s="15" t="s">
        <v>27</v>
      </c>
      <c r="C120" s="5"/>
      <c r="D120" s="5"/>
      <c r="E120" s="5"/>
      <c r="F120" s="5"/>
      <c r="G120" s="5"/>
      <c r="H120" s="5"/>
      <c r="I120" s="6"/>
      <c r="J120" s="6"/>
      <c r="K120" s="6"/>
      <c r="L120" s="6"/>
      <c r="M120" s="6"/>
      <c r="N120" s="6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7"/>
    </row>
    <row r="121" spans="2:49">
      <c r="B121" s="22" t="s">
        <v>28</v>
      </c>
      <c r="C121" s="10"/>
      <c r="D121" s="10"/>
      <c r="E121" s="10"/>
      <c r="F121" s="10"/>
      <c r="G121" s="10"/>
      <c r="H121" s="10"/>
      <c r="I121" s="11"/>
      <c r="J121" s="11"/>
      <c r="K121" s="11"/>
      <c r="L121" s="11"/>
      <c r="M121" s="11"/>
      <c r="N121" s="11"/>
      <c r="O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P121" s="10"/>
      <c r="AQ121" s="9" t="s">
        <v>30</v>
      </c>
      <c r="AR121" s="10"/>
      <c r="AS121" s="10"/>
      <c r="AT121" s="10"/>
      <c r="AU121" s="10"/>
      <c r="AV121" s="10"/>
      <c r="AW121" s="12"/>
    </row>
    <row r="122" spans="2:49" ht="17.25">
      <c r="B122" s="23" t="s">
        <v>1</v>
      </c>
      <c r="C122" s="122" t="s">
        <v>45</v>
      </c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V122" s="168">
        <v>6.5</v>
      </c>
      <c r="W122" s="168"/>
      <c r="X122" s="11" t="s">
        <v>15</v>
      </c>
      <c r="Y122" s="11" t="s">
        <v>16</v>
      </c>
      <c r="Z122" s="168">
        <v>8.5</v>
      </c>
      <c r="AA122" s="168"/>
      <c r="AB122" s="11" t="s">
        <v>15</v>
      </c>
      <c r="AC122" s="13" t="s">
        <v>17</v>
      </c>
      <c r="AD122" s="168">
        <f>SUM(Z122*V122)</f>
        <v>55.25</v>
      </c>
      <c r="AE122" s="168"/>
      <c r="AF122" s="122" t="s">
        <v>18</v>
      </c>
      <c r="AG122" s="10"/>
      <c r="AH122" s="25" t="s">
        <v>29</v>
      </c>
      <c r="AI122" s="10"/>
      <c r="AJ122" s="180">
        <v>61000</v>
      </c>
      <c r="AK122" s="180"/>
      <c r="AL122" s="180"/>
      <c r="AM122" s="26"/>
      <c r="AN122" s="10"/>
      <c r="AO122" s="10"/>
      <c r="AP122" s="10"/>
      <c r="AQ122" s="27" t="s">
        <v>31</v>
      </c>
      <c r="AR122" s="180">
        <f>SUM(AJ122*AD122)</f>
        <v>3370250</v>
      </c>
      <c r="AS122" s="180"/>
      <c r="AT122" s="180"/>
      <c r="AU122" s="180"/>
      <c r="AV122" s="33"/>
      <c r="AW122" s="35"/>
    </row>
    <row r="123" spans="2:49">
      <c r="B123" s="8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W123" s="31"/>
      <c r="X123" s="31"/>
      <c r="AC123" s="179"/>
      <c r="AD123" s="179"/>
      <c r="AE123" s="179"/>
      <c r="AF123" s="179"/>
      <c r="AG123" s="179"/>
      <c r="AH123" s="36"/>
      <c r="AI123" s="34"/>
      <c r="AJ123" s="38"/>
      <c r="AK123" s="38"/>
      <c r="AL123" s="38"/>
      <c r="AM123" s="38"/>
      <c r="AN123" s="38"/>
      <c r="AO123" s="33"/>
      <c r="AP123" s="33"/>
      <c r="AQ123" s="33"/>
      <c r="AR123" s="33"/>
      <c r="AS123" s="33"/>
      <c r="AT123" s="33"/>
      <c r="AU123" s="33"/>
      <c r="AV123" s="33"/>
      <c r="AW123" s="35"/>
    </row>
    <row r="124" spans="2:49">
      <c r="B124" s="8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5"/>
    </row>
    <row r="125" spans="2:49" ht="15.75">
      <c r="B125" s="181" t="s">
        <v>32</v>
      </c>
      <c r="C125" s="182"/>
      <c r="D125" s="182"/>
      <c r="E125" s="182"/>
      <c r="F125" s="182"/>
      <c r="G125" s="182"/>
      <c r="H125" s="182"/>
      <c r="I125" s="182"/>
      <c r="J125" s="182"/>
      <c r="K125" s="182"/>
      <c r="L125" s="182"/>
      <c r="M125" s="182"/>
      <c r="N125" s="182"/>
      <c r="O125" s="182"/>
      <c r="P125" s="182"/>
      <c r="Q125" s="182"/>
      <c r="R125" s="182"/>
      <c r="S125" s="182"/>
      <c r="T125" s="182"/>
      <c r="U125" s="182"/>
      <c r="V125" s="182"/>
      <c r="W125" s="182"/>
      <c r="X125" s="182"/>
      <c r="Y125" s="182"/>
      <c r="Z125" s="182"/>
      <c r="AA125" s="182"/>
      <c r="AB125" s="182"/>
      <c r="AC125" s="182"/>
      <c r="AD125" s="182"/>
      <c r="AE125" s="182"/>
      <c r="AF125" s="182"/>
      <c r="AG125" s="182"/>
      <c r="AH125" s="182"/>
      <c r="AI125" s="182"/>
      <c r="AJ125" s="182"/>
      <c r="AK125" s="182"/>
      <c r="AL125" s="182"/>
      <c r="AM125" s="182"/>
      <c r="AN125" s="182"/>
      <c r="AO125" s="182"/>
      <c r="AP125" s="45"/>
      <c r="AQ125" s="45" t="s">
        <v>31</v>
      </c>
      <c r="AR125" s="46"/>
      <c r="AS125" s="183">
        <f>SUM(AR122)</f>
        <v>3370250</v>
      </c>
      <c r="AT125" s="183"/>
      <c r="AU125" s="183"/>
      <c r="AV125" s="183"/>
      <c r="AW125" s="184"/>
    </row>
    <row r="126" spans="2:49">
      <c r="B126" s="185" t="s">
        <v>33</v>
      </c>
      <c r="C126" s="186"/>
      <c r="D126" s="187" t="s">
        <v>19</v>
      </c>
      <c r="E126" s="188"/>
      <c r="F126" s="188"/>
      <c r="G126" s="188"/>
      <c r="H126" s="188"/>
      <c r="I126" s="188"/>
      <c r="J126" s="188"/>
      <c r="K126" s="188"/>
      <c r="L126" s="188"/>
      <c r="M126" s="188"/>
      <c r="N126" s="188"/>
      <c r="O126" s="188"/>
      <c r="P126" s="188"/>
      <c r="Q126" s="189"/>
      <c r="R126" s="170" t="s">
        <v>20</v>
      </c>
      <c r="S126" s="170"/>
      <c r="T126" s="170"/>
      <c r="U126" s="170"/>
      <c r="V126" s="170"/>
      <c r="W126" s="170"/>
      <c r="X126" s="170"/>
      <c r="Y126" s="170"/>
      <c r="Z126" s="170"/>
      <c r="AA126" s="170"/>
      <c r="AB126" s="170"/>
      <c r="AC126" s="170"/>
      <c r="AD126" s="170"/>
      <c r="AE126" s="170"/>
      <c r="AF126" s="170"/>
      <c r="AG126" s="170"/>
      <c r="AH126" s="170" t="s">
        <v>21</v>
      </c>
      <c r="AI126" s="170"/>
      <c r="AJ126" s="170"/>
      <c r="AK126" s="170"/>
      <c r="AL126" s="170"/>
      <c r="AM126" s="170"/>
      <c r="AN126" s="170"/>
      <c r="AO126" s="170"/>
      <c r="AP126" s="170"/>
      <c r="AQ126" s="170"/>
      <c r="AR126" s="170"/>
      <c r="AS126" s="170"/>
      <c r="AT126" s="170"/>
      <c r="AU126" s="170"/>
      <c r="AV126" s="170"/>
      <c r="AW126" s="170"/>
    </row>
    <row r="127" spans="2:49">
      <c r="B127" s="15" t="s">
        <v>42</v>
      </c>
      <c r="C127" s="30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7"/>
      <c r="R127" s="4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7"/>
      <c r="AH127" s="4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7"/>
    </row>
    <row r="128" spans="2:49">
      <c r="B128" s="8"/>
      <c r="C128" s="10"/>
      <c r="D128" s="160" t="s">
        <v>35</v>
      </c>
      <c r="E128" s="160"/>
      <c r="F128" s="11" t="s">
        <v>14</v>
      </c>
      <c r="G128" s="190" t="s">
        <v>44</v>
      </c>
      <c r="H128" s="190"/>
      <c r="I128" s="190"/>
      <c r="J128" s="190"/>
      <c r="K128" s="190"/>
      <c r="L128" s="190"/>
      <c r="M128" s="190"/>
      <c r="N128" s="190"/>
      <c r="O128" s="190"/>
      <c r="P128" s="190"/>
      <c r="Q128" s="191"/>
      <c r="R128" s="8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2"/>
      <c r="AH128" s="8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2"/>
    </row>
    <row r="129" spans="2:49">
      <c r="B129" s="8"/>
      <c r="C129" s="10"/>
      <c r="D129" s="10"/>
      <c r="E129" s="10"/>
      <c r="F129" s="10"/>
      <c r="G129" s="190"/>
      <c r="H129" s="190"/>
      <c r="I129" s="190"/>
      <c r="J129" s="190"/>
      <c r="K129" s="190"/>
      <c r="L129" s="190"/>
      <c r="M129" s="190"/>
      <c r="N129" s="190"/>
      <c r="O129" s="190"/>
      <c r="P129" s="190"/>
      <c r="Q129" s="191"/>
      <c r="R129" s="8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2"/>
      <c r="AH129" s="8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2"/>
    </row>
    <row r="130" spans="2:49">
      <c r="B130" s="8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2"/>
      <c r="R130" s="8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2"/>
      <c r="AH130" s="8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2"/>
    </row>
    <row r="131" spans="2:49">
      <c r="B131" s="8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2"/>
      <c r="R131" s="8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2"/>
      <c r="AH131" s="8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2"/>
    </row>
    <row r="132" spans="2:49">
      <c r="B132" s="8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2"/>
      <c r="R132" s="8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2"/>
      <c r="AH132" s="8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2"/>
    </row>
    <row r="133" spans="2:49">
      <c r="B133" s="8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2"/>
      <c r="R133" s="8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2"/>
      <c r="AH133" s="8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2"/>
    </row>
    <row r="134" spans="2:49">
      <c r="B134" s="8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2"/>
      <c r="R134" s="8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2"/>
      <c r="AH134" s="8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2"/>
    </row>
    <row r="135" spans="2:49">
      <c r="B135" s="8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2"/>
      <c r="R135" s="8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2"/>
      <c r="AH135" s="8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2"/>
    </row>
    <row r="136" spans="2:49">
      <c r="B136" s="8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2"/>
      <c r="R136" s="8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2"/>
      <c r="AH136" s="8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2"/>
    </row>
    <row r="137" spans="2:49">
      <c r="B137" s="8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2"/>
      <c r="R137" s="8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2"/>
      <c r="AH137" s="8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2"/>
    </row>
    <row r="138" spans="2:49">
      <c r="B138" s="8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2"/>
      <c r="R138" s="8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2"/>
      <c r="AH138" s="8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2"/>
    </row>
    <row r="139" spans="2:49">
      <c r="B139" s="8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2"/>
      <c r="R139" s="8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2"/>
      <c r="AH139" s="8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2"/>
    </row>
    <row r="140" spans="2:49">
      <c r="B140" s="8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2"/>
      <c r="R140" s="8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2"/>
      <c r="AH140" s="8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2"/>
    </row>
    <row r="141" spans="2:49">
      <c r="B141" s="14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9"/>
      <c r="R141" s="14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9"/>
      <c r="AH141" s="14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9"/>
    </row>
    <row r="144" spans="2:49" ht="21">
      <c r="B144" s="173" t="s">
        <v>56</v>
      </c>
      <c r="C144" s="174"/>
      <c r="D144" s="174" t="s">
        <v>57</v>
      </c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  <c r="Z144" s="174"/>
      <c r="AA144" s="174"/>
      <c r="AB144" s="174"/>
      <c r="AC144" s="174"/>
      <c r="AD144" s="174"/>
      <c r="AE144" s="174"/>
      <c r="AF144" s="174"/>
      <c r="AG144" s="174"/>
      <c r="AH144" s="174" t="s">
        <v>31</v>
      </c>
      <c r="AI144" s="174"/>
      <c r="AJ144" s="177">
        <f>SUM(AS54,AS88,AS125)</f>
        <v>9318850</v>
      </c>
      <c r="AK144" s="177"/>
      <c r="AL144" s="177"/>
      <c r="AM144" s="177"/>
      <c r="AN144" s="177"/>
      <c r="AO144" s="177"/>
      <c r="AP144" s="177"/>
      <c r="AQ144" s="177"/>
      <c r="AR144" s="177"/>
      <c r="AS144" s="177"/>
      <c r="AT144" s="39"/>
      <c r="AU144" s="39"/>
      <c r="AV144" s="39"/>
      <c r="AW144" s="40"/>
    </row>
    <row r="145" spans="2:49" ht="21">
      <c r="B145" s="175"/>
      <c r="C145" s="176"/>
      <c r="D145" s="176"/>
      <c r="E145" s="176"/>
      <c r="F145" s="176"/>
      <c r="G145" s="176"/>
      <c r="H145" s="176"/>
      <c r="I145" s="176"/>
      <c r="J145" s="176"/>
      <c r="K145" s="176"/>
      <c r="L145" s="176"/>
      <c r="M145" s="176"/>
      <c r="N145" s="176"/>
      <c r="O145" s="176"/>
      <c r="P145" s="176"/>
      <c r="Q145" s="176"/>
      <c r="R145" s="176"/>
      <c r="S145" s="176"/>
      <c r="T145" s="176"/>
      <c r="U145" s="176"/>
      <c r="V145" s="176"/>
      <c r="W145" s="176"/>
      <c r="X145" s="176"/>
      <c r="Y145" s="176"/>
      <c r="Z145" s="176"/>
      <c r="AA145" s="176"/>
      <c r="AB145" s="176"/>
      <c r="AC145" s="176"/>
      <c r="AD145" s="176"/>
      <c r="AE145" s="176"/>
      <c r="AF145" s="176"/>
      <c r="AG145" s="176"/>
      <c r="AH145" s="176"/>
      <c r="AI145" s="176"/>
      <c r="AJ145" s="178"/>
      <c r="AK145" s="178"/>
      <c r="AL145" s="178"/>
      <c r="AM145" s="178"/>
      <c r="AN145" s="178"/>
      <c r="AO145" s="178"/>
      <c r="AP145" s="178"/>
      <c r="AQ145" s="178"/>
      <c r="AR145" s="178"/>
      <c r="AS145" s="178"/>
      <c r="AT145" s="41"/>
      <c r="AU145" s="41"/>
      <c r="AV145" s="41"/>
      <c r="AW145" s="42"/>
    </row>
    <row r="146" spans="2:49">
      <c r="AO146" s="3"/>
    </row>
    <row r="147" spans="2:49" s="51" customFormat="1" ht="14.25">
      <c r="I147" s="52"/>
      <c r="J147" s="52"/>
      <c r="K147" s="52"/>
      <c r="L147" s="52"/>
      <c r="M147" s="52"/>
      <c r="N147" s="52"/>
      <c r="AO147" s="52" t="s">
        <v>210</v>
      </c>
    </row>
    <row r="148" spans="2:49" s="51" customFormat="1" ht="14.25">
      <c r="F148" s="52" t="s">
        <v>54</v>
      </c>
      <c r="I148" s="52"/>
      <c r="J148" s="52"/>
      <c r="K148" s="52"/>
      <c r="L148" s="52"/>
      <c r="M148" s="52"/>
      <c r="N148" s="52"/>
      <c r="X148" s="52" t="s">
        <v>51</v>
      </c>
      <c r="AO148" s="52" t="s">
        <v>48</v>
      </c>
    </row>
    <row r="149" spans="2:49" s="51" customFormat="1" ht="14.25">
      <c r="F149" s="52" t="s">
        <v>55</v>
      </c>
      <c r="I149" s="52"/>
      <c r="J149" s="52"/>
      <c r="K149" s="52"/>
      <c r="L149" s="52"/>
      <c r="M149" s="52"/>
      <c r="N149" s="52"/>
      <c r="X149" s="52" t="s">
        <v>52</v>
      </c>
      <c r="AO149" s="52" t="s">
        <v>49</v>
      </c>
    </row>
    <row r="150" spans="2:49" s="51" customFormat="1" ht="14.25">
      <c r="F150" s="52"/>
      <c r="I150" s="52"/>
      <c r="J150" s="52"/>
      <c r="K150" s="52"/>
      <c r="L150" s="52"/>
      <c r="M150" s="52"/>
      <c r="N150" s="52"/>
      <c r="X150" s="52" t="s">
        <v>53</v>
      </c>
      <c r="AO150" s="52" t="s">
        <v>50</v>
      </c>
    </row>
    <row r="151" spans="2:49" s="51" customFormat="1" ht="14.25">
      <c r="F151" s="52"/>
      <c r="I151" s="52"/>
      <c r="J151" s="52"/>
      <c r="K151" s="52"/>
      <c r="L151" s="52"/>
      <c r="M151" s="52"/>
      <c r="N151" s="52"/>
      <c r="X151" s="52"/>
      <c r="AO151" s="52"/>
    </row>
    <row r="152" spans="2:49" s="51" customFormat="1" ht="14.25">
      <c r="F152" s="52"/>
      <c r="I152" s="52"/>
      <c r="J152" s="52"/>
      <c r="K152" s="52"/>
      <c r="L152" s="52"/>
      <c r="M152" s="52"/>
      <c r="N152" s="52"/>
      <c r="X152" s="52"/>
      <c r="AO152" s="52"/>
    </row>
    <row r="153" spans="2:49" s="51" customFormat="1" ht="14.25">
      <c r="F153" s="52"/>
      <c r="I153" s="52"/>
      <c r="J153" s="52"/>
      <c r="K153" s="52"/>
      <c r="L153" s="52"/>
      <c r="M153" s="52"/>
      <c r="N153" s="52"/>
      <c r="X153" s="52"/>
      <c r="AO153" s="52"/>
    </row>
    <row r="154" spans="2:49" s="63" customFormat="1">
      <c r="F154" s="132" t="s">
        <v>232</v>
      </c>
      <c r="I154" s="131"/>
      <c r="J154" s="131"/>
      <c r="K154" s="131"/>
      <c r="L154" s="131"/>
      <c r="M154" s="131"/>
      <c r="N154" s="131"/>
      <c r="X154" s="132" t="s">
        <v>97</v>
      </c>
      <c r="AO154" s="132" t="s">
        <v>209</v>
      </c>
    </row>
    <row r="155" spans="2:49" s="51" customFormat="1" ht="14.25">
      <c r="D155" s="133"/>
      <c r="F155" s="133" t="s">
        <v>228</v>
      </c>
      <c r="G155" s="133"/>
      <c r="H155" s="133"/>
      <c r="I155" s="133"/>
      <c r="J155" s="133"/>
      <c r="K155" s="134"/>
      <c r="L155" s="134"/>
      <c r="M155" s="134"/>
      <c r="N155" s="134"/>
      <c r="AO155" s="52"/>
    </row>
  </sheetData>
  <mergeCells count="93">
    <mergeCell ref="AJ144:AS145"/>
    <mergeCell ref="AJ122:AL122"/>
    <mergeCell ref="AR122:AU122"/>
    <mergeCell ref="AC123:AG123"/>
    <mergeCell ref="B125:AO125"/>
    <mergeCell ref="AS125:AW125"/>
    <mergeCell ref="B126:C126"/>
    <mergeCell ref="D126:Q126"/>
    <mergeCell ref="R126:AG126"/>
    <mergeCell ref="AH126:AW126"/>
    <mergeCell ref="AD122:AE122"/>
    <mergeCell ref="D128:E128"/>
    <mergeCell ref="G128:Q129"/>
    <mergeCell ref="B144:C145"/>
    <mergeCell ref="D144:AG145"/>
    <mergeCell ref="AH144:AI145"/>
    <mergeCell ref="D91:Q91"/>
    <mergeCell ref="D92:E92"/>
    <mergeCell ref="G92:Q92"/>
    <mergeCell ref="V122:W122"/>
    <mergeCell ref="Z122:AA122"/>
    <mergeCell ref="B88:AO88"/>
    <mergeCell ref="AS88:AW88"/>
    <mergeCell ref="B89:C89"/>
    <mergeCell ref="D89:Q89"/>
    <mergeCell ref="R89:AG89"/>
    <mergeCell ref="AH89:AW89"/>
    <mergeCell ref="AJ85:AL85"/>
    <mergeCell ref="AR85:AU85"/>
    <mergeCell ref="V86:W86"/>
    <mergeCell ref="X86:AA86"/>
    <mergeCell ref="AD86:AE86"/>
    <mergeCell ref="AJ86:AL86"/>
    <mergeCell ref="AR86:AU86"/>
    <mergeCell ref="AD85:AE85"/>
    <mergeCell ref="D57:Q57"/>
    <mergeCell ref="D58:E58"/>
    <mergeCell ref="G58:Q58"/>
    <mergeCell ref="V85:W85"/>
    <mergeCell ref="Z85:AA85"/>
    <mergeCell ref="B54:AO54"/>
    <mergeCell ref="AS54:AW54"/>
    <mergeCell ref="B55:C55"/>
    <mergeCell ref="D55:Q55"/>
    <mergeCell ref="R55:AG55"/>
    <mergeCell ref="AH55:AW55"/>
    <mergeCell ref="V51:W51"/>
    <mergeCell ref="X51:AA51"/>
    <mergeCell ref="AD51:AE51"/>
    <mergeCell ref="AJ51:AL51"/>
    <mergeCell ref="AR51:AU51"/>
    <mergeCell ref="V52:W52"/>
    <mergeCell ref="X52:AA52"/>
    <mergeCell ref="AD52:AE52"/>
    <mergeCell ref="AJ52:AL52"/>
    <mergeCell ref="AR52:AU52"/>
    <mergeCell ref="AP42:AT42"/>
    <mergeCell ref="V50:W50"/>
    <mergeCell ref="Z50:AA50"/>
    <mergeCell ref="AD50:AE50"/>
    <mergeCell ref="AJ50:AL50"/>
    <mergeCell ref="AR50:AU50"/>
    <mergeCell ref="B18:Q18"/>
    <mergeCell ref="R18:AG18"/>
    <mergeCell ref="AH18:AW18"/>
    <mergeCell ref="B19:Q30"/>
    <mergeCell ref="R19:AG30"/>
    <mergeCell ref="AH19:AW30"/>
    <mergeCell ref="AJ16:AO16"/>
    <mergeCell ref="B11:AW11"/>
    <mergeCell ref="C14:G14"/>
    <mergeCell ref="I14:J14"/>
    <mergeCell ref="M14:N14"/>
    <mergeCell ref="Q14:R14"/>
    <mergeCell ref="AJ14:AO14"/>
    <mergeCell ref="C15:G15"/>
    <mergeCell ref="I15:J15"/>
    <mergeCell ref="M15:N15"/>
    <mergeCell ref="Q15:R15"/>
    <mergeCell ref="AJ15:AO15"/>
    <mergeCell ref="B7:J7"/>
    <mergeCell ref="L7:AT7"/>
    <mergeCell ref="B8:J8"/>
    <mergeCell ref="L8:AT8"/>
    <mergeCell ref="B9:J9"/>
    <mergeCell ref="L9:AT9"/>
    <mergeCell ref="B6:J6"/>
    <mergeCell ref="L6:AT6"/>
    <mergeCell ref="A2:AW2"/>
    <mergeCell ref="B4:J4"/>
    <mergeCell ref="L4:AT4"/>
    <mergeCell ref="B5:J5"/>
    <mergeCell ref="L5:AT5"/>
  </mergeCells>
  <pageMargins left="1.07" right="0.19685039370078741" top="0.93" bottom="0.26" header="0.31496062992125984" footer="0.31496062992125984"/>
  <pageSetup paperSize="9" scale="85" orientation="landscape" horizontalDpi="4294967293" verticalDpi="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>
  <dimension ref="A1:AW155"/>
  <sheetViews>
    <sheetView topLeftCell="A13" workbookViewId="0">
      <selection activeCell="A32" sqref="A32:XFD40"/>
    </sheetView>
  </sheetViews>
  <sheetFormatPr defaultRowHeight="15"/>
  <cols>
    <col min="1" max="7" width="3" style="1" customWidth="1"/>
    <col min="8" max="8" width="1.5703125" style="1" customWidth="1"/>
    <col min="9" max="14" width="3" style="3" customWidth="1"/>
    <col min="15" max="81" width="3" style="1" customWidth="1"/>
    <col min="82" max="139" width="2.42578125" style="1" customWidth="1"/>
    <col min="140" max="16384" width="9.140625" style="1"/>
  </cols>
  <sheetData>
    <row r="1" spans="1:49">
      <c r="AR1" s="21" t="s">
        <v>24</v>
      </c>
    </row>
    <row r="2" spans="1:49" ht="21">
      <c r="A2" s="165" t="s">
        <v>0</v>
      </c>
      <c r="B2" s="165"/>
      <c r="C2" s="165"/>
      <c r="D2" s="165"/>
      <c r="E2" s="165"/>
      <c r="F2" s="165"/>
      <c r="G2" s="165"/>
      <c r="H2" s="165"/>
      <c r="I2" s="165"/>
      <c r="J2" s="165"/>
      <c r="K2" s="165"/>
      <c r="L2" s="165"/>
      <c r="M2" s="165"/>
      <c r="N2" s="165"/>
      <c r="O2" s="165"/>
      <c r="P2" s="165"/>
      <c r="Q2" s="165"/>
      <c r="R2" s="165"/>
      <c r="S2" s="165"/>
      <c r="T2" s="165"/>
      <c r="U2" s="165"/>
      <c r="V2" s="165"/>
      <c r="W2" s="165"/>
      <c r="X2" s="165"/>
      <c r="Y2" s="165"/>
      <c r="Z2" s="165"/>
      <c r="AA2" s="165"/>
      <c r="AB2" s="165"/>
      <c r="AC2" s="165"/>
      <c r="AD2" s="165"/>
      <c r="AE2" s="165"/>
      <c r="AF2" s="165"/>
      <c r="AG2" s="165"/>
      <c r="AH2" s="165"/>
      <c r="AI2" s="165"/>
      <c r="AJ2" s="165"/>
      <c r="AK2" s="165"/>
      <c r="AL2" s="165"/>
      <c r="AM2" s="165"/>
      <c r="AN2" s="165"/>
      <c r="AO2" s="165"/>
      <c r="AP2" s="165"/>
      <c r="AQ2" s="165"/>
      <c r="AR2" s="165"/>
      <c r="AS2" s="165"/>
      <c r="AT2" s="165"/>
      <c r="AU2" s="165"/>
      <c r="AV2" s="165"/>
      <c r="AW2" s="165"/>
    </row>
    <row r="4" spans="1:49">
      <c r="A4" s="2" t="s">
        <v>1</v>
      </c>
      <c r="B4" s="166" t="s">
        <v>2</v>
      </c>
      <c r="C4" s="166"/>
      <c r="D4" s="166"/>
      <c r="E4" s="166"/>
      <c r="F4" s="166"/>
      <c r="G4" s="166"/>
      <c r="H4" s="166"/>
      <c r="I4" s="166"/>
      <c r="J4" s="166"/>
      <c r="K4" s="3" t="s">
        <v>14</v>
      </c>
      <c r="L4" s="166">
        <v>411</v>
      </c>
      <c r="M4" s="166"/>
      <c r="N4" s="166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  <c r="AA4" s="166"/>
      <c r="AB4" s="166"/>
      <c r="AC4" s="166"/>
      <c r="AD4" s="166"/>
      <c r="AE4" s="166"/>
      <c r="AF4" s="166"/>
      <c r="AG4" s="166"/>
      <c r="AH4" s="166"/>
      <c r="AI4" s="166"/>
      <c r="AJ4" s="166"/>
      <c r="AK4" s="166"/>
      <c r="AL4" s="166"/>
      <c r="AM4" s="166"/>
      <c r="AN4" s="166"/>
      <c r="AO4" s="166"/>
      <c r="AP4" s="166"/>
      <c r="AQ4" s="166"/>
      <c r="AR4" s="166"/>
      <c r="AS4" s="166"/>
      <c r="AT4" s="166"/>
    </row>
    <row r="5" spans="1:49">
      <c r="B5" s="166" t="s">
        <v>3</v>
      </c>
      <c r="C5" s="166"/>
      <c r="D5" s="166"/>
      <c r="E5" s="166"/>
      <c r="F5" s="166"/>
      <c r="G5" s="166"/>
      <c r="H5" s="166"/>
      <c r="I5" s="166"/>
      <c r="J5" s="166"/>
      <c r="K5" s="3" t="s">
        <v>14</v>
      </c>
      <c r="L5" s="167" t="s">
        <v>224</v>
      </c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167"/>
      <c r="AA5" s="167"/>
      <c r="AB5" s="167"/>
      <c r="AC5" s="167"/>
      <c r="AD5" s="167"/>
      <c r="AE5" s="167"/>
      <c r="AF5" s="167"/>
      <c r="AG5" s="167"/>
      <c r="AH5" s="167"/>
      <c r="AI5" s="167"/>
      <c r="AJ5" s="167"/>
      <c r="AK5" s="167"/>
      <c r="AL5" s="167"/>
      <c r="AM5" s="167"/>
      <c r="AN5" s="167"/>
      <c r="AO5" s="167"/>
      <c r="AP5" s="167"/>
      <c r="AQ5" s="167"/>
      <c r="AR5" s="167"/>
      <c r="AS5" s="167"/>
      <c r="AT5" s="167"/>
    </row>
    <row r="6" spans="1:49">
      <c r="B6" s="166" t="s">
        <v>4</v>
      </c>
      <c r="C6" s="166"/>
      <c r="D6" s="166"/>
      <c r="E6" s="166"/>
      <c r="F6" s="166"/>
      <c r="G6" s="166"/>
      <c r="H6" s="166"/>
      <c r="I6" s="166"/>
      <c r="J6" s="166"/>
      <c r="K6" s="3" t="s">
        <v>14</v>
      </c>
      <c r="L6" s="166" t="str">
        <f>'[1]Tembesi Lolos'!$N$153</f>
        <v>Wiraswasta</v>
      </c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</row>
    <row r="7" spans="1:49">
      <c r="B7" s="166" t="s">
        <v>5</v>
      </c>
      <c r="C7" s="166"/>
      <c r="D7" s="166"/>
      <c r="E7" s="166"/>
      <c r="F7" s="166"/>
      <c r="G7" s="166"/>
      <c r="H7" s="166"/>
      <c r="I7" s="166"/>
      <c r="J7" s="166"/>
      <c r="K7" s="3" t="s">
        <v>14</v>
      </c>
      <c r="L7" s="166" t="s">
        <v>197</v>
      </c>
      <c r="M7" s="166"/>
      <c r="N7" s="166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</row>
    <row r="8" spans="1:49">
      <c r="B8" s="166" t="s">
        <v>6</v>
      </c>
      <c r="C8" s="166"/>
      <c r="D8" s="166"/>
      <c r="E8" s="166"/>
      <c r="F8" s="166"/>
      <c r="G8" s="166"/>
      <c r="H8" s="166"/>
      <c r="I8" s="166"/>
      <c r="J8" s="166"/>
      <c r="K8" s="3" t="s">
        <v>14</v>
      </c>
      <c r="L8" s="166" t="s">
        <v>105</v>
      </c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</row>
    <row r="9" spans="1:49">
      <c r="B9" s="166" t="s">
        <v>7</v>
      </c>
      <c r="C9" s="166"/>
      <c r="D9" s="166"/>
      <c r="E9" s="166"/>
      <c r="F9" s="166"/>
      <c r="G9" s="166"/>
      <c r="H9" s="166"/>
      <c r="I9" s="166"/>
      <c r="J9" s="166"/>
      <c r="K9" s="3" t="s">
        <v>14</v>
      </c>
      <c r="L9" s="166" t="s">
        <v>23</v>
      </c>
      <c r="M9" s="166"/>
      <c r="N9" s="166"/>
      <c r="O9" s="166"/>
      <c r="P9" s="166"/>
      <c r="Q9" s="166"/>
      <c r="R9" s="166"/>
      <c r="S9" s="166"/>
      <c r="T9" s="166"/>
      <c r="U9" s="166"/>
      <c r="V9" s="166"/>
      <c r="W9" s="166"/>
      <c r="X9" s="166"/>
      <c r="Y9" s="166"/>
      <c r="Z9" s="166"/>
      <c r="AA9" s="166"/>
      <c r="AB9" s="166"/>
      <c r="AC9" s="166"/>
      <c r="AD9" s="166"/>
      <c r="AE9" s="166"/>
      <c r="AF9" s="166"/>
      <c r="AG9" s="166"/>
      <c r="AH9" s="166"/>
      <c r="AI9" s="166"/>
      <c r="AJ9" s="166"/>
      <c r="AK9" s="166"/>
      <c r="AL9" s="166"/>
      <c r="AM9" s="166"/>
      <c r="AN9" s="166"/>
      <c r="AO9" s="166"/>
      <c r="AP9" s="166"/>
      <c r="AQ9" s="166"/>
      <c r="AR9" s="166"/>
      <c r="AS9" s="166"/>
      <c r="AT9" s="166"/>
    </row>
    <row r="11" spans="1:49">
      <c r="A11" s="2" t="s">
        <v>8</v>
      </c>
      <c r="B11" s="169" t="s">
        <v>9</v>
      </c>
      <c r="C11" s="169"/>
      <c r="D11" s="169"/>
      <c r="E11" s="169"/>
      <c r="F11" s="169"/>
      <c r="G11" s="169"/>
      <c r="H11" s="169"/>
      <c r="I11" s="169"/>
      <c r="J11" s="169"/>
      <c r="K11" s="169"/>
      <c r="L11" s="169"/>
      <c r="M11" s="169"/>
      <c r="N11" s="169"/>
      <c r="O11" s="169"/>
      <c r="P11" s="169"/>
      <c r="Q11" s="169"/>
      <c r="R11" s="169"/>
      <c r="S11" s="169"/>
      <c r="T11" s="169"/>
      <c r="U11" s="169"/>
      <c r="V11" s="169"/>
      <c r="W11" s="169"/>
      <c r="X11" s="169"/>
      <c r="Y11" s="169"/>
      <c r="Z11" s="169"/>
      <c r="AA11" s="169"/>
      <c r="AB11" s="169"/>
      <c r="AC11" s="169"/>
      <c r="AD11" s="169"/>
      <c r="AE11" s="169"/>
      <c r="AF11" s="169"/>
      <c r="AG11" s="169"/>
      <c r="AH11" s="169"/>
      <c r="AI11" s="169"/>
      <c r="AJ11" s="169"/>
      <c r="AK11" s="169"/>
      <c r="AL11" s="169"/>
      <c r="AM11" s="169"/>
      <c r="AN11" s="169"/>
      <c r="AO11" s="169"/>
      <c r="AP11" s="169"/>
      <c r="AQ11" s="169"/>
      <c r="AR11" s="169"/>
      <c r="AS11" s="169"/>
      <c r="AT11" s="169"/>
      <c r="AU11" s="169"/>
      <c r="AV11" s="169"/>
      <c r="AW11" s="169"/>
    </row>
    <row r="13" spans="1:49">
      <c r="B13" s="15" t="s">
        <v>10</v>
      </c>
      <c r="C13" s="5"/>
      <c r="D13" s="5"/>
      <c r="E13" s="5"/>
      <c r="F13" s="5"/>
      <c r="G13" s="5"/>
      <c r="H13" s="5"/>
      <c r="I13" s="6"/>
      <c r="J13" s="6"/>
      <c r="K13" s="6"/>
      <c r="L13" s="6"/>
      <c r="M13" s="6"/>
      <c r="N13" s="6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7"/>
    </row>
    <row r="14" spans="1:49" ht="17.25">
      <c r="B14" s="16" t="s">
        <v>11</v>
      </c>
      <c r="C14" s="160" t="s">
        <v>13</v>
      </c>
      <c r="D14" s="160"/>
      <c r="E14" s="160"/>
      <c r="F14" s="160"/>
      <c r="G14" s="160"/>
      <c r="H14" s="122" t="s">
        <v>14</v>
      </c>
      <c r="I14" s="168">
        <v>6</v>
      </c>
      <c r="J14" s="168"/>
      <c r="K14" s="123" t="s">
        <v>15</v>
      </c>
      <c r="L14" s="123" t="s">
        <v>16</v>
      </c>
      <c r="M14" s="168">
        <v>10</v>
      </c>
      <c r="N14" s="168"/>
      <c r="O14" s="11" t="s">
        <v>15</v>
      </c>
      <c r="P14" s="13" t="s">
        <v>17</v>
      </c>
      <c r="Q14" s="168">
        <f>SUM(M14*I14)</f>
        <v>60</v>
      </c>
      <c r="R14" s="168"/>
      <c r="S14" s="122" t="s">
        <v>18</v>
      </c>
      <c r="T14" s="122"/>
      <c r="U14" s="18" t="s">
        <v>11</v>
      </c>
      <c r="V14" s="10" t="s">
        <v>65</v>
      </c>
      <c r="W14" s="10"/>
      <c r="X14" s="10"/>
      <c r="Y14" s="10"/>
      <c r="Z14" s="10"/>
      <c r="AA14" s="10" t="s">
        <v>14</v>
      </c>
      <c r="AB14" s="10" t="s">
        <v>64</v>
      </c>
      <c r="AC14" s="10"/>
      <c r="AD14" s="10"/>
      <c r="AE14" s="10"/>
      <c r="AF14" s="10"/>
      <c r="AI14" s="19" t="s">
        <v>11</v>
      </c>
      <c r="AJ14" s="161" t="s">
        <v>67</v>
      </c>
      <c r="AK14" s="161"/>
      <c r="AL14" s="161"/>
      <c r="AM14" s="161"/>
      <c r="AN14" s="161"/>
      <c r="AO14" s="161"/>
      <c r="AP14" s="44" t="s">
        <v>14</v>
      </c>
      <c r="AQ14" s="44" t="s">
        <v>64</v>
      </c>
      <c r="AR14" s="44"/>
      <c r="AS14" s="44"/>
      <c r="AT14" s="44"/>
      <c r="AU14" s="44"/>
      <c r="AW14" s="12"/>
    </row>
    <row r="15" spans="1:49" ht="17.25">
      <c r="B15" s="16" t="s">
        <v>11</v>
      </c>
      <c r="C15" s="160" t="s">
        <v>12</v>
      </c>
      <c r="D15" s="160"/>
      <c r="E15" s="160"/>
      <c r="F15" s="160"/>
      <c r="G15" s="160"/>
      <c r="H15" s="122" t="s">
        <v>14</v>
      </c>
      <c r="I15" s="168">
        <v>6</v>
      </c>
      <c r="J15" s="168"/>
      <c r="K15" s="123" t="s">
        <v>15</v>
      </c>
      <c r="L15" s="123" t="s">
        <v>16</v>
      </c>
      <c r="M15" s="168">
        <v>8</v>
      </c>
      <c r="N15" s="168"/>
      <c r="O15" s="11" t="s">
        <v>15</v>
      </c>
      <c r="P15" s="13" t="s">
        <v>17</v>
      </c>
      <c r="Q15" s="168">
        <f>SUM(M15*I15)</f>
        <v>48</v>
      </c>
      <c r="R15" s="168"/>
      <c r="S15" s="122" t="s">
        <v>18</v>
      </c>
      <c r="T15" s="122"/>
      <c r="U15" s="18" t="s">
        <v>11</v>
      </c>
      <c r="V15" s="10" t="s">
        <v>63</v>
      </c>
      <c r="W15" s="10"/>
      <c r="X15" s="10"/>
      <c r="Y15" s="10"/>
      <c r="Z15" s="10"/>
      <c r="AA15" s="10" t="s">
        <v>14</v>
      </c>
      <c r="AB15" s="10" t="s">
        <v>64</v>
      </c>
      <c r="AC15" s="10"/>
      <c r="AD15" s="10"/>
      <c r="AE15" s="10"/>
      <c r="AF15" s="10"/>
      <c r="AH15" s="10"/>
      <c r="AI15" s="18" t="s">
        <v>11</v>
      </c>
      <c r="AJ15" s="160" t="s">
        <v>68</v>
      </c>
      <c r="AK15" s="160"/>
      <c r="AL15" s="160"/>
      <c r="AM15" s="160"/>
      <c r="AN15" s="160"/>
      <c r="AO15" s="160"/>
      <c r="AP15" s="10" t="s">
        <v>14</v>
      </c>
      <c r="AQ15" s="10" t="s">
        <v>64</v>
      </c>
      <c r="AR15" s="10"/>
      <c r="AS15" s="10"/>
      <c r="AT15" s="10"/>
      <c r="AU15" s="10"/>
      <c r="AW15" s="12"/>
    </row>
    <row r="16" spans="1:49">
      <c r="B16" s="17"/>
      <c r="C16" s="44"/>
      <c r="D16" s="44"/>
      <c r="E16" s="44"/>
      <c r="F16" s="44"/>
      <c r="G16" s="44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125"/>
      <c r="U16" s="18" t="s">
        <v>11</v>
      </c>
      <c r="V16" s="122" t="s">
        <v>66</v>
      </c>
      <c r="W16" s="122"/>
      <c r="X16" s="122"/>
      <c r="Y16" s="122"/>
      <c r="Z16" s="122"/>
      <c r="AA16" s="10" t="s">
        <v>14</v>
      </c>
      <c r="AB16" s="122" t="s">
        <v>64</v>
      </c>
      <c r="AC16" s="122"/>
      <c r="AD16" s="122"/>
      <c r="AE16" s="122"/>
      <c r="AF16" s="122"/>
      <c r="AH16" s="24"/>
      <c r="AI16" s="18" t="s">
        <v>11</v>
      </c>
      <c r="AJ16" s="160" t="s">
        <v>69</v>
      </c>
      <c r="AK16" s="160"/>
      <c r="AL16" s="160"/>
      <c r="AM16" s="160"/>
      <c r="AN16" s="160"/>
      <c r="AO16" s="160"/>
      <c r="AP16" s="10" t="s">
        <v>14</v>
      </c>
      <c r="AQ16" s="10" t="s">
        <v>111</v>
      </c>
      <c r="AR16" s="10"/>
      <c r="AS16" s="10"/>
      <c r="AT16" s="10"/>
      <c r="AU16" s="10"/>
      <c r="AV16" s="10"/>
      <c r="AW16" s="12"/>
    </row>
    <row r="17" spans="2:49">
      <c r="B17" s="8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2"/>
    </row>
    <row r="18" spans="2:49">
      <c r="B18" s="170" t="s">
        <v>19</v>
      </c>
      <c r="C18" s="170"/>
      <c r="D18" s="170"/>
      <c r="E18" s="170"/>
      <c r="F18" s="170"/>
      <c r="G18" s="170"/>
      <c r="H18" s="170"/>
      <c r="I18" s="170"/>
      <c r="J18" s="170"/>
      <c r="K18" s="170"/>
      <c r="L18" s="170"/>
      <c r="M18" s="170"/>
      <c r="N18" s="170"/>
      <c r="O18" s="170"/>
      <c r="P18" s="170"/>
      <c r="Q18" s="170"/>
      <c r="R18" s="170" t="s">
        <v>20</v>
      </c>
      <c r="S18" s="170"/>
      <c r="T18" s="170"/>
      <c r="U18" s="170"/>
      <c r="V18" s="170"/>
      <c r="W18" s="170"/>
      <c r="X18" s="170"/>
      <c r="Y18" s="170"/>
      <c r="Z18" s="170"/>
      <c r="AA18" s="170"/>
      <c r="AB18" s="170"/>
      <c r="AC18" s="170"/>
      <c r="AD18" s="170"/>
      <c r="AE18" s="170"/>
      <c r="AF18" s="170"/>
      <c r="AG18" s="170"/>
      <c r="AH18" s="170" t="s">
        <v>21</v>
      </c>
      <c r="AI18" s="170"/>
      <c r="AJ18" s="170"/>
      <c r="AK18" s="170"/>
      <c r="AL18" s="170"/>
      <c r="AM18" s="170"/>
      <c r="AN18" s="170"/>
      <c r="AO18" s="170"/>
      <c r="AP18" s="170"/>
      <c r="AQ18" s="170"/>
      <c r="AR18" s="170"/>
      <c r="AS18" s="170"/>
      <c r="AT18" s="170"/>
      <c r="AU18" s="170"/>
      <c r="AV18" s="170"/>
      <c r="AW18" s="170"/>
    </row>
    <row r="19" spans="2:49">
      <c r="B19" s="162"/>
      <c r="C19" s="162"/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  <c r="AA19" s="162"/>
      <c r="AB19" s="162"/>
      <c r="AC19" s="162"/>
      <c r="AD19" s="162"/>
      <c r="AE19" s="162"/>
      <c r="AF19" s="162"/>
      <c r="AG19" s="162"/>
      <c r="AH19" s="162"/>
      <c r="AI19" s="162"/>
      <c r="AJ19" s="162"/>
      <c r="AK19" s="162"/>
      <c r="AL19" s="162"/>
      <c r="AM19" s="162"/>
      <c r="AN19" s="162"/>
      <c r="AO19" s="162"/>
      <c r="AP19" s="162"/>
      <c r="AQ19" s="162"/>
      <c r="AR19" s="162"/>
      <c r="AS19" s="162"/>
      <c r="AT19" s="162"/>
      <c r="AU19" s="162"/>
      <c r="AV19" s="162"/>
      <c r="AW19" s="162"/>
    </row>
    <row r="20" spans="2:49">
      <c r="B20" s="163"/>
      <c r="C20" s="163"/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  <c r="AC20" s="163"/>
      <c r="AD20" s="163"/>
      <c r="AE20" s="163"/>
      <c r="AF20" s="163"/>
      <c r="AG20" s="163"/>
      <c r="AH20" s="163"/>
      <c r="AI20" s="163"/>
      <c r="AJ20" s="163"/>
      <c r="AK20" s="163"/>
      <c r="AL20" s="163"/>
      <c r="AM20" s="163"/>
      <c r="AN20" s="163"/>
      <c r="AO20" s="163"/>
      <c r="AP20" s="163"/>
      <c r="AQ20" s="163"/>
      <c r="AR20" s="163"/>
      <c r="AS20" s="163"/>
      <c r="AT20" s="163"/>
      <c r="AU20" s="163"/>
      <c r="AV20" s="163"/>
      <c r="AW20" s="163"/>
    </row>
    <row r="21" spans="2:49">
      <c r="B21" s="163"/>
      <c r="C21" s="163"/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  <c r="AC21" s="163"/>
      <c r="AD21" s="163"/>
      <c r="AE21" s="163"/>
      <c r="AF21" s="163"/>
      <c r="AG21" s="163"/>
      <c r="AH21" s="163"/>
      <c r="AI21" s="163"/>
      <c r="AJ21" s="163"/>
      <c r="AK21" s="163"/>
      <c r="AL21" s="163"/>
      <c r="AM21" s="163"/>
      <c r="AN21" s="163"/>
      <c r="AO21" s="163"/>
      <c r="AP21" s="163"/>
      <c r="AQ21" s="163"/>
      <c r="AR21" s="163"/>
      <c r="AS21" s="163"/>
      <c r="AT21" s="163"/>
      <c r="AU21" s="163"/>
      <c r="AV21" s="163"/>
      <c r="AW21" s="163"/>
    </row>
    <row r="22" spans="2:49">
      <c r="B22" s="163"/>
      <c r="C22" s="163"/>
      <c r="D22" s="163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  <c r="AC22" s="163"/>
      <c r="AD22" s="163"/>
      <c r="AE22" s="163"/>
      <c r="AF22" s="163"/>
      <c r="AG22" s="163"/>
      <c r="AH22" s="163"/>
      <c r="AI22" s="163"/>
      <c r="AJ22" s="163"/>
      <c r="AK22" s="163"/>
      <c r="AL22" s="163"/>
      <c r="AM22" s="163"/>
      <c r="AN22" s="163"/>
      <c r="AO22" s="163"/>
      <c r="AP22" s="163"/>
      <c r="AQ22" s="163"/>
      <c r="AR22" s="163"/>
      <c r="AS22" s="163"/>
      <c r="AT22" s="163"/>
      <c r="AU22" s="163"/>
      <c r="AV22" s="163"/>
      <c r="AW22" s="163"/>
    </row>
    <row r="23" spans="2:49">
      <c r="B23" s="163"/>
      <c r="C23" s="163"/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  <c r="AC23" s="163"/>
      <c r="AD23" s="163"/>
      <c r="AE23" s="163"/>
      <c r="AF23" s="163"/>
      <c r="AG23" s="163"/>
      <c r="AH23" s="163"/>
      <c r="AI23" s="163"/>
      <c r="AJ23" s="163"/>
      <c r="AK23" s="163"/>
      <c r="AL23" s="163"/>
      <c r="AM23" s="163"/>
      <c r="AN23" s="163"/>
      <c r="AO23" s="163"/>
      <c r="AP23" s="163"/>
      <c r="AQ23" s="163"/>
      <c r="AR23" s="163"/>
      <c r="AS23" s="163"/>
      <c r="AT23" s="163"/>
      <c r="AU23" s="163"/>
      <c r="AV23" s="163"/>
      <c r="AW23" s="163"/>
    </row>
    <row r="24" spans="2:49">
      <c r="B24" s="163"/>
      <c r="C24" s="163"/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  <c r="AC24" s="163"/>
      <c r="AD24" s="163"/>
      <c r="AE24" s="163"/>
      <c r="AF24" s="163"/>
      <c r="AG24" s="163"/>
      <c r="AH24" s="163"/>
      <c r="AI24" s="163"/>
      <c r="AJ24" s="163"/>
      <c r="AK24" s="163"/>
      <c r="AL24" s="163"/>
      <c r="AM24" s="163"/>
      <c r="AN24" s="163"/>
      <c r="AO24" s="163"/>
      <c r="AP24" s="163"/>
      <c r="AQ24" s="163"/>
      <c r="AR24" s="163"/>
      <c r="AS24" s="163"/>
      <c r="AT24" s="163"/>
      <c r="AU24" s="163"/>
      <c r="AV24" s="163"/>
      <c r="AW24" s="163"/>
    </row>
    <row r="25" spans="2:49">
      <c r="B25" s="163"/>
      <c r="C25" s="163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K25" s="163"/>
      <c r="AL25" s="163"/>
      <c r="AM25" s="163"/>
      <c r="AN25" s="163"/>
      <c r="AO25" s="163"/>
      <c r="AP25" s="163"/>
      <c r="AQ25" s="163"/>
      <c r="AR25" s="163"/>
      <c r="AS25" s="163"/>
      <c r="AT25" s="163"/>
      <c r="AU25" s="163"/>
      <c r="AV25" s="163"/>
      <c r="AW25" s="163"/>
    </row>
    <row r="26" spans="2:49">
      <c r="B26" s="163"/>
      <c r="C26" s="163"/>
      <c r="D26" s="163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  <c r="AB26" s="163"/>
      <c r="AC26" s="163"/>
      <c r="AD26" s="163"/>
      <c r="AE26" s="163"/>
      <c r="AF26" s="163"/>
      <c r="AG26" s="163"/>
      <c r="AH26" s="163"/>
      <c r="AI26" s="163"/>
      <c r="AJ26" s="163"/>
      <c r="AK26" s="163"/>
      <c r="AL26" s="163"/>
      <c r="AM26" s="163"/>
      <c r="AN26" s="163"/>
      <c r="AO26" s="163"/>
      <c r="AP26" s="163"/>
      <c r="AQ26" s="163"/>
      <c r="AR26" s="163"/>
      <c r="AS26" s="163"/>
      <c r="AT26" s="163"/>
      <c r="AU26" s="163"/>
      <c r="AV26" s="163"/>
      <c r="AW26" s="163"/>
    </row>
    <row r="27" spans="2:49">
      <c r="B27" s="163"/>
      <c r="C27" s="163"/>
      <c r="D27" s="163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/>
      <c r="AC27" s="163"/>
      <c r="AD27" s="163"/>
      <c r="AE27" s="163"/>
      <c r="AF27" s="163"/>
      <c r="AG27" s="163"/>
      <c r="AH27" s="163"/>
      <c r="AI27" s="163"/>
      <c r="AJ27" s="163"/>
      <c r="AK27" s="163"/>
      <c r="AL27" s="163"/>
      <c r="AM27" s="163"/>
      <c r="AN27" s="163"/>
      <c r="AO27" s="163"/>
      <c r="AP27" s="163"/>
      <c r="AQ27" s="163"/>
      <c r="AR27" s="163"/>
      <c r="AS27" s="163"/>
      <c r="AT27" s="163"/>
      <c r="AU27" s="163"/>
      <c r="AV27" s="163"/>
      <c r="AW27" s="163"/>
    </row>
    <row r="28" spans="2:49">
      <c r="B28" s="163"/>
      <c r="C28" s="163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  <c r="AB28" s="163"/>
      <c r="AC28" s="163"/>
      <c r="AD28" s="163"/>
      <c r="AE28" s="163"/>
      <c r="AF28" s="163"/>
      <c r="AG28" s="163"/>
      <c r="AH28" s="163"/>
      <c r="AI28" s="163"/>
      <c r="AJ28" s="163"/>
      <c r="AK28" s="163"/>
      <c r="AL28" s="163"/>
      <c r="AM28" s="163"/>
      <c r="AN28" s="163"/>
      <c r="AO28" s="163"/>
      <c r="AP28" s="163"/>
      <c r="AQ28" s="163"/>
      <c r="AR28" s="163"/>
      <c r="AS28" s="163"/>
      <c r="AT28" s="163"/>
      <c r="AU28" s="163"/>
      <c r="AV28" s="163"/>
      <c r="AW28" s="163"/>
    </row>
    <row r="29" spans="2:49">
      <c r="B29" s="163"/>
      <c r="C29" s="163"/>
      <c r="D29" s="163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63"/>
      <c r="AL29" s="163"/>
      <c r="AM29" s="163"/>
      <c r="AN29" s="163"/>
      <c r="AO29" s="163"/>
      <c r="AP29" s="163"/>
      <c r="AQ29" s="163"/>
      <c r="AR29" s="163"/>
      <c r="AS29" s="163"/>
      <c r="AT29" s="163"/>
      <c r="AU29" s="163"/>
      <c r="AV29" s="163"/>
      <c r="AW29" s="163"/>
    </row>
    <row r="30" spans="2:49">
      <c r="B30" s="164"/>
      <c r="C30" s="164"/>
      <c r="D30" s="164"/>
      <c r="E30" s="164"/>
      <c r="F30" s="164"/>
      <c r="G30" s="164"/>
      <c r="H30" s="164"/>
      <c r="I30" s="164"/>
      <c r="J30" s="164"/>
      <c r="K30" s="164"/>
      <c r="L30" s="164"/>
      <c r="M30" s="164"/>
      <c r="N30" s="164"/>
      <c r="O30" s="164"/>
      <c r="P30" s="164"/>
      <c r="Q30" s="164"/>
      <c r="R30" s="164"/>
      <c r="S30" s="164"/>
      <c r="T30" s="164"/>
      <c r="U30" s="164"/>
      <c r="V30" s="164"/>
      <c r="W30" s="164"/>
      <c r="X30" s="164"/>
      <c r="Y30" s="164"/>
      <c r="Z30" s="164"/>
      <c r="AA30" s="164"/>
      <c r="AB30" s="164"/>
      <c r="AC30" s="164"/>
      <c r="AD30" s="164"/>
      <c r="AE30" s="164"/>
      <c r="AF30" s="164"/>
      <c r="AG30" s="164"/>
      <c r="AH30" s="164"/>
      <c r="AI30" s="164"/>
      <c r="AJ30" s="164"/>
      <c r="AK30" s="164"/>
      <c r="AL30" s="164"/>
      <c r="AM30" s="164"/>
      <c r="AN30" s="164"/>
      <c r="AO30" s="164"/>
      <c r="AP30" s="164"/>
      <c r="AQ30" s="164"/>
      <c r="AR30" s="164"/>
      <c r="AS30" s="164"/>
      <c r="AT30" s="164"/>
      <c r="AU30" s="164"/>
      <c r="AV30" s="164"/>
      <c r="AW30" s="164"/>
    </row>
    <row r="32" spans="2:49" s="102" customFormat="1">
      <c r="I32" s="101"/>
      <c r="J32" s="101"/>
      <c r="K32" s="101"/>
      <c r="L32" s="101"/>
      <c r="M32" s="101"/>
      <c r="N32" s="101"/>
      <c r="AR32" s="101" t="s">
        <v>239</v>
      </c>
    </row>
    <row r="33" spans="1:49" s="102" customFormat="1">
      <c r="F33" s="101" t="s">
        <v>54</v>
      </c>
      <c r="I33" s="101"/>
      <c r="J33" s="101"/>
      <c r="K33" s="101"/>
      <c r="L33" s="101"/>
      <c r="M33" s="101"/>
      <c r="N33" s="101"/>
      <c r="T33" s="101" t="s">
        <v>237</v>
      </c>
      <c r="AF33" s="101" t="s">
        <v>51</v>
      </c>
      <c r="AR33" s="101" t="s">
        <v>48</v>
      </c>
    </row>
    <row r="34" spans="1:49" s="102" customFormat="1">
      <c r="F34" s="101" t="s">
        <v>55</v>
      </c>
      <c r="I34" s="101"/>
      <c r="J34" s="101"/>
      <c r="K34" s="101"/>
      <c r="L34" s="101"/>
      <c r="M34" s="101"/>
      <c r="N34" s="101"/>
      <c r="T34" s="101" t="s">
        <v>238</v>
      </c>
      <c r="AF34" s="101" t="s">
        <v>52</v>
      </c>
      <c r="AR34" s="101" t="s">
        <v>49</v>
      </c>
    </row>
    <row r="35" spans="1:49" s="102" customFormat="1">
      <c r="F35" s="101"/>
      <c r="I35" s="101"/>
      <c r="J35" s="101"/>
      <c r="K35" s="101"/>
      <c r="L35" s="101"/>
      <c r="M35" s="101"/>
      <c r="N35" s="101"/>
      <c r="AF35" s="101" t="s">
        <v>53</v>
      </c>
      <c r="AR35" s="101" t="s">
        <v>50</v>
      </c>
    </row>
    <row r="36" spans="1:49" s="102" customFormat="1">
      <c r="F36" s="101"/>
      <c r="I36" s="101"/>
      <c r="J36" s="101"/>
      <c r="K36" s="101"/>
      <c r="L36" s="101"/>
      <c r="M36" s="101"/>
      <c r="N36" s="101"/>
      <c r="AF36" s="101"/>
      <c r="AR36" s="101"/>
    </row>
    <row r="37" spans="1:49" s="102" customFormat="1">
      <c r="F37" s="101"/>
      <c r="I37" s="101"/>
      <c r="J37" s="101"/>
      <c r="K37" s="101"/>
      <c r="L37" s="101"/>
      <c r="M37" s="101"/>
      <c r="N37" s="101"/>
      <c r="AF37" s="101"/>
      <c r="AR37" s="101"/>
    </row>
    <row r="38" spans="1:49" s="102" customFormat="1">
      <c r="F38" s="101"/>
      <c r="I38" s="101"/>
      <c r="J38" s="101"/>
      <c r="K38" s="101"/>
      <c r="L38" s="101"/>
      <c r="M38" s="101"/>
      <c r="N38" s="101"/>
      <c r="AF38" s="101"/>
      <c r="AR38" s="101"/>
    </row>
    <row r="39" spans="1:49" s="140" customFormat="1" ht="16.5" thickBot="1">
      <c r="F39" s="141" t="s">
        <v>232</v>
      </c>
      <c r="I39" s="142"/>
      <c r="J39" s="142"/>
      <c r="K39" s="142"/>
      <c r="L39" s="142"/>
      <c r="M39" s="142"/>
      <c r="N39" s="142"/>
      <c r="Q39" s="145"/>
      <c r="R39" s="145"/>
      <c r="S39" s="145"/>
      <c r="T39" s="146"/>
      <c r="U39" s="145"/>
      <c r="V39" s="145"/>
      <c r="W39" s="145"/>
      <c r="X39" s="145"/>
      <c r="AF39" s="141" t="s">
        <v>97</v>
      </c>
      <c r="AR39" s="141" t="s">
        <v>209</v>
      </c>
    </row>
    <row r="40" spans="1:49" s="102" customFormat="1">
      <c r="D40" s="143"/>
      <c r="F40" s="143" t="s">
        <v>228</v>
      </c>
      <c r="G40" s="143"/>
      <c r="H40" s="143"/>
      <c r="I40" s="143"/>
      <c r="J40" s="143"/>
      <c r="K40" s="144"/>
      <c r="L40" s="144"/>
      <c r="M40" s="144"/>
      <c r="N40" s="144"/>
      <c r="T40" s="147"/>
      <c r="AO40" s="101"/>
    </row>
    <row r="42" spans="1:49">
      <c r="AN42" s="10"/>
      <c r="AO42" s="10"/>
      <c r="AP42" s="160"/>
      <c r="AQ42" s="160"/>
      <c r="AR42" s="160"/>
      <c r="AS42" s="160"/>
      <c r="AT42" s="160"/>
    </row>
    <row r="46" spans="1:49">
      <c r="A46" s="2" t="s">
        <v>25</v>
      </c>
      <c r="B46" s="1" t="s">
        <v>26</v>
      </c>
    </row>
    <row r="48" spans="1:49">
      <c r="B48" s="15" t="s">
        <v>27</v>
      </c>
      <c r="C48" s="5"/>
      <c r="D48" s="5"/>
      <c r="E48" s="5"/>
      <c r="F48" s="5"/>
      <c r="G48" s="5"/>
      <c r="H48" s="5"/>
      <c r="I48" s="6"/>
      <c r="J48" s="6"/>
      <c r="K48" s="6"/>
      <c r="L48" s="6"/>
      <c r="M48" s="6"/>
      <c r="N48" s="6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7"/>
    </row>
    <row r="49" spans="2:49">
      <c r="B49" s="22" t="s">
        <v>28</v>
      </c>
      <c r="C49" s="10"/>
      <c r="D49" s="10"/>
      <c r="E49" s="10"/>
      <c r="F49" s="10"/>
      <c r="G49" s="10"/>
      <c r="H49" s="10"/>
      <c r="I49" s="11"/>
      <c r="J49" s="11"/>
      <c r="K49" s="11"/>
      <c r="L49" s="11"/>
      <c r="M49" s="11"/>
      <c r="V49" s="11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9" t="s">
        <v>30</v>
      </c>
      <c r="AR49" s="10"/>
      <c r="AS49" s="10"/>
      <c r="AT49" s="10"/>
      <c r="AU49" s="10"/>
      <c r="AV49" s="10"/>
      <c r="AW49" s="12"/>
    </row>
    <row r="50" spans="2:49" ht="17.25">
      <c r="B50" s="23" t="s">
        <v>1</v>
      </c>
      <c r="C50" s="10" t="s">
        <v>70</v>
      </c>
      <c r="D50" s="10"/>
      <c r="E50" s="10"/>
      <c r="F50" s="10"/>
      <c r="G50" s="10"/>
      <c r="H50" s="122"/>
      <c r="I50" s="20"/>
      <c r="J50" s="11"/>
      <c r="K50" s="11"/>
      <c r="L50" s="11"/>
      <c r="M50" s="11"/>
      <c r="V50" s="168">
        <v>12</v>
      </c>
      <c r="W50" s="168"/>
      <c r="X50" s="11" t="s">
        <v>15</v>
      </c>
      <c r="Y50" s="11" t="s">
        <v>16</v>
      </c>
      <c r="Z50" s="168">
        <v>2.85</v>
      </c>
      <c r="AA50" s="168"/>
      <c r="AB50" s="11" t="s">
        <v>15</v>
      </c>
      <c r="AC50" s="13" t="s">
        <v>17</v>
      </c>
      <c r="AD50" s="168">
        <f>SUM(Z50*V50)</f>
        <v>34.200000000000003</v>
      </c>
      <c r="AE50" s="168"/>
      <c r="AF50" s="122" t="s">
        <v>18</v>
      </c>
      <c r="AG50" s="10"/>
      <c r="AH50" s="25" t="s">
        <v>29</v>
      </c>
      <c r="AI50" s="10"/>
      <c r="AJ50" s="180">
        <v>57000</v>
      </c>
      <c r="AK50" s="180"/>
      <c r="AL50" s="180"/>
      <c r="AM50" s="26"/>
      <c r="AN50" s="10"/>
      <c r="AO50" s="10"/>
      <c r="AP50" s="10"/>
      <c r="AQ50" s="27" t="s">
        <v>31</v>
      </c>
      <c r="AR50" s="180">
        <f>SUM(AJ50*AD50)</f>
        <v>1949400.0000000002</v>
      </c>
      <c r="AS50" s="180"/>
      <c r="AT50" s="180"/>
      <c r="AU50" s="180"/>
      <c r="AV50" s="10"/>
      <c r="AW50" s="12"/>
    </row>
    <row r="51" spans="2:49">
      <c r="B51" s="23" t="s">
        <v>8</v>
      </c>
      <c r="C51" s="10" t="s">
        <v>71</v>
      </c>
      <c r="D51" s="10"/>
      <c r="E51" s="10"/>
      <c r="F51" s="10"/>
      <c r="G51" s="10"/>
      <c r="H51" s="122"/>
      <c r="I51" s="20"/>
      <c r="J51" s="11"/>
      <c r="K51" s="11"/>
      <c r="L51" s="11"/>
      <c r="M51" s="11"/>
      <c r="V51" s="168">
        <v>2</v>
      </c>
      <c r="W51" s="168"/>
      <c r="X51" s="160" t="s">
        <v>37</v>
      </c>
      <c r="Y51" s="160"/>
      <c r="Z51" s="160"/>
      <c r="AA51" s="160"/>
      <c r="AC51" s="13"/>
      <c r="AD51" s="168"/>
      <c r="AE51" s="168"/>
      <c r="AF51" s="122"/>
      <c r="AG51" s="10"/>
      <c r="AH51" s="25" t="s">
        <v>29</v>
      </c>
      <c r="AI51" s="10"/>
      <c r="AJ51" s="180">
        <v>350000</v>
      </c>
      <c r="AK51" s="180"/>
      <c r="AL51" s="180"/>
      <c r="AM51" s="26"/>
      <c r="AN51" s="10"/>
      <c r="AO51" s="10"/>
      <c r="AP51" s="10"/>
      <c r="AQ51" s="27" t="s">
        <v>31</v>
      </c>
      <c r="AR51" s="180">
        <f>SUM(AJ51*V51)</f>
        <v>700000</v>
      </c>
      <c r="AS51" s="180"/>
      <c r="AT51" s="180"/>
      <c r="AU51" s="180"/>
      <c r="AV51" s="10"/>
      <c r="AW51" s="12"/>
    </row>
    <row r="52" spans="2:49">
      <c r="B52" s="23" t="s">
        <v>25</v>
      </c>
      <c r="C52" s="122" t="s">
        <v>72</v>
      </c>
      <c r="D52" s="125"/>
      <c r="E52" s="125"/>
      <c r="F52" s="125"/>
      <c r="G52" s="125"/>
      <c r="H52" s="125"/>
      <c r="I52" s="125"/>
      <c r="J52" s="125"/>
      <c r="K52" s="125"/>
      <c r="L52" s="125"/>
      <c r="M52" s="125"/>
      <c r="V52" s="168">
        <v>2</v>
      </c>
      <c r="W52" s="168"/>
      <c r="X52" s="160" t="s">
        <v>37</v>
      </c>
      <c r="Y52" s="160"/>
      <c r="Z52" s="160"/>
      <c r="AA52" s="160"/>
      <c r="AC52" s="13"/>
      <c r="AD52" s="168"/>
      <c r="AE52" s="168"/>
      <c r="AF52" s="122"/>
      <c r="AG52" s="24"/>
      <c r="AH52" s="25" t="s">
        <v>29</v>
      </c>
      <c r="AI52" s="24"/>
      <c r="AJ52" s="180">
        <v>350000</v>
      </c>
      <c r="AK52" s="180"/>
      <c r="AL52" s="180"/>
      <c r="AM52" s="26"/>
      <c r="AN52" s="24"/>
      <c r="AO52" s="24"/>
      <c r="AP52" s="24"/>
      <c r="AQ52" s="27" t="s">
        <v>31</v>
      </c>
      <c r="AR52" s="180">
        <f>SUM(AJ52*V52)</f>
        <v>700000</v>
      </c>
      <c r="AS52" s="180"/>
      <c r="AT52" s="180"/>
      <c r="AU52" s="180"/>
      <c r="AV52" s="10"/>
      <c r="AW52" s="12"/>
    </row>
    <row r="53" spans="2:49">
      <c r="B53" s="8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2"/>
    </row>
    <row r="54" spans="2:49" ht="15.75">
      <c r="B54" s="181" t="s">
        <v>32</v>
      </c>
      <c r="C54" s="182"/>
      <c r="D54" s="182"/>
      <c r="E54" s="182"/>
      <c r="F54" s="182"/>
      <c r="G54" s="182"/>
      <c r="H54" s="182"/>
      <c r="I54" s="182"/>
      <c r="J54" s="182"/>
      <c r="K54" s="182"/>
      <c r="L54" s="182"/>
      <c r="M54" s="182"/>
      <c r="N54" s="182"/>
      <c r="O54" s="182"/>
      <c r="P54" s="182"/>
      <c r="Q54" s="182"/>
      <c r="R54" s="182"/>
      <c r="S54" s="182"/>
      <c r="T54" s="182"/>
      <c r="U54" s="182"/>
      <c r="V54" s="182"/>
      <c r="W54" s="182"/>
      <c r="X54" s="182"/>
      <c r="Y54" s="182"/>
      <c r="Z54" s="182"/>
      <c r="AA54" s="182"/>
      <c r="AB54" s="182"/>
      <c r="AC54" s="182"/>
      <c r="AD54" s="182"/>
      <c r="AE54" s="182"/>
      <c r="AF54" s="182"/>
      <c r="AG54" s="182"/>
      <c r="AH54" s="182"/>
      <c r="AI54" s="182"/>
      <c r="AJ54" s="182"/>
      <c r="AK54" s="182"/>
      <c r="AL54" s="182"/>
      <c r="AM54" s="182"/>
      <c r="AN54" s="182"/>
      <c r="AO54" s="182"/>
      <c r="AP54" s="45"/>
      <c r="AQ54" s="45" t="s">
        <v>31</v>
      </c>
      <c r="AR54" s="46"/>
      <c r="AS54" s="183">
        <f>SUM(AR50:AU52)</f>
        <v>3349400</v>
      </c>
      <c r="AT54" s="183"/>
      <c r="AU54" s="183"/>
      <c r="AV54" s="183"/>
      <c r="AW54" s="184"/>
    </row>
    <row r="55" spans="2:49">
      <c r="B55" s="185" t="s">
        <v>33</v>
      </c>
      <c r="C55" s="186"/>
      <c r="D55" s="187" t="s">
        <v>19</v>
      </c>
      <c r="E55" s="188"/>
      <c r="F55" s="188"/>
      <c r="G55" s="188"/>
      <c r="H55" s="188"/>
      <c r="I55" s="188"/>
      <c r="J55" s="188"/>
      <c r="K55" s="188"/>
      <c r="L55" s="188"/>
      <c r="M55" s="188"/>
      <c r="N55" s="188"/>
      <c r="O55" s="188"/>
      <c r="P55" s="188"/>
      <c r="Q55" s="189"/>
      <c r="R55" s="170" t="s">
        <v>20</v>
      </c>
      <c r="S55" s="170"/>
      <c r="T55" s="170"/>
      <c r="U55" s="170"/>
      <c r="V55" s="170"/>
      <c r="W55" s="170"/>
      <c r="X55" s="170"/>
      <c r="Y55" s="170"/>
      <c r="Z55" s="170"/>
      <c r="AA55" s="170"/>
      <c r="AB55" s="170"/>
      <c r="AC55" s="170"/>
      <c r="AD55" s="170"/>
      <c r="AE55" s="170"/>
      <c r="AF55" s="170"/>
      <c r="AG55" s="170"/>
      <c r="AH55" s="170" t="s">
        <v>21</v>
      </c>
      <c r="AI55" s="170"/>
      <c r="AJ55" s="170"/>
      <c r="AK55" s="170"/>
      <c r="AL55" s="170"/>
      <c r="AM55" s="170"/>
      <c r="AN55" s="170"/>
      <c r="AO55" s="170"/>
      <c r="AP55" s="170"/>
      <c r="AQ55" s="170"/>
      <c r="AR55" s="170"/>
      <c r="AS55" s="170"/>
      <c r="AT55" s="170"/>
      <c r="AU55" s="170"/>
      <c r="AV55" s="170"/>
      <c r="AW55" s="170"/>
    </row>
    <row r="56" spans="2:49">
      <c r="B56" s="15" t="s">
        <v>43</v>
      </c>
      <c r="C56" s="30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7"/>
      <c r="R56" s="4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7"/>
      <c r="AH56" s="4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7"/>
    </row>
    <row r="57" spans="2:49">
      <c r="B57" s="8"/>
      <c r="C57" s="9" t="s">
        <v>34</v>
      </c>
      <c r="D57" s="195" t="s">
        <v>58</v>
      </c>
      <c r="E57" s="195"/>
      <c r="F57" s="195"/>
      <c r="G57" s="195"/>
      <c r="H57" s="195"/>
      <c r="I57" s="195"/>
      <c r="J57" s="195"/>
      <c r="K57" s="195"/>
      <c r="L57" s="195"/>
      <c r="M57" s="195"/>
      <c r="N57" s="195"/>
      <c r="O57" s="195"/>
      <c r="P57" s="195"/>
      <c r="Q57" s="196"/>
      <c r="R57" s="8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2"/>
      <c r="AH57" s="8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2"/>
    </row>
    <row r="58" spans="2:49">
      <c r="B58" s="8"/>
      <c r="C58" s="10"/>
      <c r="D58" s="160" t="s">
        <v>35</v>
      </c>
      <c r="E58" s="160"/>
      <c r="F58" s="11" t="s">
        <v>14</v>
      </c>
      <c r="G58" s="160" t="s">
        <v>36</v>
      </c>
      <c r="H58" s="160"/>
      <c r="I58" s="160"/>
      <c r="J58" s="160"/>
      <c r="K58" s="160"/>
      <c r="L58" s="160"/>
      <c r="M58" s="160"/>
      <c r="N58" s="160"/>
      <c r="O58" s="160"/>
      <c r="P58" s="160"/>
      <c r="Q58" s="198"/>
      <c r="R58" s="8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2"/>
      <c r="AH58" s="8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2"/>
    </row>
    <row r="59" spans="2:49">
      <c r="B59" s="8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2"/>
      <c r="R59" s="8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2"/>
      <c r="AH59" s="8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2"/>
    </row>
    <row r="60" spans="2:49">
      <c r="B60" s="8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2"/>
      <c r="R60" s="8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2"/>
      <c r="AH60" s="8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2"/>
    </row>
    <row r="61" spans="2:49">
      <c r="B61" s="8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2"/>
      <c r="R61" s="8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2"/>
      <c r="AH61" s="8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2"/>
    </row>
    <row r="62" spans="2:49">
      <c r="B62" s="8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2"/>
      <c r="R62" s="8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2"/>
      <c r="AH62" s="8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2"/>
    </row>
    <row r="63" spans="2:49">
      <c r="B63" s="8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2"/>
      <c r="R63" s="8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2"/>
      <c r="AH63" s="8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2"/>
    </row>
    <row r="64" spans="2:49">
      <c r="B64" s="8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2"/>
      <c r="R64" s="8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2"/>
      <c r="AH64" s="8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2"/>
    </row>
    <row r="65" spans="2:49">
      <c r="B65" s="8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2"/>
      <c r="R65" s="8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2"/>
      <c r="AH65" s="8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2"/>
    </row>
    <row r="66" spans="2:49">
      <c r="B66" s="8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2"/>
      <c r="R66" s="8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2"/>
      <c r="AH66" s="8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2"/>
    </row>
    <row r="67" spans="2:49">
      <c r="B67" s="8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2"/>
      <c r="R67" s="8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2"/>
      <c r="AH67" s="8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2"/>
    </row>
    <row r="68" spans="2:49">
      <c r="B68" s="8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2"/>
      <c r="R68" s="8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2"/>
      <c r="AH68" s="8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2"/>
    </row>
    <row r="69" spans="2:49">
      <c r="B69" s="8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2"/>
      <c r="R69" s="8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2"/>
      <c r="AH69" s="8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2"/>
    </row>
    <row r="70" spans="2:49">
      <c r="B70" s="8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2"/>
      <c r="R70" s="8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2"/>
      <c r="AH70" s="8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2"/>
    </row>
    <row r="71" spans="2:49">
      <c r="B71" s="14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9"/>
      <c r="R71" s="14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9"/>
      <c r="AH71" s="14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9"/>
    </row>
    <row r="83" spans="2:49">
      <c r="B83" s="15" t="s">
        <v>27</v>
      </c>
      <c r="C83" s="5"/>
      <c r="D83" s="5"/>
      <c r="E83" s="5"/>
      <c r="F83" s="5"/>
      <c r="G83" s="5"/>
      <c r="H83" s="5"/>
      <c r="I83" s="6"/>
      <c r="J83" s="6"/>
      <c r="K83" s="6"/>
      <c r="L83" s="6"/>
      <c r="M83" s="6"/>
      <c r="N83" s="6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7"/>
    </row>
    <row r="84" spans="2:49">
      <c r="B84" s="22" t="s">
        <v>28</v>
      </c>
      <c r="C84" s="10"/>
      <c r="D84" s="10"/>
      <c r="E84" s="10"/>
      <c r="F84" s="10"/>
      <c r="G84" s="10"/>
      <c r="H84" s="10"/>
      <c r="I84" s="11"/>
      <c r="J84" s="11"/>
      <c r="K84" s="11"/>
      <c r="L84" s="11"/>
      <c r="M84" s="11"/>
      <c r="V84" s="11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9" t="s">
        <v>30</v>
      </c>
      <c r="AR84" s="10"/>
      <c r="AS84" s="10"/>
      <c r="AT84" s="10"/>
      <c r="AU84" s="10"/>
      <c r="AV84" s="10"/>
      <c r="AW84" s="12"/>
    </row>
    <row r="85" spans="2:49" ht="17.25">
      <c r="B85" s="23" t="s">
        <v>1</v>
      </c>
      <c r="C85" s="10" t="s">
        <v>70</v>
      </c>
      <c r="D85" s="10"/>
      <c r="E85" s="10"/>
      <c r="F85" s="10"/>
      <c r="G85" s="10"/>
      <c r="H85" s="122"/>
      <c r="I85" s="20"/>
      <c r="J85" s="11"/>
      <c r="K85" s="11"/>
      <c r="L85" s="11"/>
      <c r="M85" s="11"/>
      <c r="V85" s="168">
        <v>16</v>
      </c>
      <c r="W85" s="168"/>
      <c r="X85" s="11" t="s">
        <v>15</v>
      </c>
      <c r="Y85" s="11" t="s">
        <v>16</v>
      </c>
      <c r="Z85" s="168">
        <v>2.85</v>
      </c>
      <c r="AA85" s="168"/>
      <c r="AB85" s="11" t="s">
        <v>15</v>
      </c>
      <c r="AC85" s="13" t="s">
        <v>17</v>
      </c>
      <c r="AD85" s="168">
        <f>SUM(Z85*V85)</f>
        <v>45.6</v>
      </c>
      <c r="AE85" s="168"/>
      <c r="AF85" s="122" t="s">
        <v>18</v>
      </c>
      <c r="AG85" s="10"/>
      <c r="AH85" s="25" t="s">
        <v>29</v>
      </c>
      <c r="AI85" s="10"/>
      <c r="AJ85" s="180">
        <v>57000</v>
      </c>
      <c r="AK85" s="180"/>
      <c r="AL85" s="180"/>
      <c r="AM85" s="26"/>
      <c r="AN85" s="10"/>
      <c r="AO85" s="10"/>
      <c r="AP85" s="10"/>
      <c r="AQ85" s="27" t="s">
        <v>31</v>
      </c>
      <c r="AR85" s="180">
        <f>SUM(AJ85*AD85)</f>
        <v>2599200</v>
      </c>
      <c r="AS85" s="180"/>
      <c r="AT85" s="180"/>
      <c r="AU85" s="180"/>
      <c r="AV85" s="10"/>
      <c r="AW85" s="12"/>
    </row>
    <row r="86" spans="2:49">
      <c r="B86" s="23" t="s">
        <v>8</v>
      </c>
      <c r="C86" s="122" t="s">
        <v>72</v>
      </c>
      <c r="D86" s="125"/>
      <c r="E86" s="125"/>
      <c r="F86" s="125"/>
      <c r="G86" s="125"/>
      <c r="H86" s="125"/>
      <c r="I86" s="125"/>
      <c r="J86" s="125"/>
      <c r="K86" s="125"/>
      <c r="L86" s="125"/>
      <c r="M86" s="125"/>
      <c r="V86" s="168"/>
      <c r="W86" s="168"/>
      <c r="X86" s="160" t="s">
        <v>37</v>
      </c>
      <c r="Y86" s="160"/>
      <c r="Z86" s="160"/>
      <c r="AA86" s="160"/>
      <c r="AC86" s="13"/>
      <c r="AD86" s="168"/>
      <c r="AE86" s="168"/>
      <c r="AF86" s="122"/>
      <c r="AG86" s="24"/>
      <c r="AH86" s="25" t="s">
        <v>29</v>
      </c>
      <c r="AI86" s="24"/>
      <c r="AJ86" s="180">
        <v>350000</v>
      </c>
      <c r="AK86" s="180"/>
      <c r="AL86" s="180"/>
      <c r="AM86" s="24"/>
      <c r="AN86" s="24"/>
      <c r="AO86" s="24"/>
      <c r="AP86" s="24"/>
      <c r="AQ86" s="27" t="s">
        <v>31</v>
      </c>
      <c r="AR86" s="180">
        <f>SUM(AJ86*V86)</f>
        <v>0</v>
      </c>
      <c r="AS86" s="180"/>
      <c r="AT86" s="180"/>
      <c r="AU86" s="180"/>
      <c r="AV86" s="10"/>
      <c r="AW86" s="12"/>
    </row>
    <row r="87" spans="2:49">
      <c r="B87" s="8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2"/>
    </row>
    <row r="88" spans="2:49" ht="15.75">
      <c r="B88" s="181" t="s">
        <v>32</v>
      </c>
      <c r="C88" s="182"/>
      <c r="D88" s="182"/>
      <c r="E88" s="182"/>
      <c r="F88" s="182"/>
      <c r="G88" s="182"/>
      <c r="H88" s="182"/>
      <c r="I88" s="182"/>
      <c r="J88" s="182"/>
      <c r="K88" s="182"/>
      <c r="L88" s="182"/>
      <c r="M88" s="182"/>
      <c r="N88" s="182"/>
      <c r="O88" s="182"/>
      <c r="P88" s="182"/>
      <c r="Q88" s="182"/>
      <c r="R88" s="182"/>
      <c r="S88" s="182"/>
      <c r="T88" s="182"/>
      <c r="U88" s="182"/>
      <c r="V88" s="182"/>
      <c r="W88" s="182"/>
      <c r="X88" s="182"/>
      <c r="Y88" s="182"/>
      <c r="Z88" s="182"/>
      <c r="AA88" s="182"/>
      <c r="AB88" s="182"/>
      <c r="AC88" s="182"/>
      <c r="AD88" s="182"/>
      <c r="AE88" s="182"/>
      <c r="AF88" s="182"/>
      <c r="AG88" s="182"/>
      <c r="AH88" s="182"/>
      <c r="AI88" s="182"/>
      <c r="AJ88" s="182"/>
      <c r="AK88" s="182"/>
      <c r="AL88" s="182"/>
      <c r="AM88" s="182"/>
      <c r="AN88" s="182"/>
      <c r="AO88" s="182"/>
      <c r="AP88" s="45"/>
      <c r="AQ88" s="45" t="s">
        <v>31</v>
      </c>
      <c r="AR88" s="46"/>
      <c r="AS88" s="183">
        <f>SUM(AR85:AU86)</f>
        <v>2599200</v>
      </c>
      <c r="AT88" s="183"/>
      <c r="AU88" s="183"/>
      <c r="AV88" s="183"/>
      <c r="AW88" s="184"/>
    </row>
    <row r="89" spans="2:49">
      <c r="B89" s="185" t="s">
        <v>33</v>
      </c>
      <c r="C89" s="186"/>
      <c r="D89" s="187" t="s">
        <v>19</v>
      </c>
      <c r="E89" s="188"/>
      <c r="F89" s="188"/>
      <c r="G89" s="188"/>
      <c r="H89" s="188"/>
      <c r="I89" s="188"/>
      <c r="J89" s="188"/>
      <c r="K89" s="188"/>
      <c r="L89" s="188"/>
      <c r="M89" s="188"/>
      <c r="N89" s="188"/>
      <c r="O89" s="188"/>
      <c r="P89" s="188"/>
      <c r="Q89" s="189"/>
      <c r="R89" s="170" t="s">
        <v>20</v>
      </c>
      <c r="S89" s="170"/>
      <c r="T89" s="170"/>
      <c r="U89" s="170"/>
      <c r="V89" s="170"/>
      <c r="W89" s="170"/>
      <c r="X89" s="170"/>
      <c r="Y89" s="170"/>
      <c r="Z89" s="170"/>
      <c r="AA89" s="170"/>
      <c r="AB89" s="170"/>
      <c r="AC89" s="170"/>
      <c r="AD89" s="170"/>
      <c r="AE89" s="170"/>
      <c r="AF89" s="170"/>
      <c r="AG89" s="170"/>
      <c r="AH89" s="170" t="s">
        <v>21</v>
      </c>
      <c r="AI89" s="170"/>
      <c r="AJ89" s="170"/>
      <c r="AK89" s="170"/>
      <c r="AL89" s="170"/>
      <c r="AM89" s="170"/>
      <c r="AN89" s="170"/>
      <c r="AO89" s="170"/>
      <c r="AP89" s="170"/>
      <c r="AQ89" s="170"/>
      <c r="AR89" s="170"/>
      <c r="AS89" s="170"/>
      <c r="AT89" s="170"/>
      <c r="AU89" s="170"/>
      <c r="AV89" s="170"/>
      <c r="AW89" s="170"/>
    </row>
    <row r="90" spans="2:49">
      <c r="B90" s="15" t="s">
        <v>43</v>
      </c>
      <c r="C90" s="30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7"/>
      <c r="R90" s="4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7"/>
      <c r="AH90" s="4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7"/>
    </row>
    <row r="91" spans="2:49">
      <c r="B91" s="8"/>
      <c r="C91" s="9" t="s">
        <v>38</v>
      </c>
      <c r="D91" s="195" t="s">
        <v>184</v>
      </c>
      <c r="E91" s="195"/>
      <c r="F91" s="195"/>
      <c r="G91" s="195"/>
      <c r="H91" s="195"/>
      <c r="I91" s="195"/>
      <c r="J91" s="195"/>
      <c r="K91" s="195"/>
      <c r="L91" s="195"/>
      <c r="M91" s="195"/>
      <c r="N91" s="195"/>
      <c r="O91" s="195"/>
      <c r="P91" s="195"/>
      <c r="Q91" s="196"/>
      <c r="R91" s="8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2"/>
      <c r="AH91" s="8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2"/>
    </row>
    <row r="92" spans="2:49">
      <c r="B92" s="8"/>
      <c r="C92" s="10"/>
      <c r="D92" s="160" t="s">
        <v>35</v>
      </c>
      <c r="E92" s="160"/>
      <c r="F92" s="11" t="s">
        <v>14</v>
      </c>
      <c r="G92" s="160" t="s">
        <v>36</v>
      </c>
      <c r="H92" s="160"/>
      <c r="I92" s="160"/>
      <c r="J92" s="160"/>
      <c r="K92" s="160"/>
      <c r="L92" s="160"/>
      <c r="M92" s="160"/>
      <c r="N92" s="160"/>
      <c r="O92" s="160"/>
      <c r="P92" s="160"/>
      <c r="Q92" s="198"/>
      <c r="R92" s="8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2"/>
      <c r="AH92" s="8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2"/>
    </row>
    <row r="93" spans="2:49">
      <c r="B93" s="8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2"/>
      <c r="R93" s="8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2"/>
      <c r="AH93" s="8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2"/>
    </row>
    <row r="94" spans="2:49">
      <c r="B94" s="8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2"/>
      <c r="R94" s="8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2"/>
      <c r="AH94" s="8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2"/>
    </row>
    <row r="95" spans="2:49">
      <c r="B95" s="8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2"/>
      <c r="R95" s="8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2"/>
      <c r="AH95" s="8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2"/>
    </row>
    <row r="96" spans="2:49">
      <c r="B96" s="8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2"/>
      <c r="R96" s="8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2"/>
      <c r="AH96" s="8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2"/>
    </row>
    <row r="97" spans="2:49">
      <c r="B97" s="8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2"/>
      <c r="R97" s="8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2"/>
      <c r="AH97" s="8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2"/>
    </row>
    <row r="98" spans="2:49">
      <c r="B98" s="8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2"/>
      <c r="R98" s="8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2"/>
      <c r="AH98" s="8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2"/>
    </row>
    <row r="99" spans="2:49">
      <c r="B99" s="8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2"/>
      <c r="R99" s="8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2"/>
      <c r="AH99" s="8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2"/>
    </row>
    <row r="100" spans="2:49">
      <c r="B100" s="8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2"/>
      <c r="R100" s="8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2"/>
      <c r="AH100" s="8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2"/>
    </row>
    <row r="101" spans="2:49">
      <c r="B101" s="8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2"/>
      <c r="R101" s="8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2"/>
      <c r="AH101" s="8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2"/>
    </row>
    <row r="102" spans="2:49">
      <c r="B102" s="8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2"/>
      <c r="R102" s="8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2"/>
      <c r="AH102" s="8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2"/>
    </row>
    <row r="103" spans="2:49">
      <c r="B103" s="8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2"/>
      <c r="R103" s="8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2"/>
      <c r="AH103" s="8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2"/>
    </row>
    <row r="104" spans="2:49">
      <c r="B104" s="8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2"/>
      <c r="R104" s="8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2"/>
      <c r="AH104" s="8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2"/>
    </row>
    <row r="105" spans="2:49">
      <c r="B105" s="14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9"/>
      <c r="R105" s="14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9"/>
      <c r="AH105" s="14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9"/>
    </row>
    <row r="120" spans="2:49">
      <c r="B120" s="15" t="s">
        <v>27</v>
      </c>
      <c r="C120" s="5"/>
      <c r="D120" s="5"/>
      <c r="E120" s="5"/>
      <c r="F120" s="5"/>
      <c r="G120" s="5"/>
      <c r="H120" s="5"/>
      <c r="I120" s="6"/>
      <c r="J120" s="6"/>
      <c r="K120" s="6"/>
      <c r="L120" s="6"/>
      <c r="M120" s="6"/>
      <c r="N120" s="6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7"/>
    </row>
    <row r="121" spans="2:49">
      <c r="B121" s="22" t="s">
        <v>28</v>
      </c>
      <c r="C121" s="10"/>
      <c r="D121" s="10"/>
      <c r="E121" s="10"/>
      <c r="F121" s="10"/>
      <c r="G121" s="10"/>
      <c r="H121" s="10"/>
      <c r="I121" s="11"/>
      <c r="J121" s="11"/>
      <c r="K121" s="11"/>
      <c r="L121" s="11"/>
      <c r="M121" s="11"/>
      <c r="N121" s="11"/>
      <c r="O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P121" s="10"/>
      <c r="AQ121" s="9" t="s">
        <v>30</v>
      </c>
      <c r="AR121" s="10"/>
      <c r="AS121" s="10"/>
      <c r="AT121" s="10"/>
      <c r="AU121" s="10"/>
      <c r="AV121" s="10"/>
      <c r="AW121" s="12"/>
    </row>
    <row r="122" spans="2:49" ht="17.25">
      <c r="B122" s="23" t="s">
        <v>1</v>
      </c>
      <c r="C122" s="122" t="s">
        <v>45</v>
      </c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V122" s="168">
        <v>6.5</v>
      </c>
      <c r="W122" s="168"/>
      <c r="X122" s="11" t="s">
        <v>15</v>
      </c>
      <c r="Y122" s="11" t="s">
        <v>16</v>
      </c>
      <c r="Z122" s="168">
        <v>8.5</v>
      </c>
      <c r="AA122" s="168"/>
      <c r="AB122" s="11" t="s">
        <v>15</v>
      </c>
      <c r="AC122" s="13" t="s">
        <v>17</v>
      </c>
      <c r="AD122" s="168">
        <f>SUM(Z122*V122)</f>
        <v>55.25</v>
      </c>
      <c r="AE122" s="168"/>
      <c r="AF122" s="122" t="s">
        <v>18</v>
      </c>
      <c r="AG122" s="10"/>
      <c r="AH122" s="25" t="s">
        <v>29</v>
      </c>
      <c r="AI122" s="10"/>
      <c r="AJ122" s="180">
        <v>61000</v>
      </c>
      <c r="AK122" s="180"/>
      <c r="AL122" s="180"/>
      <c r="AM122" s="26"/>
      <c r="AN122" s="10"/>
      <c r="AO122" s="10"/>
      <c r="AP122" s="10"/>
      <c r="AQ122" s="27" t="s">
        <v>31</v>
      </c>
      <c r="AR122" s="180">
        <f>SUM(AJ122*AD122)</f>
        <v>3370250</v>
      </c>
      <c r="AS122" s="180"/>
      <c r="AT122" s="180"/>
      <c r="AU122" s="180"/>
      <c r="AV122" s="33"/>
      <c r="AW122" s="35"/>
    </row>
    <row r="123" spans="2:49">
      <c r="B123" s="8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W123" s="31"/>
      <c r="X123" s="31"/>
      <c r="AC123" s="179"/>
      <c r="AD123" s="179"/>
      <c r="AE123" s="179"/>
      <c r="AF123" s="179"/>
      <c r="AG123" s="179"/>
      <c r="AH123" s="36"/>
      <c r="AI123" s="34"/>
      <c r="AJ123" s="38"/>
      <c r="AK123" s="38"/>
      <c r="AL123" s="38"/>
      <c r="AM123" s="38"/>
      <c r="AN123" s="38"/>
      <c r="AO123" s="33"/>
      <c r="AP123" s="33"/>
      <c r="AQ123" s="33"/>
      <c r="AR123" s="33"/>
      <c r="AS123" s="33"/>
      <c r="AT123" s="33"/>
      <c r="AU123" s="33"/>
      <c r="AV123" s="33"/>
      <c r="AW123" s="35"/>
    </row>
    <row r="124" spans="2:49">
      <c r="B124" s="8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5"/>
    </row>
    <row r="125" spans="2:49" ht="15.75">
      <c r="B125" s="181" t="s">
        <v>32</v>
      </c>
      <c r="C125" s="182"/>
      <c r="D125" s="182"/>
      <c r="E125" s="182"/>
      <c r="F125" s="182"/>
      <c r="G125" s="182"/>
      <c r="H125" s="182"/>
      <c r="I125" s="182"/>
      <c r="J125" s="182"/>
      <c r="K125" s="182"/>
      <c r="L125" s="182"/>
      <c r="M125" s="182"/>
      <c r="N125" s="182"/>
      <c r="O125" s="182"/>
      <c r="P125" s="182"/>
      <c r="Q125" s="182"/>
      <c r="R125" s="182"/>
      <c r="S125" s="182"/>
      <c r="T125" s="182"/>
      <c r="U125" s="182"/>
      <c r="V125" s="182"/>
      <c r="W125" s="182"/>
      <c r="X125" s="182"/>
      <c r="Y125" s="182"/>
      <c r="Z125" s="182"/>
      <c r="AA125" s="182"/>
      <c r="AB125" s="182"/>
      <c r="AC125" s="182"/>
      <c r="AD125" s="182"/>
      <c r="AE125" s="182"/>
      <c r="AF125" s="182"/>
      <c r="AG125" s="182"/>
      <c r="AH125" s="182"/>
      <c r="AI125" s="182"/>
      <c r="AJ125" s="182"/>
      <c r="AK125" s="182"/>
      <c r="AL125" s="182"/>
      <c r="AM125" s="182"/>
      <c r="AN125" s="182"/>
      <c r="AO125" s="182"/>
      <c r="AP125" s="45"/>
      <c r="AQ125" s="45" t="s">
        <v>31</v>
      </c>
      <c r="AR125" s="46"/>
      <c r="AS125" s="183">
        <f>SUM(AR122)</f>
        <v>3370250</v>
      </c>
      <c r="AT125" s="183"/>
      <c r="AU125" s="183"/>
      <c r="AV125" s="183"/>
      <c r="AW125" s="184"/>
    </row>
    <row r="126" spans="2:49">
      <c r="B126" s="185" t="s">
        <v>33</v>
      </c>
      <c r="C126" s="186"/>
      <c r="D126" s="187" t="s">
        <v>19</v>
      </c>
      <c r="E126" s="188"/>
      <c r="F126" s="188"/>
      <c r="G126" s="188"/>
      <c r="H126" s="188"/>
      <c r="I126" s="188"/>
      <c r="J126" s="188"/>
      <c r="K126" s="188"/>
      <c r="L126" s="188"/>
      <c r="M126" s="188"/>
      <c r="N126" s="188"/>
      <c r="O126" s="188"/>
      <c r="P126" s="188"/>
      <c r="Q126" s="189"/>
      <c r="R126" s="170" t="s">
        <v>20</v>
      </c>
      <c r="S126" s="170"/>
      <c r="T126" s="170"/>
      <c r="U126" s="170"/>
      <c r="V126" s="170"/>
      <c r="W126" s="170"/>
      <c r="X126" s="170"/>
      <c r="Y126" s="170"/>
      <c r="Z126" s="170"/>
      <c r="AA126" s="170"/>
      <c r="AB126" s="170"/>
      <c r="AC126" s="170"/>
      <c r="AD126" s="170"/>
      <c r="AE126" s="170"/>
      <c r="AF126" s="170"/>
      <c r="AG126" s="170"/>
      <c r="AH126" s="170" t="s">
        <v>21</v>
      </c>
      <c r="AI126" s="170"/>
      <c r="AJ126" s="170"/>
      <c r="AK126" s="170"/>
      <c r="AL126" s="170"/>
      <c r="AM126" s="170"/>
      <c r="AN126" s="170"/>
      <c r="AO126" s="170"/>
      <c r="AP126" s="170"/>
      <c r="AQ126" s="170"/>
      <c r="AR126" s="170"/>
      <c r="AS126" s="170"/>
      <c r="AT126" s="170"/>
      <c r="AU126" s="170"/>
      <c r="AV126" s="170"/>
      <c r="AW126" s="170"/>
    </row>
    <row r="127" spans="2:49">
      <c r="B127" s="15" t="s">
        <v>42</v>
      </c>
      <c r="C127" s="30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7"/>
      <c r="R127" s="4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7"/>
      <c r="AH127" s="4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7"/>
    </row>
    <row r="128" spans="2:49">
      <c r="B128" s="8"/>
      <c r="C128" s="10"/>
      <c r="D128" s="160" t="s">
        <v>35</v>
      </c>
      <c r="E128" s="160"/>
      <c r="F128" s="11" t="s">
        <v>14</v>
      </c>
      <c r="G128" s="190" t="s">
        <v>44</v>
      </c>
      <c r="H128" s="190"/>
      <c r="I128" s="190"/>
      <c r="J128" s="190"/>
      <c r="K128" s="190"/>
      <c r="L128" s="190"/>
      <c r="M128" s="190"/>
      <c r="N128" s="190"/>
      <c r="O128" s="190"/>
      <c r="P128" s="190"/>
      <c r="Q128" s="191"/>
      <c r="R128" s="8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2"/>
      <c r="AH128" s="8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2"/>
    </row>
    <row r="129" spans="2:49">
      <c r="B129" s="8"/>
      <c r="C129" s="10"/>
      <c r="D129" s="10"/>
      <c r="E129" s="10"/>
      <c r="F129" s="10"/>
      <c r="G129" s="190"/>
      <c r="H129" s="190"/>
      <c r="I129" s="190"/>
      <c r="J129" s="190"/>
      <c r="K129" s="190"/>
      <c r="L129" s="190"/>
      <c r="M129" s="190"/>
      <c r="N129" s="190"/>
      <c r="O129" s="190"/>
      <c r="P129" s="190"/>
      <c r="Q129" s="191"/>
      <c r="R129" s="8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2"/>
      <c r="AH129" s="8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2"/>
    </row>
    <row r="130" spans="2:49">
      <c r="B130" s="8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2"/>
      <c r="R130" s="8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2"/>
      <c r="AH130" s="8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2"/>
    </row>
    <row r="131" spans="2:49">
      <c r="B131" s="8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2"/>
      <c r="R131" s="8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2"/>
      <c r="AH131" s="8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2"/>
    </row>
    <row r="132" spans="2:49">
      <c r="B132" s="8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2"/>
      <c r="R132" s="8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2"/>
      <c r="AH132" s="8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2"/>
    </row>
    <row r="133" spans="2:49">
      <c r="B133" s="8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2"/>
      <c r="R133" s="8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2"/>
      <c r="AH133" s="8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2"/>
    </row>
    <row r="134" spans="2:49">
      <c r="B134" s="8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2"/>
      <c r="R134" s="8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2"/>
      <c r="AH134" s="8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2"/>
    </row>
    <row r="135" spans="2:49">
      <c r="B135" s="8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2"/>
      <c r="R135" s="8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2"/>
      <c r="AH135" s="8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2"/>
    </row>
    <row r="136" spans="2:49">
      <c r="B136" s="8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2"/>
      <c r="R136" s="8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2"/>
      <c r="AH136" s="8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2"/>
    </row>
    <row r="137" spans="2:49">
      <c r="B137" s="8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2"/>
      <c r="R137" s="8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2"/>
      <c r="AH137" s="8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2"/>
    </row>
    <row r="138" spans="2:49">
      <c r="B138" s="8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2"/>
      <c r="R138" s="8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2"/>
      <c r="AH138" s="8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2"/>
    </row>
    <row r="139" spans="2:49">
      <c r="B139" s="8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2"/>
      <c r="R139" s="8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2"/>
      <c r="AH139" s="8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2"/>
    </row>
    <row r="140" spans="2:49">
      <c r="B140" s="8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2"/>
      <c r="R140" s="8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2"/>
      <c r="AH140" s="8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2"/>
    </row>
    <row r="141" spans="2:49">
      <c r="B141" s="14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9"/>
      <c r="R141" s="14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9"/>
      <c r="AH141" s="14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9"/>
    </row>
    <row r="144" spans="2:49" ht="21">
      <c r="B144" s="173" t="s">
        <v>56</v>
      </c>
      <c r="C144" s="174"/>
      <c r="D144" s="174" t="s">
        <v>57</v>
      </c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  <c r="Z144" s="174"/>
      <c r="AA144" s="174"/>
      <c r="AB144" s="174"/>
      <c r="AC144" s="174"/>
      <c r="AD144" s="174"/>
      <c r="AE144" s="174"/>
      <c r="AF144" s="174"/>
      <c r="AG144" s="174"/>
      <c r="AH144" s="174" t="s">
        <v>31</v>
      </c>
      <c r="AI144" s="174"/>
      <c r="AJ144" s="177">
        <f>SUM(AS54,AS88,AS125)</f>
        <v>9318850</v>
      </c>
      <c r="AK144" s="177"/>
      <c r="AL144" s="177"/>
      <c r="AM144" s="177"/>
      <c r="AN144" s="177"/>
      <c r="AO144" s="177"/>
      <c r="AP144" s="177"/>
      <c r="AQ144" s="177"/>
      <c r="AR144" s="177"/>
      <c r="AS144" s="177"/>
      <c r="AT144" s="39"/>
      <c r="AU144" s="39"/>
      <c r="AV144" s="39"/>
      <c r="AW144" s="40"/>
    </row>
    <row r="145" spans="2:49" ht="21">
      <c r="B145" s="175"/>
      <c r="C145" s="176"/>
      <c r="D145" s="176"/>
      <c r="E145" s="176"/>
      <c r="F145" s="176"/>
      <c r="G145" s="176"/>
      <c r="H145" s="176"/>
      <c r="I145" s="176"/>
      <c r="J145" s="176"/>
      <c r="K145" s="176"/>
      <c r="L145" s="176"/>
      <c r="M145" s="176"/>
      <c r="N145" s="176"/>
      <c r="O145" s="176"/>
      <c r="P145" s="176"/>
      <c r="Q145" s="176"/>
      <c r="R145" s="176"/>
      <c r="S145" s="176"/>
      <c r="T145" s="176"/>
      <c r="U145" s="176"/>
      <c r="V145" s="176"/>
      <c r="W145" s="176"/>
      <c r="X145" s="176"/>
      <c r="Y145" s="176"/>
      <c r="Z145" s="176"/>
      <c r="AA145" s="176"/>
      <c r="AB145" s="176"/>
      <c r="AC145" s="176"/>
      <c r="AD145" s="176"/>
      <c r="AE145" s="176"/>
      <c r="AF145" s="176"/>
      <c r="AG145" s="176"/>
      <c r="AH145" s="176"/>
      <c r="AI145" s="176"/>
      <c r="AJ145" s="178"/>
      <c r="AK145" s="178"/>
      <c r="AL145" s="178"/>
      <c r="AM145" s="178"/>
      <c r="AN145" s="178"/>
      <c r="AO145" s="178"/>
      <c r="AP145" s="178"/>
      <c r="AQ145" s="178"/>
      <c r="AR145" s="178"/>
      <c r="AS145" s="178"/>
      <c r="AT145" s="41"/>
      <c r="AU145" s="41"/>
      <c r="AV145" s="41"/>
      <c r="AW145" s="42"/>
    </row>
    <row r="146" spans="2:49">
      <c r="AO146" s="3"/>
    </row>
    <row r="147" spans="2:49" s="51" customFormat="1" ht="14.25">
      <c r="I147" s="52"/>
      <c r="J147" s="52"/>
      <c r="K147" s="52"/>
      <c r="L147" s="52"/>
      <c r="M147" s="52"/>
      <c r="N147" s="52"/>
      <c r="AO147" s="52" t="s">
        <v>210</v>
      </c>
    </row>
    <row r="148" spans="2:49" s="51" customFormat="1" ht="14.25">
      <c r="F148" s="52" t="s">
        <v>54</v>
      </c>
      <c r="I148" s="52"/>
      <c r="J148" s="52"/>
      <c r="K148" s="52"/>
      <c r="L148" s="52"/>
      <c r="M148" s="52"/>
      <c r="N148" s="52"/>
      <c r="X148" s="52" t="s">
        <v>51</v>
      </c>
      <c r="AO148" s="52" t="s">
        <v>48</v>
      </c>
    </row>
    <row r="149" spans="2:49" s="51" customFormat="1" ht="14.25">
      <c r="F149" s="52" t="s">
        <v>55</v>
      </c>
      <c r="I149" s="52"/>
      <c r="J149" s="52"/>
      <c r="K149" s="52"/>
      <c r="L149" s="52"/>
      <c r="M149" s="52"/>
      <c r="N149" s="52"/>
      <c r="X149" s="52" t="s">
        <v>52</v>
      </c>
      <c r="AO149" s="52" t="s">
        <v>49</v>
      </c>
    </row>
    <row r="150" spans="2:49" s="51" customFormat="1" ht="14.25">
      <c r="F150" s="52"/>
      <c r="I150" s="52"/>
      <c r="J150" s="52"/>
      <c r="K150" s="52"/>
      <c r="L150" s="52"/>
      <c r="M150" s="52"/>
      <c r="N150" s="52"/>
      <c r="X150" s="52" t="s">
        <v>53</v>
      </c>
      <c r="AO150" s="52" t="s">
        <v>50</v>
      </c>
    </row>
    <row r="151" spans="2:49" s="51" customFormat="1" ht="14.25">
      <c r="F151" s="52"/>
      <c r="I151" s="52"/>
      <c r="J151" s="52"/>
      <c r="K151" s="52"/>
      <c r="L151" s="52"/>
      <c r="M151" s="52"/>
      <c r="N151" s="52"/>
      <c r="X151" s="52"/>
      <c r="AO151" s="52"/>
    </row>
    <row r="152" spans="2:49" s="51" customFormat="1" ht="14.25">
      <c r="F152" s="52"/>
      <c r="I152" s="52"/>
      <c r="J152" s="52"/>
      <c r="K152" s="52"/>
      <c r="L152" s="52"/>
      <c r="M152" s="52"/>
      <c r="N152" s="52"/>
      <c r="X152" s="52"/>
      <c r="AO152" s="52"/>
    </row>
    <row r="153" spans="2:49" s="51" customFormat="1" ht="14.25">
      <c r="F153" s="52"/>
      <c r="I153" s="52"/>
      <c r="J153" s="52"/>
      <c r="K153" s="52"/>
      <c r="L153" s="52"/>
      <c r="M153" s="52"/>
      <c r="N153" s="52"/>
      <c r="X153" s="52"/>
      <c r="AO153" s="52"/>
    </row>
    <row r="154" spans="2:49" s="63" customFormat="1">
      <c r="F154" s="132" t="s">
        <v>229</v>
      </c>
      <c r="I154" s="131"/>
      <c r="J154" s="131"/>
      <c r="K154" s="131"/>
      <c r="L154" s="131"/>
      <c r="M154" s="131"/>
      <c r="N154" s="131"/>
      <c r="X154" s="132" t="s">
        <v>97</v>
      </c>
      <c r="AO154" s="132" t="s">
        <v>209</v>
      </c>
    </row>
    <row r="155" spans="2:49" s="51" customFormat="1" ht="14.25">
      <c r="D155" s="133"/>
      <c r="F155" s="133" t="s">
        <v>228</v>
      </c>
      <c r="G155" s="133"/>
      <c r="H155" s="133"/>
      <c r="I155" s="133"/>
      <c r="J155" s="133"/>
      <c r="K155" s="134"/>
      <c r="L155" s="134"/>
      <c r="M155" s="134"/>
      <c r="N155" s="134"/>
      <c r="AO155" s="52"/>
    </row>
  </sheetData>
  <mergeCells count="93">
    <mergeCell ref="AJ144:AS145"/>
    <mergeCell ref="AJ122:AL122"/>
    <mergeCell ref="AR122:AU122"/>
    <mergeCell ref="AC123:AG123"/>
    <mergeCell ref="B125:AO125"/>
    <mergeCell ref="AS125:AW125"/>
    <mergeCell ref="B126:C126"/>
    <mergeCell ref="D126:Q126"/>
    <mergeCell ref="R126:AG126"/>
    <mergeCell ref="AH126:AW126"/>
    <mergeCell ref="AD122:AE122"/>
    <mergeCell ref="D128:E128"/>
    <mergeCell ref="G128:Q129"/>
    <mergeCell ref="B144:C145"/>
    <mergeCell ref="D144:AG145"/>
    <mergeCell ref="AH144:AI145"/>
    <mergeCell ref="D91:Q91"/>
    <mergeCell ref="D92:E92"/>
    <mergeCell ref="G92:Q92"/>
    <mergeCell ref="V122:W122"/>
    <mergeCell ref="Z122:AA122"/>
    <mergeCell ref="B88:AO88"/>
    <mergeCell ref="AS88:AW88"/>
    <mergeCell ref="B89:C89"/>
    <mergeCell ref="D89:Q89"/>
    <mergeCell ref="R89:AG89"/>
    <mergeCell ref="AH89:AW89"/>
    <mergeCell ref="AJ85:AL85"/>
    <mergeCell ref="AR85:AU85"/>
    <mergeCell ref="V86:W86"/>
    <mergeCell ref="X86:AA86"/>
    <mergeCell ref="AD86:AE86"/>
    <mergeCell ref="AJ86:AL86"/>
    <mergeCell ref="AR86:AU86"/>
    <mergeCell ref="AD85:AE85"/>
    <mergeCell ref="D57:Q57"/>
    <mergeCell ref="D58:E58"/>
    <mergeCell ref="G58:Q58"/>
    <mergeCell ref="V85:W85"/>
    <mergeCell ref="Z85:AA85"/>
    <mergeCell ref="B54:AO54"/>
    <mergeCell ref="AS54:AW54"/>
    <mergeCell ref="B55:C55"/>
    <mergeCell ref="D55:Q55"/>
    <mergeCell ref="R55:AG55"/>
    <mergeCell ref="AH55:AW55"/>
    <mergeCell ref="V51:W51"/>
    <mergeCell ref="X51:AA51"/>
    <mergeCell ref="AD51:AE51"/>
    <mergeCell ref="AJ51:AL51"/>
    <mergeCell ref="AR51:AU51"/>
    <mergeCell ref="V52:W52"/>
    <mergeCell ref="X52:AA52"/>
    <mergeCell ref="AD52:AE52"/>
    <mergeCell ref="AJ52:AL52"/>
    <mergeCell ref="AR52:AU52"/>
    <mergeCell ref="AP42:AT42"/>
    <mergeCell ref="V50:W50"/>
    <mergeCell ref="Z50:AA50"/>
    <mergeCell ref="AD50:AE50"/>
    <mergeCell ref="AJ50:AL50"/>
    <mergeCell ref="AR50:AU50"/>
    <mergeCell ref="B18:Q18"/>
    <mergeCell ref="R18:AG18"/>
    <mergeCell ref="AH18:AW18"/>
    <mergeCell ref="B19:Q30"/>
    <mergeCell ref="R19:AG30"/>
    <mergeCell ref="AH19:AW30"/>
    <mergeCell ref="AJ16:AO16"/>
    <mergeCell ref="B11:AW11"/>
    <mergeCell ref="C14:G14"/>
    <mergeCell ref="I14:J14"/>
    <mergeCell ref="M14:N14"/>
    <mergeCell ref="Q14:R14"/>
    <mergeCell ref="AJ14:AO14"/>
    <mergeCell ref="C15:G15"/>
    <mergeCell ref="I15:J15"/>
    <mergeCell ref="M15:N15"/>
    <mergeCell ref="Q15:R15"/>
    <mergeCell ref="AJ15:AO15"/>
    <mergeCell ref="B7:J7"/>
    <mergeCell ref="L7:AT7"/>
    <mergeCell ref="B8:J8"/>
    <mergeCell ref="L8:AT8"/>
    <mergeCell ref="B9:J9"/>
    <mergeCell ref="L9:AT9"/>
    <mergeCell ref="B6:J6"/>
    <mergeCell ref="L6:AT6"/>
    <mergeCell ref="A2:AW2"/>
    <mergeCell ref="B4:J4"/>
    <mergeCell ref="L4:AT4"/>
    <mergeCell ref="B5:J5"/>
    <mergeCell ref="L5:AT5"/>
  </mergeCells>
  <pageMargins left="1.07" right="0.39370078740157483" top="0.87" bottom="0.28999999999999998" header="0.31496062992125984" footer="0.31496062992125984"/>
  <pageSetup paperSize="9" scale="85" orientation="landscape" horizontalDpi="4294967293" verticalDpi="0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>
  <dimension ref="A1:AW155"/>
  <sheetViews>
    <sheetView topLeftCell="A23" workbookViewId="0">
      <selection activeCell="A32" sqref="A32:XFD40"/>
    </sheetView>
  </sheetViews>
  <sheetFormatPr defaultRowHeight="15"/>
  <cols>
    <col min="1" max="7" width="3" style="1" customWidth="1"/>
    <col min="8" max="8" width="1.5703125" style="1" customWidth="1"/>
    <col min="9" max="14" width="3" style="3" customWidth="1"/>
    <col min="15" max="81" width="3" style="1" customWidth="1"/>
    <col min="82" max="139" width="2.42578125" style="1" customWidth="1"/>
    <col min="140" max="16384" width="9.140625" style="1"/>
  </cols>
  <sheetData>
    <row r="1" spans="1:49">
      <c r="AR1" s="21" t="s">
        <v>24</v>
      </c>
    </row>
    <row r="2" spans="1:49" ht="21">
      <c r="A2" s="165" t="s">
        <v>0</v>
      </c>
      <c r="B2" s="165"/>
      <c r="C2" s="165"/>
      <c r="D2" s="165"/>
      <c r="E2" s="165"/>
      <c r="F2" s="165"/>
      <c r="G2" s="165"/>
      <c r="H2" s="165"/>
      <c r="I2" s="165"/>
      <c r="J2" s="165"/>
      <c r="K2" s="165"/>
      <c r="L2" s="165"/>
      <c r="M2" s="165"/>
      <c r="N2" s="165"/>
      <c r="O2" s="165"/>
      <c r="P2" s="165"/>
      <c r="Q2" s="165"/>
      <c r="R2" s="165"/>
      <c r="S2" s="165"/>
      <c r="T2" s="165"/>
      <c r="U2" s="165"/>
      <c r="V2" s="165"/>
      <c r="W2" s="165"/>
      <c r="X2" s="165"/>
      <c r="Y2" s="165"/>
      <c r="Z2" s="165"/>
      <c r="AA2" s="165"/>
      <c r="AB2" s="165"/>
      <c r="AC2" s="165"/>
      <c r="AD2" s="165"/>
      <c r="AE2" s="165"/>
      <c r="AF2" s="165"/>
      <c r="AG2" s="165"/>
      <c r="AH2" s="165"/>
      <c r="AI2" s="165"/>
      <c r="AJ2" s="165"/>
      <c r="AK2" s="165"/>
      <c r="AL2" s="165"/>
      <c r="AM2" s="165"/>
      <c r="AN2" s="165"/>
      <c r="AO2" s="165"/>
      <c r="AP2" s="165"/>
      <c r="AQ2" s="165"/>
      <c r="AR2" s="165"/>
      <c r="AS2" s="165"/>
      <c r="AT2" s="165"/>
      <c r="AU2" s="165"/>
      <c r="AV2" s="165"/>
      <c r="AW2" s="165"/>
    </row>
    <row r="4" spans="1:49">
      <c r="A4" s="2" t="s">
        <v>1</v>
      </c>
      <c r="B4" s="166" t="s">
        <v>2</v>
      </c>
      <c r="C4" s="166"/>
      <c r="D4" s="166"/>
      <c r="E4" s="166"/>
      <c r="F4" s="166"/>
      <c r="G4" s="166"/>
      <c r="H4" s="166"/>
      <c r="I4" s="166"/>
      <c r="J4" s="166"/>
      <c r="K4" s="3" t="s">
        <v>14</v>
      </c>
      <c r="L4" s="166">
        <v>412</v>
      </c>
      <c r="M4" s="166"/>
      <c r="N4" s="166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  <c r="AA4" s="166"/>
      <c r="AB4" s="166"/>
      <c r="AC4" s="166"/>
      <c r="AD4" s="166"/>
      <c r="AE4" s="166"/>
      <c r="AF4" s="166"/>
      <c r="AG4" s="166"/>
      <c r="AH4" s="166"/>
      <c r="AI4" s="166"/>
      <c r="AJ4" s="166"/>
      <c r="AK4" s="166"/>
      <c r="AL4" s="166"/>
      <c r="AM4" s="166"/>
      <c r="AN4" s="166"/>
      <c r="AO4" s="166"/>
      <c r="AP4" s="166"/>
      <c r="AQ4" s="166"/>
      <c r="AR4" s="166"/>
      <c r="AS4" s="166"/>
      <c r="AT4" s="166"/>
    </row>
    <row r="5" spans="1:49">
      <c r="B5" s="166" t="s">
        <v>3</v>
      </c>
      <c r="C5" s="166"/>
      <c r="D5" s="166"/>
      <c r="E5" s="166"/>
      <c r="F5" s="166"/>
      <c r="G5" s="166"/>
      <c r="H5" s="166"/>
      <c r="I5" s="166"/>
      <c r="J5" s="166"/>
      <c r="K5" s="3" t="s">
        <v>14</v>
      </c>
      <c r="L5" s="167" t="s">
        <v>225</v>
      </c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167"/>
      <c r="AA5" s="167"/>
      <c r="AB5" s="167"/>
      <c r="AC5" s="167"/>
      <c r="AD5" s="167"/>
      <c r="AE5" s="167"/>
      <c r="AF5" s="167"/>
      <c r="AG5" s="167"/>
      <c r="AH5" s="167"/>
      <c r="AI5" s="167"/>
      <c r="AJ5" s="167"/>
      <c r="AK5" s="167"/>
      <c r="AL5" s="167"/>
      <c r="AM5" s="167"/>
      <c r="AN5" s="167"/>
      <c r="AO5" s="167"/>
      <c r="AP5" s="167"/>
      <c r="AQ5" s="167"/>
      <c r="AR5" s="167"/>
      <c r="AS5" s="167"/>
      <c r="AT5" s="167"/>
    </row>
    <row r="6" spans="1:49">
      <c r="B6" s="166" t="s">
        <v>4</v>
      </c>
      <c r="C6" s="166"/>
      <c r="D6" s="166"/>
      <c r="E6" s="166"/>
      <c r="F6" s="166"/>
      <c r="G6" s="166"/>
      <c r="H6" s="166"/>
      <c r="I6" s="166"/>
      <c r="J6" s="166"/>
      <c r="K6" s="3" t="s">
        <v>14</v>
      </c>
      <c r="L6" s="166" t="str">
        <f>'[1]Tembesi Lolos'!$N$153</f>
        <v>Wiraswasta</v>
      </c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</row>
    <row r="7" spans="1:49">
      <c r="B7" s="166" t="s">
        <v>5</v>
      </c>
      <c r="C7" s="166"/>
      <c r="D7" s="166"/>
      <c r="E7" s="166"/>
      <c r="F7" s="166"/>
      <c r="G7" s="166"/>
      <c r="H7" s="166"/>
      <c r="I7" s="166"/>
      <c r="J7" s="166"/>
      <c r="K7" s="3" t="s">
        <v>14</v>
      </c>
      <c r="L7" s="166" t="s">
        <v>226</v>
      </c>
      <c r="M7" s="166"/>
      <c r="N7" s="166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</row>
    <row r="8" spans="1:49">
      <c r="B8" s="166" t="s">
        <v>6</v>
      </c>
      <c r="C8" s="166"/>
      <c r="D8" s="166"/>
      <c r="E8" s="166"/>
      <c r="F8" s="166"/>
      <c r="G8" s="166"/>
      <c r="H8" s="166"/>
      <c r="I8" s="166"/>
      <c r="J8" s="166"/>
      <c r="K8" s="3" t="s">
        <v>14</v>
      </c>
      <c r="L8" s="166" t="s">
        <v>105</v>
      </c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</row>
    <row r="9" spans="1:49">
      <c r="B9" s="166" t="s">
        <v>7</v>
      </c>
      <c r="C9" s="166"/>
      <c r="D9" s="166"/>
      <c r="E9" s="166"/>
      <c r="F9" s="166"/>
      <c r="G9" s="166"/>
      <c r="H9" s="166"/>
      <c r="I9" s="166"/>
      <c r="J9" s="166"/>
      <c r="K9" s="3" t="s">
        <v>14</v>
      </c>
      <c r="L9" s="166" t="s">
        <v>23</v>
      </c>
      <c r="M9" s="166"/>
      <c r="N9" s="166"/>
      <c r="O9" s="166"/>
      <c r="P9" s="166"/>
      <c r="Q9" s="166"/>
      <c r="R9" s="166"/>
      <c r="S9" s="166"/>
      <c r="T9" s="166"/>
      <c r="U9" s="166"/>
      <c r="V9" s="166"/>
      <c r="W9" s="166"/>
      <c r="X9" s="166"/>
      <c r="Y9" s="166"/>
      <c r="Z9" s="166"/>
      <c r="AA9" s="166"/>
      <c r="AB9" s="166"/>
      <c r="AC9" s="166"/>
      <c r="AD9" s="166"/>
      <c r="AE9" s="166"/>
      <c r="AF9" s="166"/>
      <c r="AG9" s="166"/>
      <c r="AH9" s="166"/>
      <c r="AI9" s="166"/>
      <c r="AJ9" s="166"/>
      <c r="AK9" s="166"/>
      <c r="AL9" s="166"/>
      <c r="AM9" s="166"/>
      <c r="AN9" s="166"/>
      <c r="AO9" s="166"/>
      <c r="AP9" s="166"/>
      <c r="AQ9" s="166"/>
      <c r="AR9" s="166"/>
      <c r="AS9" s="166"/>
      <c r="AT9" s="166"/>
    </row>
    <row r="11" spans="1:49">
      <c r="A11" s="2" t="s">
        <v>8</v>
      </c>
      <c r="B11" s="169" t="s">
        <v>9</v>
      </c>
      <c r="C11" s="169"/>
      <c r="D11" s="169"/>
      <c r="E11" s="169"/>
      <c r="F11" s="169"/>
      <c r="G11" s="169"/>
      <c r="H11" s="169"/>
      <c r="I11" s="169"/>
      <c r="J11" s="169"/>
      <c r="K11" s="169"/>
      <c r="L11" s="169"/>
      <c r="M11" s="169"/>
      <c r="N11" s="169"/>
      <c r="O11" s="169"/>
      <c r="P11" s="169"/>
      <c r="Q11" s="169"/>
      <c r="R11" s="169"/>
      <c r="S11" s="169"/>
      <c r="T11" s="169"/>
      <c r="U11" s="169"/>
      <c r="V11" s="169"/>
      <c r="W11" s="169"/>
      <c r="X11" s="169"/>
      <c r="Y11" s="169"/>
      <c r="Z11" s="169"/>
      <c r="AA11" s="169"/>
      <c r="AB11" s="169"/>
      <c r="AC11" s="169"/>
      <c r="AD11" s="169"/>
      <c r="AE11" s="169"/>
      <c r="AF11" s="169"/>
      <c r="AG11" s="169"/>
      <c r="AH11" s="169"/>
      <c r="AI11" s="169"/>
      <c r="AJ11" s="169"/>
      <c r="AK11" s="169"/>
      <c r="AL11" s="169"/>
      <c r="AM11" s="169"/>
      <c r="AN11" s="169"/>
      <c r="AO11" s="169"/>
      <c r="AP11" s="169"/>
      <c r="AQ11" s="169"/>
      <c r="AR11" s="169"/>
      <c r="AS11" s="169"/>
      <c r="AT11" s="169"/>
      <c r="AU11" s="169"/>
      <c r="AV11" s="169"/>
      <c r="AW11" s="169"/>
    </row>
    <row r="13" spans="1:49">
      <c r="B13" s="15" t="s">
        <v>10</v>
      </c>
      <c r="C13" s="5"/>
      <c r="D13" s="5"/>
      <c r="E13" s="5"/>
      <c r="F13" s="5"/>
      <c r="G13" s="5"/>
      <c r="H13" s="5"/>
      <c r="I13" s="6"/>
      <c r="J13" s="6"/>
      <c r="K13" s="6"/>
      <c r="L13" s="6"/>
      <c r="M13" s="6"/>
      <c r="N13" s="6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7"/>
    </row>
    <row r="14" spans="1:49" ht="17.25">
      <c r="B14" s="16" t="s">
        <v>11</v>
      </c>
      <c r="C14" s="160" t="s">
        <v>13</v>
      </c>
      <c r="D14" s="160"/>
      <c r="E14" s="160"/>
      <c r="F14" s="160"/>
      <c r="G14" s="160"/>
      <c r="H14" s="122" t="s">
        <v>14</v>
      </c>
      <c r="I14" s="168">
        <v>6</v>
      </c>
      <c r="J14" s="168"/>
      <c r="K14" s="123" t="s">
        <v>15</v>
      </c>
      <c r="L14" s="123" t="s">
        <v>16</v>
      </c>
      <c r="M14" s="168">
        <v>10</v>
      </c>
      <c r="N14" s="168"/>
      <c r="O14" s="11" t="s">
        <v>15</v>
      </c>
      <c r="P14" s="13" t="s">
        <v>17</v>
      </c>
      <c r="Q14" s="168">
        <f>SUM(M14*I14)</f>
        <v>60</v>
      </c>
      <c r="R14" s="168"/>
      <c r="S14" s="122" t="s">
        <v>18</v>
      </c>
      <c r="T14" s="122"/>
      <c r="U14" s="18" t="s">
        <v>11</v>
      </c>
      <c r="V14" s="10" t="s">
        <v>65</v>
      </c>
      <c r="W14" s="10"/>
      <c r="X14" s="10"/>
      <c r="Y14" s="10"/>
      <c r="Z14" s="10"/>
      <c r="AA14" s="10" t="s">
        <v>14</v>
      </c>
      <c r="AB14" s="10" t="s">
        <v>64</v>
      </c>
      <c r="AC14" s="10"/>
      <c r="AD14" s="10"/>
      <c r="AE14" s="10"/>
      <c r="AF14" s="10"/>
      <c r="AI14" s="19" t="s">
        <v>11</v>
      </c>
      <c r="AJ14" s="161" t="s">
        <v>67</v>
      </c>
      <c r="AK14" s="161"/>
      <c r="AL14" s="161"/>
      <c r="AM14" s="161"/>
      <c r="AN14" s="161"/>
      <c r="AO14" s="161"/>
      <c r="AP14" s="44" t="s">
        <v>14</v>
      </c>
      <c r="AQ14" s="44" t="s">
        <v>64</v>
      </c>
      <c r="AR14" s="44"/>
      <c r="AS14" s="44"/>
      <c r="AT14" s="44"/>
      <c r="AU14" s="44"/>
      <c r="AW14" s="12"/>
    </row>
    <row r="15" spans="1:49" ht="17.25">
      <c r="B15" s="16" t="s">
        <v>11</v>
      </c>
      <c r="C15" s="160" t="s">
        <v>12</v>
      </c>
      <c r="D15" s="160"/>
      <c r="E15" s="160"/>
      <c r="F15" s="160"/>
      <c r="G15" s="160"/>
      <c r="H15" s="122" t="s">
        <v>14</v>
      </c>
      <c r="I15" s="168">
        <v>6</v>
      </c>
      <c r="J15" s="168"/>
      <c r="K15" s="123" t="s">
        <v>15</v>
      </c>
      <c r="L15" s="123" t="s">
        <v>16</v>
      </c>
      <c r="M15" s="168">
        <v>8</v>
      </c>
      <c r="N15" s="168"/>
      <c r="O15" s="11" t="s">
        <v>15</v>
      </c>
      <c r="P15" s="13" t="s">
        <v>17</v>
      </c>
      <c r="Q15" s="168">
        <f>SUM(M15*I15)</f>
        <v>48</v>
      </c>
      <c r="R15" s="168"/>
      <c r="S15" s="122" t="s">
        <v>18</v>
      </c>
      <c r="T15" s="122"/>
      <c r="U15" s="18" t="s">
        <v>11</v>
      </c>
      <c r="V15" s="10" t="s">
        <v>63</v>
      </c>
      <c r="W15" s="10"/>
      <c r="X15" s="10"/>
      <c r="Y15" s="10"/>
      <c r="Z15" s="10"/>
      <c r="AA15" s="10" t="s">
        <v>14</v>
      </c>
      <c r="AB15" s="10" t="s">
        <v>64</v>
      </c>
      <c r="AC15" s="10"/>
      <c r="AD15" s="10"/>
      <c r="AE15" s="10"/>
      <c r="AF15" s="10"/>
      <c r="AH15" s="10"/>
      <c r="AI15" s="18" t="s">
        <v>11</v>
      </c>
      <c r="AJ15" s="160" t="s">
        <v>68</v>
      </c>
      <c r="AK15" s="160"/>
      <c r="AL15" s="160"/>
      <c r="AM15" s="160"/>
      <c r="AN15" s="160"/>
      <c r="AO15" s="160"/>
      <c r="AP15" s="10" t="s">
        <v>14</v>
      </c>
      <c r="AQ15" s="10" t="s">
        <v>64</v>
      </c>
      <c r="AR15" s="10"/>
      <c r="AS15" s="10"/>
      <c r="AT15" s="10"/>
      <c r="AU15" s="10"/>
      <c r="AW15" s="12"/>
    </row>
    <row r="16" spans="1:49">
      <c r="B16" s="17"/>
      <c r="C16" s="44"/>
      <c r="D16" s="44"/>
      <c r="E16" s="44"/>
      <c r="F16" s="44"/>
      <c r="G16" s="44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125"/>
      <c r="U16" s="18" t="s">
        <v>11</v>
      </c>
      <c r="V16" s="122" t="s">
        <v>66</v>
      </c>
      <c r="W16" s="122"/>
      <c r="X16" s="122"/>
      <c r="Y16" s="122"/>
      <c r="Z16" s="122"/>
      <c r="AA16" s="10" t="s">
        <v>14</v>
      </c>
      <c r="AB16" s="122" t="s">
        <v>64</v>
      </c>
      <c r="AC16" s="122"/>
      <c r="AD16" s="122"/>
      <c r="AE16" s="122"/>
      <c r="AF16" s="122"/>
      <c r="AH16" s="24"/>
      <c r="AI16" s="18" t="s">
        <v>11</v>
      </c>
      <c r="AJ16" s="160" t="s">
        <v>69</v>
      </c>
      <c r="AK16" s="160"/>
      <c r="AL16" s="160"/>
      <c r="AM16" s="160"/>
      <c r="AN16" s="160"/>
      <c r="AO16" s="160"/>
      <c r="AP16" s="10" t="s">
        <v>14</v>
      </c>
      <c r="AQ16" s="10" t="s">
        <v>111</v>
      </c>
      <c r="AR16" s="10"/>
      <c r="AS16" s="10"/>
      <c r="AT16" s="10"/>
      <c r="AU16" s="10"/>
      <c r="AV16" s="10"/>
      <c r="AW16" s="12"/>
    </row>
    <row r="17" spans="2:49">
      <c r="B17" s="8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2"/>
    </row>
    <row r="18" spans="2:49">
      <c r="B18" s="170" t="s">
        <v>19</v>
      </c>
      <c r="C18" s="170"/>
      <c r="D18" s="170"/>
      <c r="E18" s="170"/>
      <c r="F18" s="170"/>
      <c r="G18" s="170"/>
      <c r="H18" s="170"/>
      <c r="I18" s="170"/>
      <c r="J18" s="170"/>
      <c r="K18" s="170"/>
      <c r="L18" s="170"/>
      <c r="M18" s="170"/>
      <c r="N18" s="170"/>
      <c r="O18" s="170"/>
      <c r="P18" s="170"/>
      <c r="Q18" s="170"/>
      <c r="R18" s="170" t="s">
        <v>20</v>
      </c>
      <c r="S18" s="170"/>
      <c r="T18" s="170"/>
      <c r="U18" s="170"/>
      <c r="V18" s="170"/>
      <c r="W18" s="170"/>
      <c r="X18" s="170"/>
      <c r="Y18" s="170"/>
      <c r="Z18" s="170"/>
      <c r="AA18" s="170"/>
      <c r="AB18" s="170"/>
      <c r="AC18" s="170"/>
      <c r="AD18" s="170"/>
      <c r="AE18" s="170"/>
      <c r="AF18" s="170"/>
      <c r="AG18" s="170"/>
      <c r="AH18" s="170" t="s">
        <v>21</v>
      </c>
      <c r="AI18" s="170"/>
      <c r="AJ18" s="170"/>
      <c r="AK18" s="170"/>
      <c r="AL18" s="170"/>
      <c r="AM18" s="170"/>
      <c r="AN18" s="170"/>
      <c r="AO18" s="170"/>
      <c r="AP18" s="170"/>
      <c r="AQ18" s="170"/>
      <c r="AR18" s="170"/>
      <c r="AS18" s="170"/>
      <c r="AT18" s="170"/>
      <c r="AU18" s="170"/>
      <c r="AV18" s="170"/>
      <c r="AW18" s="170"/>
    </row>
    <row r="19" spans="2:49">
      <c r="B19" s="162"/>
      <c r="C19" s="162"/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  <c r="AA19" s="162"/>
      <c r="AB19" s="162"/>
      <c r="AC19" s="162"/>
      <c r="AD19" s="162"/>
      <c r="AE19" s="162"/>
      <c r="AF19" s="162"/>
      <c r="AG19" s="162"/>
      <c r="AH19" s="162"/>
      <c r="AI19" s="162"/>
      <c r="AJ19" s="162"/>
      <c r="AK19" s="162"/>
      <c r="AL19" s="162"/>
      <c r="AM19" s="162"/>
      <c r="AN19" s="162"/>
      <c r="AO19" s="162"/>
      <c r="AP19" s="162"/>
      <c r="AQ19" s="162"/>
      <c r="AR19" s="162"/>
      <c r="AS19" s="162"/>
      <c r="AT19" s="162"/>
      <c r="AU19" s="162"/>
      <c r="AV19" s="162"/>
      <c r="AW19" s="162"/>
    </row>
    <row r="20" spans="2:49">
      <c r="B20" s="163"/>
      <c r="C20" s="163"/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  <c r="AC20" s="163"/>
      <c r="AD20" s="163"/>
      <c r="AE20" s="163"/>
      <c r="AF20" s="163"/>
      <c r="AG20" s="163"/>
      <c r="AH20" s="163"/>
      <c r="AI20" s="163"/>
      <c r="AJ20" s="163"/>
      <c r="AK20" s="163"/>
      <c r="AL20" s="163"/>
      <c r="AM20" s="163"/>
      <c r="AN20" s="163"/>
      <c r="AO20" s="163"/>
      <c r="AP20" s="163"/>
      <c r="AQ20" s="163"/>
      <c r="AR20" s="163"/>
      <c r="AS20" s="163"/>
      <c r="AT20" s="163"/>
      <c r="AU20" s="163"/>
      <c r="AV20" s="163"/>
      <c r="AW20" s="163"/>
    </row>
    <row r="21" spans="2:49">
      <c r="B21" s="163"/>
      <c r="C21" s="163"/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  <c r="AC21" s="163"/>
      <c r="AD21" s="163"/>
      <c r="AE21" s="163"/>
      <c r="AF21" s="163"/>
      <c r="AG21" s="163"/>
      <c r="AH21" s="163"/>
      <c r="AI21" s="163"/>
      <c r="AJ21" s="163"/>
      <c r="AK21" s="163"/>
      <c r="AL21" s="163"/>
      <c r="AM21" s="163"/>
      <c r="AN21" s="163"/>
      <c r="AO21" s="163"/>
      <c r="AP21" s="163"/>
      <c r="AQ21" s="163"/>
      <c r="AR21" s="163"/>
      <c r="AS21" s="163"/>
      <c r="AT21" s="163"/>
      <c r="AU21" s="163"/>
      <c r="AV21" s="163"/>
      <c r="AW21" s="163"/>
    </row>
    <row r="22" spans="2:49">
      <c r="B22" s="163"/>
      <c r="C22" s="163"/>
      <c r="D22" s="163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  <c r="AC22" s="163"/>
      <c r="AD22" s="163"/>
      <c r="AE22" s="163"/>
      <c r="AF22" s="163"/>
      <c r="AG22" s="163"/>
      <c r="AH22" s="163"/>
      <c r="AI22" s="163"/>
      <c r="AJ22" s="163"/>
      <c r="AK22" s="163"/>
      <c r="AL22" s="163"/>
      <c r="AM22" s="163"/>
      <c r="AN22" s="163"/>
      <c r="AO22" s="163"/>
      <c r="AP22" s="163"/>
      <c r="AQ22" s="163"/>
      <c r="AR22" s="163"/>
      <c r="AS22" s="163"/>
      <c r="AT22" s="163"/>
      <c r="AU22" s="163"/>
      <c r="AV22" s="163"/>
      <c r="AW22" s="163"/>
    </row>
    <row r="23" spans="2:49">
      <c r="B23" s="163"/>
      <c r="C23" s="163"/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  <c r="AC23" s="163"/>
      <c r="AD23" s="163"/>
      <c r="AE23" s="163"/>
      <c r="AF23" s="163"/>
      <c r="AG23" s="163"/>
      <c r="AH23" s="163"/>
      <c r="AI23" s="163"/>
      <c r="AJ23" s="163"/>
      <c r="AK23" s="163"/>
      <c r="AL23" s="163"/>
      <c r="AM23" s="163"/>
      <c r="AN23" s="163"/>
      <c r="AO23" s="163"/>
      <c r="AP23" s="163"/>
      <c r="AQ23" s="163"/>
      <c r="AR23" s="163"/>
      <c r="AS23" s="163"/>
      <c r="AT23" s="163"/>
      <c r="AU23" s="163"/>
      <c r="AV23" s="163"/>
      <c r="AW23" s="163"/>
    </row>
    <row r="24" spans="2:49">
      <c r="B24" s="163"/>
      <c r="C24" s="163"/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  <c r="AC24" s="163"/>
      <c r="AD24" s="163"/>
      <c r="AE24" s="163"/>
      <c r="AF24" s="163"/>
      <c r="AG24" s="163"/>
      <c r="AH24" s="163"/>
      <c r="AI24" s="163"/>
      <c r="AJ24" s="163"/>
      <c r="AK24" s="163"/>
      <c r="AL24" s="163"/>
      <c r="AM24" s="163"/>
      <c r="AN24" s="163"/>
      <c r="AO24" s="163"/>
      <c r="AP24" s="163"/>
      <c r="AQ24" s="163"/>
      <c r="AR24" s="163"/>
      <c r="AS24" s="163"/>
      <c r="AT24" s="163"/>
      <c r="AU24" s="163"/>
      <c r="AV24" s="163"/>
      <c r="AW24" s="163"/>
    </row>
    <row r="25" spans="2:49">
      <c r="B25" s="163"/>
      <c r="C25" s="163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K25" s="163"/>
      <c r="AL25" s="163"/>
      <c r="AM25" s="163"/>
      <c r="AN25" s="163"/>
      <c r="AO25" s="163"/>
      <c r="AP25" s="163"/>
      <c r="AQ25" s="163"/>
      <c r="AR25" s="163"/>
      <c r="AS25" s="163"/>
      <c r="AT25" s="163"/>
      <c r="AU25" s="163"/>
      <c r="AV25" s="163"/>
      <c r="AW25" s="163"/>
    </row>
    <row r="26" spans="2:49">
      <c r="B26" s="163"/>
      <c r="C26" s="163"/>
      <c r="D26" s="163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  <c r="AB26" s="163"/>
      <c r="AC26" s="163"/>
      <c r="AD26" s="163"/>
      <c r="AE26" s="163"/>
      <c r="AF26" s="163"/>
      <c r="AG26" s="163"/>
      <c r="AH26" s="163"/>
      <c r="AI26" s="163"/>
      <c r="AJ26" s="163"/>
      <c r="AK26" s="163"/>
      <c r="AL26" s="163"/>
      <c r="AM26" s="163"/>
      <c r="AN26" s="163"/>
      <c r="AO26" s="163"/>
      <c r="AP26" s="163"/>
      <c r="AQ26" s="163"/>
      <c r="AR26" s="163"/>
      <c r="AS26" s="163"/>
      <c r="AT26" s="163"/>
      <c r="AU26" s="163"/>
      <c r="AV26" s="163"/>
      <c r="AW26" s="163"/>
    </row>
    <row r="27" spans="2:49">
      <c r="B27" s="163"/>
      <c r="C27" s="163"/>
      <c r="D27" s="163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/>
      <c r="AC27" s="163"/>
      <c r="AD27" s="163"/>
      <c r="AE27" s="163"/>
      <c r="AF27" s="163"/>
      <c r="AG27" s="163"/>
      <c r="AH27" s="163"/>
      <c r="AI27" s="163"/>
      <c r="AJ27" s="163"/>
      <c r="AK27" s="163"/>
      <c r="AL27" s="163"/>
      <c r="AM27" s="163"/>
      <c r="AN27" s="163"/>
      <c r="AO27" s="163"/>
      <c r="AP27" s="163"/>
      <c r="AQ27" s="163"/>
      <c r="AR27" s="163"/>
      <c r="AS27" s="163"/>
      <c r="AT27" s="163"/>
      <c r="AU27" s="163"/>
      <c r="AV27" s="163"/>
      <c r="AW27" s="163"/>
    </row>
    <row r="28" spans="2:49">
      <c r="B28" s="163"/>
      <c r="C28" s="163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  <c r="AB28" s="163"/>
      <c r="AC28" s="163"/>
      <c r="AD28" s="163"/>
      <c r="AE28" s="163"/>
      <c r="AF28" s="163"/>
      <c r="AG28" s="163"/>
      <c r="AH28" s="163"/>
      <c r="AI28" s="163"/>
      <c r="AJ28" s="163"/>
      <c r="AK28" s="163"/>
      <c r="AL28" s="163"/>
      <c r="AM28" s="163"/>
      <c r="AN28" s="163"/>
      <c r="AO28" s="163"/>
      <c r="AP28" s="163"/>
      <c r="AQ28" s="163"/>
      <c r="AR28" s="163"/>
      <c r="AS28" s="163"/>
      <c r="AT28" s="163"/>
      <c r="AU28" s="163"/>
      <c r="AV28" s="163"/>
      <c r="AW28" s="163"/>
    </row>
    <row r="29" spans="2:49">
      <c r="B29" s="163"/>
      <c r="C29" s="163"/>
      <c r="D29" s="163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63"/>
      <c r="AL29" s="163"/>
      <c r="AM29" s="163"/>
      <c r="AN29" s="163"/>
      <c r="AO29" s="163"/>
      <c r="AP29" s="163"/>
      <c r="AQ29" s="163"/>
      <c r="AR29" s="163"/>
      <c r="AS29" s="163"/>
      <c r="AT29" s="163"/>
      <c r="AU29" s="163"/>
      <c r="AV29" s="163"/>
      <c r="AW29" s="163"/>
    </row>
    <row r="30" spans="2:49">
      <c r="B30" s="164"/>
      <c r="C30" s="164"/>
      <c r="D30" s="164"/>
      <c r="E30" s="164"/>
      <c r="F30" s="164"/>
      <c r="G30" s="164"/>
      <c r="H30" s="164"/>
      <c r="I30" s="164"/>
      <c r="J30" s="164"/>
      <c r="K30" s="164"/>
      <c r="L30" s="164"/>
      <c r="M30" s="164"/>
      <c r="N30" s="164"/>
      <c r="O30" s="164"/>
      <c r="P30" s="164"/>
      <c r="Q30" s="164"/>
      <c r="R30" s="164"/>
      <c r="S30" s="164"/>
      <c r="T30" s="164"/>
      <c r="U30" s="164"/>
      <c r="V30" s="164"/>
      <c r="W30" s="164"/>
      <c r="X30" s="164"/>
      <c r="Y30" s="164"/>
      <c r="Z30" s="164"/>
      <c r="AA30" s="164"/>
      <c r="AB30" s="164"/>
      <c r="AC30" s="164"/>
      <c r="AD30" s="164"/>
      <c r="AE30" s="164"/>
      <c r="AF30" s="164"/>
      <c r="AG30" s="164"/>
      <c r="AH30" s="164"/>
      <c r="AI30" s="164"/>
      <c r="AJ30" s="164"/>
      <c r="AK30" s="164"/>
      <c r="AL30" s="164"/>
      <c r="AM30" s="164"/>
      <c r="AN30" s="164"/>
      <c r="AO30" s="164"/>
      <c r="AP30" s="164"/>
      <c r="AQ30" s="164"/>
      <c r="AR30" s="164"/>
      <c r="AS30" s="164"/>
      <c r="AT30" s="164"/>
      <c r="AU30" s="164"/>
      <c r="AV30" s="164"/>
      <c r="AW30" s="164"/>
    </row>
    <row r="32" spans="2:49" s="102" customFormat="1">
      <c r="I32" s="101"/>
      <c r="J32" s="101"/>
      <c r="K32" s="101"/>
      <c r="L32" s="101"/>
      <c r="M32" s="101"/>
      <c r="N32" s="101"/>
      <c r="AR32" s="101" t="s">
        <v>239</v>
      </c>
    </row>
    <row r="33" spans="1:49" s="102" customFormat="1">
      <c r="F33" s="101" t="s">
        <v>54</v>
      </c>
      <c r="I33" s="101"/>
      <c r="J33" s="101"/>
      <c r="K33" s="101"/>
      <c r="L33" s="101"/>
      <c r="M33" s="101"/>
      <c r="N33" s="101"/>
      <c r="T33" s="101" t="s">
        <v>237</v>
      </c>
      <c r="AF33" s="101" t="s">
        <v>51</v>
      </c>
      <c r="AR33" s="101" t="s">
        <v>48</v>
      </c>
    </row>
    <row r="34" spans="1:49" s="102" customFormat="1">
      <c r="F34" s="101" t="s">
        <v>55</v>
      </c>
      <c r="I34" s="101"/>
      <c r="J34" s="101"/>
      <c r="K34" s="101"/>
      <c r="L34" s="101"/>
      <c r="M34" s="101"/>
      <c r="N34" s="101"/>
      <c r="T34" s="101" t="s">
        <v>238</v>
      </c>
      <c r="AF34" s="101" t="s">
        <v>52</v>
      </c>
      <c r="AR34" s="101" t="s">
        <v>49</v>
      </c>
    </row>
    <row r="35" spans="1:49" s="102" customFormat="1">
      <c r="F35" s="101"/>
      <c r="I35" s="101"/>
      <c r="J35" s="101"/>
      <c r="K35" s="101"/>
      <c r="L35" s="101"/>
      <c r="M35" s="101"/>
      <c r="N35" s="101"/>
      <c r="AF35" s="101" t="s">
        <v>53</v>
      </c>
      <c r="AR35" s="101" t="s">
        <v>50</v>
      </c>
    </row>
    <row r="36" spans="1:49" s="102" customFormat="1">
      <c r="F36" s="101"/>
      <c r="I36" s="101"/>
      <c r="J36" s="101"/>
      <c r="K36" s="101"/>
      <c r="L36" s="101"/>
      <c r="M36" s="101"/>
      <c r="N36" s="101"/>
      <c r="AF36" s="101"/>
      <c r="AR36" s="101"/>
    </row>
    <row r="37" spans="1:49" s="102" customFormat="1">
      <c r="F37" s="101"/>
      <c r="I37" s="101"/>
      <c r="J37" s="101"/>
      <c r="K37" s="101"/>
      <c r="L37" s="101"/>
      <c r="M37" s="101"/>
      <c r="N37" s="101"/>
      <c r="AF37" s="101"/>
      <c r="AR37" s="101"/>
    </row>
    <row r="38" spans="1:49" s="102" customFormat="1">
      <c r="F38" s="101"/>
      <c r="I38" s="101"/>
      <c r="J38" s="101"/>
      <c r="K38" s="101"/>
      <c r="L38" s="101"/>
      <c r="M38" s="101"/>
      <c r="N38" s="101"/>
      <c r="AF38" s="101"/>
      <c r="AR38" s="101"/>
    </row>
    <row r="39" spans="1:49" s="140" customFormat="1" ht="16.5" thickBot="1">
      <c r="F39" s="141" t="s">
        <v>232</v>
      </c>
      <c r="I39" s="142"/>
      <c r="J39" s="142"/>
      <c r="K39" s="142"/>
      <c r="L39" s="142"/>
      <c r="M39" s="142"/>
      <c r="N39" s="142"/>
      <c r="Q39" s="145"/>
      <c r="R39" s="145"/>
      <c r="S39" s="145"/>
      <c r="T39" s="146"/>
      <c r="U39" s="145"/>
      <c r="V39" s="145"/>
      <c r="W39" s="145"/>
      <c r="X39" s="145"/>
      <c r="AF39" s="141" t="s">
        <v>97</v>
      </c>
      <c r="AR39" s="141" t="s">
        <v>209</v>
      </c>
    </row>
    <row r="40" spans="1:49" s="102" customFormat="1">
      <c r="D40" s="143"/>
      <c r="F40" s="143" t="s">
        <v>228</v>
      </c>
      <c r="G40" s="143"/>
      <c r="H40" s="143"/>
      <c r="I40" s="143"/>
      <c r="J40" s="143"/>
      <c r="K40" s="144"/>
      <c r="L40" s="144"/>
      <c r="M40" s="144"/>
      <c r="N40" s="144"/>
      <c r="T40" s="147"/>
      <c r="AO40" s="101"/>
    </row>
    <row r="42" spans="1:49">
      <c r="AN42" s="10"/>
      <c r="AO42" s="10"/>
      <c r="AP42" s="160"/>
      <c r="AQ42" s="160"/>
      <c r="AR42" s="160"/>
      <c r="AS42" s="160"/>
      <c r="AT42" s="160"/>
    </row>
    <row r="46" spans="1:49">
      <c r="A46" s="2" t="s">
        <v>25</v>
      </c>
      <c r="B46" s="1" t="s">
        <v>26</v>
      </c>
    </row>
    <row r="48" spans="1:49">
      <c r="B48" s="15" t="s">
        <v>27</v>
      </c>
      <c r="C48" s="5"/>
      <c r="D48" s="5"/>
      <c r="E48" s="5"/>
      <c r="F48" s="5"/>
      <c r="G48" s="5"/>
      <c r="H48" s="5"/>
      <c r="I48" s="6"/>
      <c r="J48" s="6"/>
      <c r="K48" s="6"/>
      <c r="L48" s="6"/>
      <c r="M48" s="6"/>
      <c r="N48" s="6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7"/>
    </row>
    <row r="49" spans="2:49">
      <c r="B49" s="22" t="s">
        <v>28</v>
      </c>
      <c r="C49" s="10"/>
      <c r="D49" s="10"/>
      <c r="E49" s="10"/>
      <c r="F49" s="10"/>
      <c r="G49" s="10"/>
      <c r="H49" s="10"/>
      <c r="I49" s="11"/>
      <c r="J49" s="11"/>
      <c r="K49" s="11"/>
      <c r="L49" s="11"/>
      <c r="M49" s="11"/>
      <c r="V49" s="11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9" t="s">
        <v>30</v>
      </c>
      <c r="AR49" s="10"/>
      <c r="AS49" s="10"/>
      <c r="AT49" s="10"/>
      <c r="AU49" s="10"/>
      <c r="AV49" s="10"/>
      <c r="AW49" s="12"/>
    </row>
    <row r="50" spans="2:49" ht="17.25">
      <c r="B50" s="23" t="s">
        <v>1</v>
      </c>
      <c r="C50" s="10" t="s">
        <v>70</v>
      </c>
      <c r="D50" s="10"/>
      <c r="E50" s="10"/>
      <c r="F50" s="10"/>
      <c r="G50" s="10"/>
      <c r="H50" s="122"/>
      <c r="I50" s="20"/>
      <c r="J50" s="11"/>
      <c r="K50" s="11"/>
      <c r="L50" s="11"/>
      <c r="M50" s="11"/>
      <c r="V50" s="168">
        <v>12</v>
      </c>
      <c r="W50" s="168"/>
      <c r="X50" s="11" t="s">
        <v>15</v>
      </c>
      <c r="Y50" s="11" t="s">
        <v>16</v>
      </c>
      <c r="Z50" s="168">
        <v>2.85</v>
      </c>
      <c r="AA50" s="168"/>
      <c r="AB50" s="11" t="s">
        <v>15</v>
      </c>
      <c r="AC50" s="13" t="s">
        <v>17</v>
      </c>
      <c r="AD50" s="168">
        <f>SUM(Z50*V50)</f>
        <v>34.200000000000003</v>
      </c>
      <c r="AE50" s="168"/>
      <c r="AF50" s="122" t="s">
        <v>18</v>
      </c>
      <c r="AG50" s="10"/>
      <c r="AH50" s="25" t="s">
        <v>29</v>
      </c>
      <c r="AI50" s="10"/>
      <c r="AJ50" s="180">
        <v>57000</v>
      </c>
      <c r="AK50" s="180"/>
      <c r="AL50" s="180"/>
      <c r="AM50" s="26"/>
      <c r="AN50" s="10"/>
      <c r="AO50" s="10"/>
      <c r="AP50" s="10"/>
      <c r="AQ50" s="27" t="s">
        <v>31</v>
      </c>
      <c r="AR50" s="180">
        <f>SUM(AJ50*AD50)</f>
        <v>1949400.0000000002</v>
      </c>
      <c r="AS50" s="180"/>
      <c r="AT50" s="180"/>
      <c r="AU50" s="180"/>
      <c r="AV50" s="10"/>
      <c r="AW50" s="12"/>
    </row>
    <row r="51" spans="2:49">
      <c r="B51" s="23" t="s">
        <v>8</v>
      </c>
      <c r="C51" s="10" t="s">
        <v>71</v>
      </c>
      <c r="D51" s="10"/>
      <c r="E51" s="10"/>
      <c r="F51" s="10"/>
      <c r="G51" s="10"/>
      <c r="H51" s="122"/>
      <c r="I51" s="20"/>
      <c r="J51" s="11"/>
      <c r="K51" s="11"/>
      <c r="L51" s="11"/>
      <c r="M51" s="11"/>
      <c r="V51" s="168">
        <v>2</v>
      </c>
      <c r="W51" s="168"/>
      <c r="X51" s="160" t="s">
        <v>37</v>
      </c>
      <c r="Y51" s="160"/>
      <c r="Z51" s="160"/>
      <c r="AA51" s="160"/>
      <c r="AC51" s="13"/>
      <c r="AD51" s="168"/>
      <c r="AE51" s="168"/>
      <c r="AF51" s="122"/>
      <c r="AG51" s="10"/>
      <c r="AH51" s="25" t="s">
        <v>29</v>
      </c>
      <c r="AI51" s="10"/>
      <c r="AJ51" s="180">
        <v>350000</v>
      </c>
      <c r="AK51" s="180"/>
      <c r="AL51" s="180"/>
      <c r="AM51" s="26"/>
      <c r="AN51" s="10"/>
      <c r="AO51" s="10"/>
      <c r="AP51" s="10"/>
      <c r="AQ51" s="27" t="s">
        <v>31</v>
      </c>
      <c r="AR51" s="180">
        <f>SUM(AJ51*V51)</f>
        <v>700000</v>
      </c>
      <c r="AS51" s="180"/>
      <c r="AT51" s="180"/>
      <c r="AU51" s="180"/>
      <c r="AV51" s="10"/>
      <c r="AW51" s="12"/>
    </row>
    <row r="52" spans="2:49">
      <c r="B52" s="23" t="s">
        <v>25</v>
      </c>
      <c r="C52" s="122" t="s">
        <v>72</v>
      </c>
      <c r="D52" s="125"/>
      <c r="E52" s="125"/>
      <c r="F52" s="125"/>
      <c r="G52" s="125"/>
      <c r="H52" s="125"/>
      <c r="I52" s="125"/>
      <c r="J52" s="125"/>
      <c r="K52" s="125"/>
      <c r="L52" s="125"/>
      <c r="M52" s="125"/>
      <c r="V52" s="168">
        <v>2</v>
      </c>
      <c r="W52" s="168"/>
      <c r="X52" s="160" t="s">
        <v>37</v>
      </c>
      <c r="Y52" s="160"/>
      <c r="Z52" s="160"/>
      <c r="AA52" s="160"/>
      <c r="AC52" s="13"/>
      <c r="AD52" s="168"/>
      <c r="AE52" s="168"/>
      <c r="AF52" s="122"/>
      <c r="AG52" s="24"/>
      <c r="AH52" s="25" t="s">
        <v>29</v>
      </c>
      <c r="AI52" s="24"/>
      <c r="AJ52" s="180">
        <v>350000</v>
      </c>
      <c r="AK52" s="180"/>
      <c r="AL52" s="180"/>
      <c r="AM52" s="26"/>
      <c r="AN52" s="24"/>
      <c r="AO52" s="24"/>
      <c r="AP52" s="24"/>
      <c r="AQ52" s="27" t="s">
        <v>31</v>
      </c>
      <c r="AR52" s="180">
        <f>SUM(AJ52*V52)</f>
        <v>700000</v>
      </c>
      <c r="AS52" s="180"/>
      <c r="AT52" s="180"/>
      <c r="AU52" s="180"/>
      <c r="AV52" s="10"/>
      <c r="AW52" s="12"/>
    </row>
    <row r="53" spans="2:49">
      <c r="B53" s="8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2"/>
    </row>
    <row r="54" spans="2:49" ht="15.75">
      <c r="B54" s="181" t="s">
        <v>32</v>
      </c>
      <c r="C54" s="182"/>
      <c r="D54" s="182"/>
      <c r="E54" s="182"/>
      <c r="F54" s="182"/>
      <c r="G54" s="182"/>
      <c r="H54" s="182"/>
      <c r="I54" s="182"/>
      <c r="J54" s="182"/>
      <c r="K54" s="182"/>
      <c r="L54" s="182"/>
      <c r="M54" s="182"/>
      <c r="N54" s="182"/>
      <c r="O54" s="182"/>
      <c r="P54" s="182"/>
      <c r="Q54" s="182"/>
      <c r="R54" s="182"/>
      <c r="S54" s="182"/>
      <c r="T54" s="182"/>
      <c r="U54" s="182"/>
      <c r="V54" s="182"/>
      <c r="W54" s="182"/>
      <c r="X54" s="182"/>
      <c r="Y54" s="182"/>
      <c r="Z54" s="182"/>
      <c r="AA54" s="182"/>
      <c r="AB54" s="182"/>
      <c r="AC54" s="182"/>
      <c r="AD54" s="182"/>
      <c r="AE54" s="182"/>
      <c r="AF54" s="182"/>
      <c r="AG54" s="182"/>
      <c r="AH54" s="182"/>
      <c r="AI54" s="182"/>
      <c r="AJ54" s="182"/>
      <c r="AK54" s="182"/>
      <c r="AL54" s="182"/>
      <c r="AM54" s="182"/>
      <c r="AN54" s="182"/>
      <c r="AO54" s="182"/>
      <c r="AP54" s="45"/>
      <c r="AQ54" s="45" t="s">
        <v>31</v>
      </c>
      <c r="AR54" s="46"/>
      <c r="AS54" s="183">
        <f>SUM(AR50:AU52)</f>
        <v>3349400</v>
      </c>
      <c r="AT54" s="183"/>
      <c r="AU54" s="183"/>
      <c r="AV54" s="183"/>
      <c r="AW54" s="184"/>
    </row>
    <row r="55" spans="2:49">
      <c r="B55" s="185" t="s">
        <v>33</v>
      </c>
      <c r="C55" s="186"/>
      <c r="D55" s="187" t="s">
        <v>19</v>
      </c>
      <c r="E55" s="188"/>
      <c r="F55" s="188"/>
      <c r="G55" s="188"/>
      <c r="H55" s="188"/>
      <c r="I55" s="188"/>
      <c r="J55" s="188"/>
      <c r="K55" s="188"/>
      <c r="L55" s="188"/>
      <c r="M55" s="188"/>
      <c r="N55" s="188"/>
      <c r="O55" s="188"/>
      <c r="P55" s="188"/>
      <c r="Q55" s="189"/>
      <c r="R55" s="170" t="s">
        <v>20</v>
      </c>
      <c r="S55" s="170"/>
      <c r="T55" s="170"/>
      <c r="U55" s="170"/>
      <c r="V55" s="170"/>
      <c r="W55" s="170"/>
      <c r="X55" s="170"/>
      <c r="Y55" s="170"/>
      <c r="Z55" s="170"/>
      <c r="AA55" s="170"/>
      <c r="AB55" s="170"/>
      <c r="AC55" s="170"/>
      <c r="AD55" s="170"/>
      <c r="AE55" s="170"/>
      <c r="AF55" s="170"/>
      <c r="AG55" s="170"/>
      <c r="AH55" s="170" t="s">
        <v>21</v>
      </c>
      <c r="AI55" s="170"/>
      <c r="AJ55" s="170"/>
      <c r="AK55" s="170"/>
      <c r="AL55" s="170"/>
      <c r="AM55" s="170"/>
      <c r="AN55" s="170"/>
      <c r="AO55" s="170"/>
      <c r="AP55" s="170"/>
      <c r="AQ55" s="170"/>
      <c r="AR55" s="170"/>
      <c r="AS55" s="170"/>
      <c r="AT55" s="170"/>
      <c r="AU55" s="170"/>
      <c r="AV55" s="170"/>
      <c r="AW55" s="170"/>
    </row>
    <row r="56" spans="2:49">
      <c r="B56" s="15" t="s">
        <v>43</v>
      </c>
      <c r="C56" s="30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7"/>
      <c r="R56" s="4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7"/>
      <c r="AH56" s="4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7"/>
    </row>
    <row r="57" spans="2:49">
      <c r="B57" s="8"/>
      <c r="C57" s="9" t="s">
        <v>34</v>
      </c>
      <c r="D57" s="195" t="s">
        <v>58</v>
      </c>
      <c r="E57" s="195"/>
      <c r="F57" s="195"/>
      <c r="G57" s="195"/>
      <c r="H57" s="195"/>
      <c r="I57" s="195"/>
      <c r="J57" s="195"/>
      <c r="K57" s="195"/>
      <c r="L57" s="195"/>
      <c r="M57" s="195"/>
      <c r="N57" s="195"/>
      <c r="O57" s="195"/>
      <c r="P57" s="195"/>
      <c r="Q57" s="196"/>
      <c r="R57" s="8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2"/>
      <c r="AH57" s="8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2"/>
    </row>
    <row r="58" spans="2:49">
      <c r="B58" s="8"/>
      <c r="C58" s="10"/>
      <c r="D58" s="160" t="s">
        <v>35</v>
      </c>
      <c r="E58" s="160"/>
      <c r="F58" s="11" t="s">
        <v>14</v>
      </c>
      <c r="G58" s="160" t="s">
        <v>36</v>
      </c>
      <c r="H58" s="160"/>
      <c r="I58" s="160"/>
      <c r="J58" s="160"/>
      <c r="K58" s="160"/>
      <c r="L58" s="160"/>
      <c r="M58" s="160"/>
      <c r="N58" s="160"/>
      <c r="O58" s="160"/>
      <c r="P58" s="160"/>
      <c r="Q58" s="198"/>
      <c r="R58" s="8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2"/>
      <c r="AH58" s="8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2"/>
    </row>
    <row r="59" spans="2:49">
      <c r="B59" s="8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2"/>
      <c r="R59" s="8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2"/>
      <c r="AH59" s="8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2"/>
    </row>
    <row r="60" spans="2:49">
      <c r="B60" s="8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2"/>
      <c r="R60" s="8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2"/>
      <c r="AH60" s="8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2"/>
    </row>
    <row r="61" spans="2:49">
      <c r="B61" s="8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2"/>
      <c r="R61" s="8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2"/>
      <c r="AH61" s="8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2"/>
    </row>
    <row r="62" spans="2:49">
      <c r="B62" s="8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2"/>
      <c r="R62" s="8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2"/>
      <c r="AH62" s="8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2"/>
    </row>
    <row r="63" spans="2:49">
      <c r="B63" s="8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2"/>
      <c r="R63" s="8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2"/>
      <c r="AH63" s="8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2"/>
    </row>
    <row r="64" spans="2:49">
      <c r="B64" s="8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2"/>
      <c r="R64" s="8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2"/>
      <c r="AH64" s="8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2"/>
    </row>
    <row r="65" spans="2:49">
      <c r="B65" s="8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2"/>
      <c r="R65" s="8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2"/>
      <c r="AH65" s="8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2"/>
    </row>
    <row r="66" spans="2:49">
      <c r="B66" s="8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2"/>
      <c r="R66" s="8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2"/>
      <c r="AH66" s="8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2"/>
    </row>
    <row r="67" spans="2:49">
      <c r="B67" s="8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2"/>
      <c r="R67" s="8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2"/>
      <c r="AH67" s="8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2"/>
    </row>
    <row r="68" spans="2:49">
      <c r="B68" s="8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2"/>
      <c r="R68" s="8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2"/>
      <c r="AH68" s="8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2"/>
    </row>
    <row r="69" spans="2:49">
      <c r="B69" s="8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2"/>
      <c r="R69" s="8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2"/>
      <c r="AH69" s="8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2"/>
    </row>
    <row r="70" spans="2:49">
      <c r="B70" s="8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2"/>
      <c r="R70" s="8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2"/>
      <c r="AH70" s="8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2"/>
    </row>
    <row r="71" spans="2:49">
      <c r="B71" s="14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9"/>
      <c r="R71" s="14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9"/>
      <c r="AH71" s="14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9"/>
    </row>
    <row r="83" spans="2:49">
      <c r="B83" s="15" t="s">
        <v>27</v>
      </c>
      <c r="C83" s="5"/>
      <c r="D83" s="5"/>
      <c r="E83" s="5"/>
      <c r="F83" s="5"/>
      <c r="G83" s="5"/>
      <c r="H83" s="5"/>
      <c r="I83" s="6"/>
      <c r="J83" s="6"/>
      <c r="K83" s="6"/>
      <c r="L83" s="6"/>
      <c r="M83" s="6"/>
      <c r="N83" s="6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7"/>
    </row>
    <row r="84" spans="2:49">
      <c r="B84" s="22" t="s">
        <v>28</v>
      </c>
      <c r="C84" s="10"/>
      <c r="D84" s="10"/>
      <c r="E84" s="10"/>
      <c r="F84" s="10"/>
      <c r="G84" s="10"/>
      <c r="H84" s="10"/>
      <c r="I84" s="11"/>
      <c r="J84" s="11"/>
      <c r="K84" s="11"/>
      <c r="L84" s="11"/>
      <c r="M84" s="11"/>
      <c r="V84" s="11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9" t="s">
        <v>30</v>
      </c>
      <c r="AR84" s="10"/>
      <c r="AS84" s="10"/>
      <c r="AT84" s="10"/>
      <c r="AU84" s="10"/>
      <c r="AV84" s="10"/>
      <c r="AW84" s="12"/>
    </row>
    <row r="85" spans="2:49" ht="17.25">
      <c r="B85" s="23" t="s">
        <v>1</v>
      </c>
      <c r="C85" s="10" t="s">
        <v>70</v>
      </c>
      <c r="D85" s="10"/>
      <c r="E85" s="10"/>
      <c r="F85" s="10"/>
      <c r="G85" s="10"/>
      <c r="H85" s="122"/>
      <c r="I85" s="20"/>
      <c r="J85" s="11"/>
      <c r="K85" s="11"/>
      <c r="L85" s="11"/>
      <c r="M85" s="11"/>
      <c r="V85" s="168">
        <v>16</v>
      </c>
      <c r="W85" s="168"/>
      <c r="X85" s="11" t="s">
        <v>15</v>
      </c>
      <c r="Y85" s="11" t="s">
        <v>16</v>
      </c>
      <c r="Z85" s="168">
        <v>2.85</v>
      </c>
      <c r="AA85" s="168"/>
      <c r="AB85" s="11" t="s">
        <v>15</v>
      </c>
      <c r="AC85" s="13" t="s">
        <v>17</v>
      </c>
      <c r="AD85" s="168">
        <f>SUM(Z85*V85)</f>
        <v>45.6</v>
      </c>
      <c r="AE85" s="168"/>
      <c r="AF85" s="122" t="s">
        <v>18</v>
      </c>
      <c r="AG85" s="10"/>
      <c r="AH85" s="25" t="s">
        <v>29</v>
      </c>
      <c r="AI85" s="10"/>
      <c r="AJ85" s="180">
        <v>57000</v>
      </c>
      <c r="AK85" s="180"/>
      <c r="AL85" s="180"/>
      <c r="AM85" s="26"/>
      <c r="AN85" s="10"/>
      <c r="AO85" s="10"/>
      <c r="AP85" s="10"/>
      <c r="AQ85" s="27" t="s">
        <v>31</v>
      </c>
      <c r="AR85" s="180">
        <f>SUM(AJ85*AD85)</f>
        <v>2599200</v>
      </c>
      <c r="AS85" s="180"/>
      <c r="AT85" s="180"/>
      <c r="AU85" s="180"/>
      <c r="AV85" s="10"/>
      <c r="AW85" s="12"/>
    </row>
    <row r="86" spans="2:49">
      <c r="B86" s="23" t="s">
        <v>8</v>
      </c>
      <c r="C86" s="122" t="s">
        <v>72</v>
      </c>
      <c r="D86" s="125"/>
      <c r="E86" s="125"/>
      <c r="F86" s="125"/>
      <c r="G86" s="125"/>
      <c r="H86" s="125"/>
      <c r="I86" s="125"/>
      <c r="J86" s="125"/>
      <c r="K86" s="125"/>
      <c r="L86" s="125"/>
      <c r="M86" s="125"/>
      <c r="V86" s="168"/>
      <c r="W86" s="168"/>
      <c r="X86" s="160" t="s">
        <v>37</v>
      </c>
      <c r="Y86" s="160"/>
      <c r="Z86" s="160"/>
      <c r="AA86" s="160"/>
      <c r="AC86" s="13"/>
      <c r="AD86" s="168"/>
      <c r="AE86" s="168"/>
      <c r="AF86" s="122"/>
      <c r="AG86" s="24"/>
      <c r="AH86" s="25" t="s">
        <v>29</v>
      </c>
      <c r="AI86" s="24"/>
      <c r="AJ86" s="180">
        <v>350000</v>
      </c>
      <c r="AK86" s="180"/>
      <c r="AL86" s="180"/>
      <c r="AM86" s="24"/>
      <c r="AN86" s="24"/>
      <c r="AO86" s="24"/>
      <c r="AP86" s="24"/>
      <c r="AQ86" s="27" t="s">
        <v>31</v>
      </c>
      <c r="AR86" s="180">
        <f>SUM(AJ86*V86)</f>
        <v>0</v>
      </c>
      <c r="AS86" s="180"/>
      <c r="AT86" s="180"/>
      <c r="AU86" s="180"/>
      <c r="AV86" s="10"/>
      <c r="AW86" s="12"/>
    </row>
    <row r="87" spans="2:49">
      <c r="B87" s="8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2"/>
    </row>
    <row r="88" spans="2:49" ht="15.75">
      <c r="B88" s="181" t="s">
        <v>32</v>
      </c>
      <c r="C88" s="182"/>
      <c r="D88" s="182"/>
      <c r="E88" s="182"/>
      <c r="F88" s="182"/>
      <c r="G88" s="182"/>
      <c r="H88" s="182"/>
      <c r="I88" s="182"/>
      <c r="J88" s="182"/>
      <c r="K88" s="182"/>
      <c r="L88" s="182"/>
      <c r="M88" s="182"/>
      <c r="N88" s="182"/>
      <c r="O88" s="182"/>
      <c r="P88" s="182"/>
      <c r="Q88" s="182"/>
      <c r="R88" s="182"/>
      <c r="S88" s="182"/>
      <c r="T88" s="182"/>
      <c r="U88" s="182"/>
      <c r="V88" s="182"/>
      <c r="W88" s="182"/>
      <c r="X88" s="182"/>
      <c r="Y88" s="182"/>
      <c r="Z88" s="182"/>
      <c r="AA88" s="182"/>
      <c r="AB88" s="182"/>
      <c r="AC88" s="182"/>
      <c r="AD88" s="182"/>
      <c r="AE88" s="182"/>
      <c r="AF88" s="182"/>
      <c r="AG88" s="182"/>
      <c r="AH88" s="182"/>
      <c r="AI88" s="182"/>
      <c r="AJ88" s="182"/>
      <c r="AK88" s="182"/>
      <c r="AL88" s="182"/>
      <c r="AM88" s="182"/>
      <c r="AN88" s="182"/>
      <c r="AO88" s="182"/>
      <c r="AP88" s="45"/>
      <c r="AQ88" s="45" t="s">
        <v>31</v>
      </c>
      <c r="AR88" s="46"/>
      <c r="AS88" s="183">
        <f>SUM(AR85:AU86)</f>
        <v>2599200</v>
      </c>
      <c r="AT88" s="183"/>
      <c r="AU88" s="183"/>
      <c r="AV88" s="183"/>
      <c r="AW88" s="184"/>
    </row>
    <row r="89" spans="2:49">
      <c r="B89" s="185" t="s">
        <v>33</v>
      </c>
      <c r="C89" s="186"/>
      <c r="D89" s="187" t="s">
        <v>19</v>
      </c>
      <c r="E89" s="188"/>
      <c r="F89" s="188"/>
      <c r="G89" s="188"/>
      <c r="H89" s="188"/>
      <c r="I89" s="188"/>
      <c r="J89" s="188"/>
      <c r="K89" s="188"/>
      <c r="L89" s="188"/>
      <c r="M89" s="188"/>
      <c r="N89" s="188"/>
      <c r="O89" s="188"/>
      <c r="P89" s="188"/>
      <c r="Q89" s="189"/>
      <c r="R89" s="170" t="s">
        <v>20</v>
      </c>
      <c r="S89" s="170"/>
      <c r="T89" s="170"/>
      <c r="U89" s="170"/>
      <c r="V89" s="170"/>
      <c r="W89" s="170"/>
      <c r="X89" s="170"/>
      <c r="Y89" s="170"/>
      <c r="Z89" s="170"/>
      <c r="AA89" s="170"/>
      <c r="AB89" s="170"/>
      <c r="AC89" s="170"/>
      <c r="AD89" s="170"/>
      <c r="AE89" s="170"/>
      <c r="AF89" s="170"/>
      <c r="AG89" s="170"/>
      <c r="AH89" s="170" t="s">
        <v>21</v>
      </c>
      <c r="AI89" s="170"/>
      <c r="AJ89" s="170"/>
      <c r="AK89" s="170"/>
      <c r="AL89" s="170"/>
      <c r="AM89" s="170"/>
      <c r="AN89" s="170"/>
      <c r="AO89" s="170"/>
      <c r="AP89" s="170"/>
      <c r="AQ89" s="170"/>
      <c r="AR89" s="170"/>
      <c r="AS89" s="170"/>
      <c r="AT89" s="170"/>
      <c r="AU89" s="170"/>
      <c r="AV89" s="170"/>
      <c r="AW89" s="170"/>
    </row>
    <row r="90" spans="2:49">
      <c r="B90" s="15" t="s">
        <v>43</v>
      </c>
      <c r="C90" s="30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7"/>
      <c r="R90" s="4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7"/>
      <c r="AH90" s="4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7"/>
    </row>
    <row r="91" spans="2:49">
      <c r="B91" s="8"/>
      <c r="C91" s="9" t="s">
        <v>38</v>
      </c>
      <c r="D91" s="195" t="s">
        <v>184</v>
      </c>
      <c r="E91" s="195"/>
      <c r="F91" s="195"/>
      <c r="G91" s="195"/>
      <c r="H91" s="195"/>
      <c r="I91" s="195"/>
      <c r="J91" s="195"/>
      <c r="K91" s="195"/>
      <c r="L91" s="195"/>
      <c r="M91" s="195"/>
      <c r="N91" s="195"/>
      <c r="O91" s="195"/>
      <c r="P91" s="195"/>
      <c r="Q91" s="196"/>
      <c r="R91" s="8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2"/>
      <c r="AH91" s="8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2"/>
    </row>
    <row r="92" spans="2:49">
      <c r="B92" s="8"/>
      <c r="C92" s="10"/>
      <c r="D92" s="160" t="s">
        <v>35</v>
      </c>
      <c r="E92" s="160"/>
      <c r="F92" s="11" t="s">
        <v>14</v>
      </c>
      <c r="G92" s="160" t="s">
        <v>36</v>
      </c>
      <c r="H92" s="160"/>
      <c r="I92" s="160"/>
      <c r="J92" s="160"/>
      <c r="K92" s="160"/>
      <c r="L92" s="160"/>
      <c r="M92" s="160"/>
      <c r="N92" s="160"/>
      <c r="O92" s="160"/>
      <c r="P92" s="160"/>
      <c r="Q92" s="198"/>
      <c r="R92" s="8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2"/>
      <c r="AH92" s="8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2"/>
    </row>
    <row r="93" spans="2:49">
      <c r="B93" s="8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2"/>
      <c r="R93" s="8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2"/>
      <c r="AH93" s="8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2"/>
    </row>
    <row r="94" spans="2:49">
      <c r="B94" s="8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2"/>
      <c r="R94" s="8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2"/>
      <c r="AH94" s="8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2"/>
    </row>
    <row r="95" spans="2:49">
      <c r="B95" s="8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2"/>
      <c r="R95" s="8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2"/>
      <c r="AH95" s="8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2"/>
    </row>
    <row r="96" spans="2:49">
      <c r="B96" s="8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2"/>
      <c r="R96" s="8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2"/>
      <c r="AH96" s="8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2"/>
    </row>
    <row r="97" spans="2:49">
      <c r="B97" s="8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2"/>
      <c r="R97" s="8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2"/>
      <c r="AH97" s="8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2"/>
    </row>
    <row r="98" spans="2:49">
      <c r="B98" s="8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2"/>
      <c r="R98" s="8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2"/>
      <c r="AH98" s="8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2"/>
    </row>
    <row r="99" spans="2:49">
      <c r="B99" s="8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2"/>
      <c r="R99" s="8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2"/>
      <c r="AH99" s="8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2"/>
    </row>
    <row r="100" spans="2:49">
      <c r="B100" s="8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2"/>
      <c r="R100" s="8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2"/>
      <c r="AH100" s="8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2"/>
    </row>
    <row r="101" spans="2:49">
      <c r="B101" s="8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2"/>
      <c r="R101" s="8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2"/>
      <c r="AH101" s="8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2"/>
    </row>
    <row r="102" spans="2:49">
      <c r="B102" s="8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2"/>
      <c r="R102" s="8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2"/>
      <c r="AH102" s="8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2"/>
    </row>
    <row r="103" spans="2:49">
      <c r="B103" s="8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2"/>
      <c r="R103" s="8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2"/>
      <c r="AH103" s="8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2"/>
    </row>
    <row r="104" spans="2:49">
      <c r="B104" s="8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2"/>
      <c r="R104" s="8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2"/>
      <c r="AH104" s="8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2"/>
    </row>
    <row r="105" spans="2:49">
      <c r="B105" s="14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9"/>
      <c r="R105" s="14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9"/>
      <c r="AH105" s="14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9"/>
    </row>
    <row r="120" spans="2:49">
      <c r="B120" s="15" t="s">
        <v>27</v>
      </c>
      <c r="C120" s="5"/>
      <c r="D120" s="5"/>
      <c r="E120" s="5"/>
      <c r="F120" s="5"/>
      <c r="G120" s="5"/>
      <c r="H120" s="5"/>
      <c r="I120" s="6"/>
      <c r="J120" s="6"/>
      <c r="K120" s="6"/>
      <c r="L120" s="6"/>
      <c r="M120" s="6"/>
      <c r="N120" s="6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7"/>
    </row>
    <row r="121" spans="2:49">
      <c r="B121" s="22" t="s">
        <v>28</v>
      </c>
      <c r="C121" s="10"/>
      <c r="D121" s="10"/>
      <c r="E121" s="10"/>
      <c r="F121" s="10"/>
      <c r="G121" s="10"/>
      <c r="H121" s="10"/>
      <c r="I121" s="11"/>
      <c r="J121" s="11"/>
      <c r="K121" s="11"/>
      <c r="L121" s="11"/>
      <c r="M121" s="11"/>
      <c r="N121" s="11"/>
      <c r="O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P121" s="10"/>
      <c r="AQ121" s="9" t="s">
        <v>30</v>
      </c>
      <c r="AR121" s="10"/>
      <c r="AS121" s="10"/>
      <c r="AT121" s="10"/>
      <c r="AU121" s="10"/>
      <c r="AV121" s="10"/>
      <c r="AW121" s="12"/>
    </row>
    <row r="122" spans="2:49" ht="17.25">
      <c r="B122" s="23" t="s">
        <v>1</v>
      </c>
      <c r="C122" s="122" t="s">
        <v>45</v>
      </c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V122" s="168">
        <v>6.5</v>
      </c>
      <c r="W122" s="168"/>
      <c r="X122" s="11" t="s">
        <v>15</v>
      </c>
      <c r="Y122" s="11" t="s">
        <v>16</v>
      </c>
      <c r="Z122" s="168">
        <v>8.5</v>
      </c>
      <c r="AA122" s="168"/>
      <c r="AB122" s="11" t="s">
        <v>15</v>
      </c>
      <c r="AC122" s="13" t="s">
        <v>17</v>
      </c>
      <c r="AD122" s="168">
        <f>SUM(Z122*V122)</f>
        <v>55.25</v>
      </c>
      <c r="AE122" s="168"/>
      <c r="AF122" s="122" t="s">
        <v>18</v>
      </c>
      <c r="AG122" s="10"/>
      <c r="AH122" s="25" t="s">
        <v>29</v>
      </c>
      <c r="AI122" s="10"/>
      <c r="AJ122" s="180">
        <v>61000</v>
      </c>
      <c r="AK122" s="180"/>
      <c r="AL122" s="180"/>
      <c r="AM122" s="26"/>
      <c r="AN122" s="10"/>
      <c r="AO122" s="10"/>
      <c r="AP122" s="10"/>
      <c r="AQ122" s="27" t="s">
        <v>31</v>
      </c>
      <c r="AR122" s="180">
        <f>SUM(AJ122*AD122)</f>
        <v>3370250</v>
      </c>
      <c r="AS122" s="180"/>
      <c r="AT122" s="180"/>
      <c r="AU122" s="180"/>
      <c r="AV122" s="33"/>
      <c r="AW122" s="35"/>
    </row>
    <row r="123" spans="2:49">
      <c r="B123" s="8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W123" s="31"/>
      <c r="X123" s="31"/>
      <c r="AC123" s="179"/>
      <c r="AD123" s="179"/>
      <c r="AE123" s="179"/>
      <c r="AF123" s="179"/>
      <c r="AG123" s="179"/>
      <c r="AH123" s="36"/>
      <c r="AI123" s="34"/>
      <c r="AJ123" s="38"/>
      <c r="AK123" s="38"/>
      <c r="AL123" s="38"/>
      <c r="AM123" s="38"/>
      <c r="AN123" s="38"/>
      <c r="AO123" s="33"/>
      <c r="AP123" s="33"/>
      <c r="AQ123" s="33"/>
      <c r="AR123" s="33"/>
      <c r="AS123" s="33"/>
      <c r="AT123" s="33"/>
      <c r="AU123" s="33"/>
      <c r="AV123" s="33"/>
      <c r="AW123" s="35"/>
    </row>
    <row r="124" spans="2:49">
      <c r="B124" s="8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5"/>
    </row>
    <row r="125" spans="2:49" ht="15.75">
      <c r="B125" s="181" t="s">
        <v>32</v>
      </c>
      <c r="C125" s="182"/>
      <c r="D125" s="182"/>
      <c r="E125" s="182"/>
      <c r="F125" s="182"/>
      <c r="G125" s="182"/>
      <c r="H125" s="182"/>
      <c r="I125" s="182"/>
      <c r="J125" s="182"/>
      <c r="K125" s="182"/>
      <c r="L125" s="182"/>
      <c r="M125" s="182"/>
      <c r="N125" s="182"/>
      <c r="O125" s="182"/>
      <c r="P125" s="182"/>
      <c r="Q125" s="182"/>
      <c r="R125" s="182"/>
      <c r="S125" s="182"/>
      <c r="T125" s="182"/>
      <c r="U125" s="182"/>
      <c r="V125" s="182"/>
      <c r="W125" s="182"/>
      <c r="X125" s="182"/>
      <c r="Y125" s="182"/>
      <c r="Z125" s="182"/>
      <c r="AA125" s="182"/>
      <c r="AB125" s="182"/>
      <c r="AC125" s="182"/>
      <c r="AD125" s="182"/>
      <c r="AE125" s="182"/>
      <c r="AF125" s="182"/>
      <c r="AG125" s="182"/>
      <c r="AH125" s="182"/>
      <c r="AI125" s="182"/>
      <c r="AJ125" s="182"/>
      <c r="AK125" s="182"/>
      <c r="AL125" s="182"/>
      <c r="AM125" s="182"/>
      <c r="AN125" s="182"/>
      <c r="AO125" s="182"/>
      <c r="AP125" s="45"/>
      <c r="AQ125" s="45" t="s">
        <v>31</v>
      </c>
      <c r="AR125" s="46"/>
      <c r="AS125" s="183">
        <f>SUM(AR122)</f>
        <v>3370250</v>
      </c>
      <c r="AT125" s="183"/>
      <c r="AU125" s="183"/>
      <c r="AV125" s="183"/>
      <c r="AW125" s="184"/>
    </row>
    <row r="126" spans="2:49">
      <c r="B126" s="185" t="s">
        <v>33</v>
      </c>
      <c r="C126" s="186"/>
      <c r="D126" s="187" t="s">
        <v>19</v>
      </c>
      <c r="E126" s="188"/>
      <c r="F126" s="188"/>
      <c r="G126" s="188"/>
      <c r="H126" s="188"/>
      <c r="I126" s="188"/>
      <c r="J126" s="188"/>
      <c r="K126" s="188"/>
      <c r="L126" s="188"/>
      <c r="M126" s="188"/>
      <c r="N126" s="188"/>
      <c r="O126" s="188"/>
      <c r="P126" s="188"/>
      <c r="Q126" s="189"/>
      <c r="R126" s="170" t="s">
        <v>20</v>
      </c>
      <c r="S126" s="170"/>
      <c r="T126" s="170"/>
      <c r="U126" s="170"/>
      <c r="V126" s="170"/>
      <c r="W126" s="170"/>
      <c r="X126" s="170"/>
      <c r="Y126" s="170"/>
      <c r="Z126" s="170"/>
      <c r="AA126" s="170"/>
      <c r="AB126" s="170"/>
      <c r="AC126" s="170"/>
      <c r="AD126" s="170"/>
      <c r="AE126" s="170"/>
      <c r="AF126" s="170"/>
      <c r="AG126" s="170"/>
      <c r="AH126" s="170" t="s">
        <v>21</v>
      </c>
      <c r="AI126" s="170"/>
      <c r="AJ126" s="170"/>
      <c r="AK126" s="170"/>
      <c r="AL126" s="170"/>
      <c r="AM126" s="170"/>
      <c r="AN126" s="170"/>
      <c r="AO126" s="170"/>
      <c r="AP126" s="170"/>
      <c r="AQ126" s="170"/>
      <c r="AR126" s="170"/>
      <c r="AS126" s="170"/>
      <c r="AT126" s="170"/>
      <c r="AU126" s="170"/>
      <c r="AV126" s="170"/>
      <c r="AW126" s="170"/>
    </row>
    <row r="127" spans="2:49">
      <c r="B127" s="15" t="s">
        <v>42</v>
      </c>
      <c r="C127" s="30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7"/>
      <c r="R127" s="4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7"/>
      <c r="AH127" s="4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7"/>
    </row>
    <row r="128" spans="2:49">
      <c r="B128" s="8"/>
      <c r="C128" s="10"/>
      <c r="D128" s="160" t="s">
        <v>35</v>
      </c>
      <c r="E128" s="160"/>
      <c r="F128" s="11" t="s">
        <v>14</v>
      </c>
      <c r="G128" s="190" t="s">
        <v>44</v>
      </c>
      <c r="H128" s="190"/>
      <c r="I128" s="190"/>
      <c r="J128" s="190"/>
      <c r="K128" s="190"/>
      <c r="L128" s="190"/>
      <c r="M128" s="190"/>
      <c r="N128" s="190"/>
      <c r="O128" s="190"/>
      <c r="P128" s="190"/>
      <c r="Q128" s="191"/>
      <c r="R128" s="8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2"/>
      <c r="AH128" s="8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2"/>
    </row>
    <row r="129" spans="2:49">
      <c r="B129" s="8"/>
      <c r="C129" s="10"/>
      <c r="D129" s="10"/>
      <c r="E129" s="10"/>
      <c r="F129" s="10"/>
      <c r="G129" s="190"/>
      <c r="H129" s="190"/>
      <c r="I129" s="190"/>
      <c r="J129" s="190"/>
      <c r="K129" s="190"/>
      <c r="L129" s="190"/>
      <c r="M129" s="190"/>
      <c r="N129" s="190"/>
      <c r="O129" s="190"/>
      <c r="P129" s="190"/>
      <c r="Q129" s="191"/>
      <c r="R129" s="8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2"/>
      <c r="AH129" s="8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2"/>
    </row>
    <row r="130" spans="2:49">
      <c r="B130" s="8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2"/>
      <c r="R130" s="8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2"/>
      <c r="AH130" s="8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2"/>
    </row>
    <row r="131" spans="2:49">
      <c r="B131" s="8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2"/>
      <c r="R131" s="8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2"/>
      <c r="AH131" s="8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2"/>
    </row>
    <row r="132" spans="2:49">
      <c r="B132" s="8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2"/>
      <c r="R132" s="8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2"/>
      <c r="AH132" s="8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2"/>
    </row>
    <row r="133" spans="2:49">
      <c r="B133" s="8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2"/>
      <c r="R133" s="8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2"/>
      <c r="AH133" s="8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2"/>
    </row>
    <row r="134" spans="2:49">
      <c r="B134" s="8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2"/>
      <c r="R134" s="8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2"/>
      <c r="AH134" s="8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2"/>
    </row>
    <row r="135" spans="2:49">
      <c r="B135" s="8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2"/>
      <c r="R135" s="8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2"/>
      <c r="AH135" s="8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2"/>
    </row>
    <row r="136" spans="2:49">
      <c r="B136" s="8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2"/>
      <c r="R136" s="8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2"/>
      <c r="AH136" s="8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2"/>
    </row>
    <row r="137" spans="2:49">
      <c r="B137" s="8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2"/>
      <c r="R137" s="8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2"/>
      <c r="AH137" s="8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2"/>
    </row>
    <row r="138" spans="2:49">
      <c r="B138" s="8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2"/>
      <c r="R138" s="8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2"/>
      <c r="AH138" s="8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2"/>
    </row>
    <row r="139" spans="2:49">
      <c r="B139" s="8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2"/>
      <c r="R139" s="8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2"/>
      <c r="AH139" s="8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2"/>
    </row>
    <row r="140" spans="2:49">
      <c r="B140" s="8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2"/>
      <c r="R140" s="8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2"/>
      <c r="AH140" s="8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2"/>
    </row>
    <row r="141" spans="2:49">
      <c r="B141" s="14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9"/>
      <c r="R141" s="14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9"/>
      <c r="AH141" s="14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9"/>
    </row>
    <row r="144" spans="2:49" ht="21">
      <c r="B144" s="173" t="s">
        <v>56</v>
      </c>
      <c r="C144" s="174"/>
      <c r="D144" s="174" t="s">
        <v>57</v>
      </c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  <c r="Z144" s="174"/>
      <c r="AA144" s="174"/>
      <c r="AB144" s="174"/>
      <c r="AC144" s="174"/>
      <c r="AD144" s="174"/>
      <c r="AE144" s="174"/>
      <c r="AF144" s="174"/>
      <c r="AG144" s="174"/>
      <c r="AH144" s="174" t="s">
        <v>31</v>
      </c>
      <c r="AI144" s="174"/>
      <c r="AJ144" s="177">
        <f>SUM(AS54,AS88,AS125)</f>
        <v>9318850</v>
      </c>
      <c r="AK144" s="177"/>
      <c r="AL144" s="177"/>
      <c r="AM144" s="177"/>
      <c r="AN144" s="177"/>
      <c r="AO144" s="177"/>
      <c r="AP144" s="177"/>
      <c r="AQ144" s="177"/>
      <c r="AR144" s="177"/>
      <c r="AS144" s="177"/>
      <c r="AT144" s="39"/>
      <c r="AU144" s="39"/>
      <c r="AV144" s="39"/>
      <c r="AW144" s="40"/>
    </row>
    <row r="145" spans="2:49" ht="21">
      <c r="B145" s="175"/>
      <c r="C145" s="176"/>
      <c r="D145" s="176"/>
      <c r="E145" s="176"/>
      <c r="F145" s="176"/>
      <c r="G145" s="176"/>
      <c r="H145" s="176"/>
      <c r="I145" s="176"/>
      <c r="J145" s="176"/>
      <c r="K145" s="176"/>
      <c r="L145" s="176"/>
      <c r="M145" s="176"/>
      <c r="N145" s="176"/>
      <c r="O145" s="176"/>
      <c r="P145" s="176"/>
      <c r="Q145" s="176"/>
      <c r="R145" s="176"/>
      <c r="S145" s="176"/>
      <c r="T145" s="176"/>
      <c r="U145" s="176"/>
      <c r="V145" s="176"/>
      <c r="W145" s="176"/>
      <c r="X145" s="176"/>
      <c r="Y145" s="176"/>
      <c r="Z145" s="176"/>
      <c r="AA145" s="176"/>
      <c r="AB145" s="176"/>
      <c r="AC145" s="176"/>
      <c r="AD145" s="176"/>
      <c r="AE145" s="176"/>
      <c r="AF145" s="176"/>
      <c r="AG145" s="176"/>
      <c r="AH145" s="176"/>
      <c r="AI145" s="176"/>
      <c r="AJ145" s="178"/>
      <c r="AK145" s="178"/>
      <c r="AL145" s="178"/>
      <c r="AM145" s="178"/>
      <c r="AN145" s="178"/>
      <c r="AO145" s="178"/>
      <c r="AP145" s="178"/>
      <c r="AQ145" s="178"/>
      <c r="AR145" s="178"/>
      <c r="AS145" s="178"/>
      <c r="AT145" s="41"/>
      <c r="AU145" s="41"/>
      <c r="AV145" s="41"/>
      <c r="AW145" s="42"/>
    </row>
    <row r="146" spans="2:49">
      <c r="AO146" s="3"/>
    </row>
    <row r="147" spans="2:49" s="51" customFormat="1" ht="14.25">
      <c r="I147" s="52"/>
      <c r="J147" s="52"/>
      <c r="K147" s="52"/>
      <c r="L147" s="52"/>
      <c r="M147" s="52"/>
      <c r="N147" s="52"/>
      <c r="AO147" s="52" t="s">
        <v>210</v>
      </c>
    </row>
    <row r="148" spans="2:49" s="51" customFormat="1" ht="14.25">
      <c r="F148" s="52" t="s">
        <v>54</v>
      </c>
      <c r="I148" s="52"/>
      <c r="J148" s="52"/>
      <c r="K148" s="52"/>
      <c r="L148" s="52"/>
      <c r="M148" s="52"/>
      <c r="N148" s="52"/>
      <c r="X148" s="52" t="s">
        <v>51</v>
      </c>
      <c r="AO148" s="52" t="s">
        <v>48</v>
      </c>
    </row>
    <row r="149" spans="2:49" s="51" customFormat="1" ht="14.25">
      <c r="F149" s="52" t="s">
        <v>55</v>
      </c>
      <c r="I149" s="52"/>
      <c r="J149" s="52"/>
      <c r="K149" s="52"/>
      <c r="L149" s="52"/>
      <c r="M149" s="52"/>
      <c r="N149" s="52"/>
      <c r="X149" s="52" t="s">
        <v>52</v>
      </c>
      <c r="AO149" s="52" t="s">
        <v>49</v>
      </c>
    </row>
    <row r="150" spans="2:49" s="51" customFormat="1" ht="14.25">
      <c r="F150" s="52"/>
      <c r="I150" s="52"/>
      <c r="J150" s="52"/>
      <c r="K150" s="52"/>
      <c r="L150" s="52"/>
      <c r="M150" s="52"/>
      <c r="N150" s="52"/>
      <c r="X150" s="52" t="s">
        <v>53</v>
      </c>
      <c r="AO150" s="52" t="s">
        <v>50</v>
      </c>
    </row>
    <row r="151" spans="2:49" s="51" customFormat="1" ht="14.25">
      <c r="F151" s="52"/>
      <c r="I151" s="52"/>
      <c r="J151" s="52"/>
      <c r="K151" s="52"/>
      <c r="L151" s="52"/>
      <c r="M151" s="52"/>
      <c r="N151" s="52"/>
      <c r="X151" s="52"/>
      <c r="AO151" s="52"/>
    </row>
    <row r="152" spans="2:49" s="51" customFormat="1" ht="14.25">
      <c r="F152" s="52"/>
      <c r="I152" s="52"/>
      <c r="J152" s="52"/>
      <c r="K152" s="52"/>
      <c r="L152" s="52"/>
      <c r="M152" s="52"/>
      <c r="N152" s="52"/>
      <c r="X152" s="52"/>
      <c r="AO152" s="52"/>
    </row>
    <row r="153" spans="2:49" s="51" customFormat="1" ht="14.25">
      <c r="F153" s="52"/>
      <c r="I153" s="52"/>
      <c r="J153" s="52"/>
      <c r="K153" s="52"/>
      <c r="L153" s="52"/>
      <c r="M153" s="52"/>
      <c r="N153" s="52"/>
      <c r="X153" s="52"/>
      <c r="AO153" s="52"/>
    </row>
    <row r="154" spans="2:49" s="63" customFormat="1">
      <c r="F154" s="132" t="s">
        <v>229</v>
      </c>
      <c r="I154" s="131"/>
      <c r="J154" s="131"/>
      <c r="K154" s="131"/>
      <c r="L154" s="131"/>
      <c r="M154" s="131"/>
      <c r="N154" s="131"/>
      <c r="X154" s="132" t="s">
        <v>97</v>
      </c>
      <c r="AO154" s="132" t="s">
        <v>209</v>
      </c>
    </row>
    <row r="155" spans="2:49" s="51" customFormat="1" ht="14.25">
      <c r="D155" s="133"/>
      <c r="F155" s="133" t="s">
        <v>228</v>
      </c>
      <c r="G155" s="133"/>
      <c r="H155" s="133"/>
      <c r="I155" s="133"/>
      <c r="J155" s="133"/>
      <c r="K155" s="134"/>
      <c r="L155" s="134"/>
      <c r="M155" s="134"/>
      <c r="N155" s="134"/>
      <c r="AO155" s="52"/>
    </row>
  </sheetData>
  <mergeCells count="93">
    <mergeCell ref="AJ144:AS145"/>
    <mergeCell ref="AJ122:AL122"/>
    <mergeCell ref="AR122:AU122"/>
    <mergeCell ref="AC123:AG123"/>
    <mergeCell ref="B125:AO125"/>
    <mergeCell ref="AS125:AW125"/>
    <mergeCell ref="B126:C126"/>
    <mergeCell ref="D126:Q126"/>
    <mergeCell ref="R126:AG126"/>
    <mergeCell ref="AH126:AW126"/>
    <mergeCell ref="AD122:AE122"/>
    <mergeCell ref="D128:E128"/>
    <mergeCell ref="G128:Q129"/>
    <mergeCell ref="B144:C145"/>
    <mergeCell ref="D144:AG145"/>
    <mergeCell ref="AH144:AI145"/>
    <mergeCell ref="D91:Q91"/>
    <mergeCell ref="D92:E92"/>
    <mergeCell ref="G92:Q92"/>
    <mergeCell ref="V122:W122"/>
    <mergeCell ref="Z122:AA122"/>
    <mergeCell ref="B88:AO88"/>
    <mergeCell ref="AS88:AW88"/>
    <mergeCell ref="B89:C89"/>
    <mergeCell ref="D89:Q89"/>
    <mergeCell ref="R89:AG89"/>
    <mergeCell ref="AH89:AW89"/>
    <mergeCell ref="AJ85:AL85"/>
    <mergeCell ref="AR85:AU85"/>
    <mergeCell ref="V86:W86"/>
    <mergeCell ref="X86:AA86"/>
    <mergeCell ref="AD86:AE86"/>
    <mergeCell ref="AJ86:AL86"/>
    <mergeCell ref="AR86:AU86"/>
    <mergeCell ref="AD85:AE85"/>
    <mergeCell ref="D57:Q57"/>
    <mergeCell ref="D58:E58"/>
    <mergeCell ref="G58:Q58"/>
    <mergeCell ref="V85:W85"/>
    <mergeCell ref="Z85:AA85"/>
    <mergeCell ref="B54:AO54"/>
    <mergeCell ref="AS54:AW54"/>
    <mergeCell ref="B55:C55"/>
    <mergeCell ref="D55:Q55"/>
    <mergeCell ref="R55:AG55"/>
    <mergeCell ref="AH55:AW55"/>
    <mergeCell ref="V51:W51"/>
    <mergeCell ref="X51:AA51"/>
    <mergeCell ref="AD51:AE51"/>
    <mergeCell ref="AJ51:AL51"/>
    <mergeCell ref="AR51:AU51"/>
    <mergeCell ref="V52:W52"/>
    <mergeCell ref="X52:AA52"/>
    <mergeCell ref="AD52:AE52"/>
    <mergeCell ref="AJ52:AL52"/>
    <mergeCell ref="AR52:AU52"/>
    <mergeCell ref="AP42:AT42"/>
    <mergeCell ref="V50:W50"/>
    <mergeCell ref="Z50:AA50"/>
    <mergeCell ref="AD50:AE50"/>
    <mergeCell ref="AJ50:AL50"/>
    <mergeCell ref="AR50:AU50"/>
    <mergeCell ref="B18:Q18"/>
    <mergeCell ref="R18:AG18"/>
    <mergeCell ref="AH18:AW18"/>
    <mergeCell ref="B19:Q30"/>
    <mergeCell ref="R19:AG30"/>
    <mergeCell ref="AH19:AW30"/>
    <mergeCell ref="AJ16:AO16"/>
    <mergeCell ref="B11:AW11"/>
    <mergeCell ref="C14:G14"/>
    <mergeCell ref="I14:J14"/>
    <mergeCell ref="M14:N14"/>
    <mergeCell ref="Q14:R14"/>
    <mergeCell ref="AJ14:AO14"/>
    <mergeCell ref="C15:G15"/>
    <mergeCell ref="I15:J15"/>
    <mergeCell ref="M15:N15"/>
    <mergeCell ref="Q15:R15"/>
    <mergeCell ref="AJ15:AO15"/>
    <mergeCell ref="B7:J7"/>
    <mergeCell ref="L7:AT7"/>
    <mergeCell ref="B8:J8"/>
    <mergeCell ref="L8:AT8"/>
    <mergeCell ref="B9:J9"/>
    <mergeCell ref="L9:AT9"/>
    <mergeCell ref="B6:J6"/>
    <mergeCell ref="L6:AT6"/>
    <mergeCell ref="A2:AW2"/>
    <mergeCell ref="B4:J4"/>
    <mergeCell ref="L4:AT4"/>
    <mergeCell ref="B5:J5"/>
    <mergeCell ref="L5:AT5"/>
  </mergeCells>
  <pageMargins left="1" right="0.39370078740157483" top="0.89" bottom="0.27" header="0.31496062992125984" footer="0.31496062992125984"/>
  <pageSetup paperSize="9" scale="85" orientation="landscape" horizontalDpi="4294967293" verticalDpi="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>
  <dimension ref="A1:AW155"/>
  <sheetViews>
    <sheetView topLeftCell="A17" workbookViewId="0">
      <selection activeCell="A32" sqref="A32:XFD40"/>
    </sheetView>
  </sheetViews>
  <sheetFormatPr defaultRowHeight="15"/>
  <cols>
    <col min="1" max="7" width="3" style="1" customWidth="1"/>
    <col min="8" max="8" width="1.5703125" style="1" customWidth="1"/>
    <col min="9" max="14" width="3" style="3" customWidth="1"/>
    <col min="15" max="81" width="3" style="1" customWidth="1"/>
    <col min="82" max="139" width="2.42578125" style="1" customWidth="1"/>
    <col min="140" max="16384" width="9.140625" style="1"/>
  </cols>
  <sheetData>
    <row r="1" spans="1:49">
      <c r="AR1" s="21" t="s">
        <v>24</v>
      </c>
    </row>
    <row r="2" spans="1:49" ht="21">
      <c r="A2" s="165" t="s">
        <v>0</v>
      </c>
      <c r="B2" s="165"/>
      <c r="C2" s="165"/>
      <c r="D2" s="165"/>
      <c r="E2" s="165"/>
      <c r="F2" s="165"/>
      <c r="G2" s="165"/>
      <c r="H2" s="165"/>
      <c r="I2" s="165"/>
      <c r="J2" s="165"/>
      <c r="K2" s="165"/>
      <c r="L2" s="165"/>
      <c r="M2" s="165"/>
      <c r="N2" s="165"/>
      <c r="O2" s="165"/>
      <c r="P2" s="165"/>
      <c r="Q2" s="165"/>
      <c r="R2" s="165"/>
      <c r="S2" s="165"/>
      <c r="T2" s="165"/>
      <c r="U2" s="165"/>
      <c r="V2" s="165"/>
      <c r="W2" s="165"/>
      <c r="X2" s="165"/>
      <c r="Y2" s="165"/>
      <c r="Z2" s="165"/>
      <c r="AA2" s="165"/>
      <c r="AB2" s="165"/>
      <c r="AC2" s="165"/>
      <c r="AD2" s="165"/>
      <c r="AE2" s="165"/>
      <c r="AF2" s="165"/>
      <c r="AG2" s="165"/>
      <c r="AH2" s="165"/>
      <c r="AI2" s="165"/>
      <c r="AJ2" s="165"/>
      <c r="AK2" s="165"/>
      <c r="AL2" s="165"/>
      <c r="AM2" s="165"/>
      <c r="AN2" s="165"/>
      <c r="AO2" s="165"/>
      <c r="AP2" s="165"/>
      <c r="AQ2" s="165"/>
      <c r="AR2" s="165"/>
      <c r="AS2" s="165"/>
      <c r="AT2" s="165"/>
      <c r="AU2" s="165"/>
      <c r="AV2" s="165"/>
      <c r="AW2" s="165"/>
    </row>
    <row r="4" spans="1:49">
      <c r="A4" s="2" t="s">
        <v>1</v>
      </c>
      <c r="B4" s="166" t="s">
        <v>2</v>
      </c>
      <c r="C4" s="166"/>
      <c r="D4" s="166"/>
      <c r="E4" s="166"/>
      <c r="F4" s="166"/>
      <c r="G4" s="166"/>
      <c r="H4" s="166"/>
      <c r="I4" s="166"/>
      <c r="J4" s="166"/>
      <c r="K4" s="3" t="s">
        <v>14</v>
      </c>
      <c r="L4" s="166">
        <v>414</v>
      </c>
      <c r="M4" s="166"/>
      <c r="N4" s="166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  <c r="AA4" s="166"/>
      <c r="AB4" s="166"/>
      <c r="AC4" s="166"/>
      <c r="AD4" s="166"/>
      <c r="AE4" s="166"/>
      <c r="AF4" s="166"/>
      <c r="AG4" s="166"/>
      <c r="AH4" s="166"/>
      <c r="AI4" s="166"/>
      <c r="AJ4" s="166"/>
      <c r="AK4" s="166"/>
      <c r="AL4" s="166"/>
      <c r="AM4" s="166"/>
      <c r="AN4" s="166"/>
      <c r="AO4" s="166"/>
      <c r="AP4" s="166"/>
      <c r="AQ4" s="166"/>
      <c r="AR4" s="166"/>
      <c r="AS4" s="166"/>
      <c r="AT4" s="166"/>
    </row>
    <row r="5" spans="1:49">
      <c r="B5" s="166" t="s">
        <v>3</v>
      </c>
      <c r="C5" s="166"/>
      <c r="D5" s="166"/>
      <c r="E5" s="166"/>
      <c r="F5" s="166"/>
      <c r="G5" s="166"/>
      <c r="H5" s="166"/>
      <c r="I5" s="166"/>
      <c r="J5" s="166"/>
      <c r="K5" s="3" t="s">
        <v>14</v>
      </c>
      <c r="L5" s="167" t="s">
        <v>227</v>
      </c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167"/>
      <c r="AA5" s="167"/>
      <c r="AB5" s="167"/>
      <c r="AC5" s="167"/>
      <c r="AD5" s="167"/>
      <c r="AE5" s="167"/>
      <c r="AF5" s="167"/>
      <c r="AG5" s="167"/>
      <c r="AH5" s="167"/>
      <c r="AI5" s="167"/>
      <c r="AJ5" s="167"/>
      <c r="AK5" s="167"/>
      <c r="AL5" s="167"/>
      <c r="AM5" s="167"/>
      <c r="AN5" s="167"/>
      <c r="AO5" s="167"/>
      <c r="AP5" s="167"/>
      <c r="AQ5" s="167"/>
      <c r="AR5" s="167"/>
      <c r="AS5" s="167"/>
      <c r="AT5" s="167"/>
    </row>
    <row r="6" spans="1:49">
      <c r="B6" s="166" t="s">
        <v>4</v>
      </c>
      <c r="C6" s="166"/>
      <c r="D6" s="166"/>
      <c r="E6" s="166"/>
      <c r="F6" s="166"/>
      <c r="G6" s="166"/>
      <c r="H6" s="166"/>
      <c r="I6" s="166"/>
      <c r="J6" s="166"/>
      <c r="K6" s="3" t="s">
        <v>14</v>
      </c>
      <c r="L6" s="166" t="str">
        <f>'[1]Tembesi Lolos'!$N$153</f>
        <v>Wiraswasta</v>
      </c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</row>
    <row r="7" spans="1:49">
      <c r="B7" s="166" t="s">
        <v>5</v>
      </c>
      <c r="C7" s="166"/>
      <c r="D7" s="166"/>
      <c r="E7" s="166"/>
      <c r="F7" s="166"/>
      <c r="G7" s="166"/>
      <c r="H7" s="166"/>
      <c r="I7" s="166"/>
      <c r="J7" s="166"/>
      <c r="K7" s="3" t="s">
        <v>14</v>
      </c>
      <c r="L7" s="166" t="s">
        <v>198</v>
      </c>
      <c r="M7" s="166"/>
      <c r="N7" s="166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</row>
    <row r="8" spans="1:49">
      <c r="B8" s="166" t="s">
        <v>6</v>
      </c>
      <c r="C8" s="166"/>
      <c r="D8" s="166"/>
      <c r="E8" s="166"/>
      <c r="F8" s="166"/>
      <c r="G8" s="166"/>
      <c r="H8" s="166"/>
      <c r="I8" s="166"/>
      <c r="J8" s="166"/>
      <c r="K8" s="3" t="s">
        <v>14</v>
      </c>
      <c r="L8" s="166" t="s">
        <v>105</v>
      </c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</row>
    <row r="9" spans="1:49">
      <c r="B9" s="166" t="s">
        <v>7</v>
      </c>
      <c r="C9" s="166"/>
      <c r="D9" s="166"/>
      <c r="E9" s="166"/>
      <c r="F9" s="166"/>
      <c r="G9" s="166"/>
      <c r="H9" s="166"/>
      <c r="I9" s="166"/>
      <c r="J9" s="166"/>
      <c r="K9" s="3" t="s">
        <v>14</v>
      </c>
      <c r="L9" s="166" t="s">
        <v>23</v>
      </c>
      <c r="M9" s="166"/>
      <c r="N9" s="166"/>
      <c r="O9" s="166"/>
      <c r="P9" s="166"/>
      <c r="Q9" s="166"/>
      <c r="R9" s="166"/>
      <c r="S9" s="166"/>
      <c r="T9" s="166"/>
      <c r="U9" s="166"/>
      <c r="V9" s="166"/>
      <c r="W9" s="166"/>
      <c r="X9" s="166"/>
      <c r="Y9" s="166"/>
      <c r="Z9" s="166"/>
      <c r="AA9" s="166"/>
      <c r="AB9" s="166"/>
      <c r="AC9" s="166"/>
      <c r="AD9" s="166"/>
      <c r="AE9" s="166"/>
      <c r="AF9" s="166"/>
      <c r="AG9" s="166"/>
      <c r="AH9" s="166"/>
      <c r="AI9" s="166"/>
      <c r="AJ9" s="166"/>
      <c r="AK9" s="166"/>
      <c r="AL9" s="166"/>
      <c r="AM9" s="166"/>
      <c r="AN9" s="166"/>
      <c r="AO9" s="166"/>
      <c r="AP9" s="166"/>
      <c r="AQ9" s="166"/>
      <c r="AR9" s="166"/>
      <c r="AS9" s="166"/>
      <c r="AT9" s="166"/>
    </row>
    <row r="11" spans="1:49">
      <c r="A11" s="2" t="s">
        <v>8</v>
      </c>
      <c r="B11" s="169" t="s">
        <v>9</v>
      </c>
      <c r="C11" s="169"/>
      <c r="D11" s="169"/>
      <c r="E11" s="169"/>
      <c r="F11" s="169"/>
      <c r="G11" s="169"/>
      <c r="H11" s="169"/>
      <c r="I11" s="169"/>
      <c r="J11" s="169"/>
      <c r="K11" s="169"/>
      <c r="L11" s="169"/>
      <c r="M11" s="169"/>
      <c r="N11" s="169"/>
      <c r="O11" s="169"/>
      <c r="P11" s="169"/>
      <c r="Q11" s="169"/>
      <c r="R11" s="169"/>
      <c r="S11" s="169"/>
      <c r="T11" s="169"/>
      <c r="U11" s="169"/>
      <c r="V11" s="169"/>
      <c r="W11" s="169"/>
      <c r="X11" s="169"/>
      <c r="Y11" s="169"/>
      <c r="Z11" s="169"/>
      <c r="AA11" s="169"/>
      <c r="AB11" s="169"/>
      <c r="AC11" s="169"/>
      <c r="AD11" s="169"/>
      <c r="AE11" s="169"/>
      <c r="AF11" s="169"/>
      <c r="AG11" s="169"/>
      <c r="AH11" s="169"/>
      <c r="AI11" s="169"/>
      <c r="AJ11" s="169"/>
      <c r="AK11" s="169"/>
      <c r="AL11" s="169"/>
      <c r="AM11" s="169"/>
      <c r="AN11" s="169"/>
      <c r="AO11" s="169"/>
      <c r="AP11" s="169"/>
      <c r="AQ11" s="169"/>
      <c r="AR11" s="169"/>
      <c r="AS11" s="169"/>
      <c r="AT11" s="169"/>
      <c r="AU11" s="169"/>
      <c r="AV11" s="169"/>
      <c r="AW11" s="169"/>
    </row>
    <row r="13" spans="1:49">
      <c r="B13" s="15" t="s">
        <v>10</v>
      </c>
      <c r="C13" s="5"/>
      <c r="D13" s="5"/>
      <c r="E13" s="5"/>
      <c r="F13" s="5"/>
      <c r="G13" s="5"/>
      <c r="H13" s="5"/>
      <c r="I13" s="6"/>
      <c r="J13" s="6"/>
      <c r="K13" s="6"/>
      <c r="L13" s="6"/>
      <c r="M13" s="6"/>
      <c r="N13" s="6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7"/>
    </row>
    <row r="14" spans="1:49" ht="17.25">
      <c r="B14" s="16" t="s">
        <v>11</v>
      </c>
      <c r="C14" s="160" t="s">
        <v>13</v>
      </c>
      <c r="D14" s="160"/>
      <c r="E14" s="160"/>
      <c r="F14" s="160"/>
      <c r="G14" s="160"/>
      <c r="H14" s="122" t="s">
        <v>14</v>
      </c>
      <c r="I14" s="168">
        <v>6</v>
      </c>
      <c r="J14" s="168"/>
      <c r="K14" s="123" t="s">
        <v>15</v>
      </c>
      <c r="L14" s="123" t="s">
        <v>16</v>
      </c>
      <c r="M14" s="168">
        <v>10</v>
      </c>
      <c r="N14" s="168"/>
      <c r="O14" s="11" t="s">
        <v>15</v>
      </c>
      <c r="P14" s="13" t="s">
        <v>17</v>
      </c>
      <c r="Q14" s="168">
        <f>SUM(M14*I14)</f>
        <v>60</v>
      </c>
      <c r="R14" s="168"/>
      <c r="S14" s="122" t="s">
        <v>18</v>
      </c>
      <c r="T14" s="122"/>
      <c r="U14" s="18" t="s">
        <v>11</v>
      </c>
      <c r="V14" s="10" t="s">
        <v>65</v>
      </c>
      <c r="W14" s="10"/>
      <c r="X14" s="10"/>
      <c r="Y14" s="10"/>
      <c r="Z14" s="10"/>
      <c r="AA14" s="10" t="s">
        <v>14</v>
      </c>
      <c r="AB14" s="10" t="s">
        <v>64</v>
      </c>
      <c r="AC14" s="10"/>
      <c r="AD14" s="10"/>
      <c r="AE14" s="10"/>
      <c r="AF14" s="10"/>
      <c r="AI14" s="19" t="s">
        <v>11</v>
      </c>
      <c r="AJ14" s="161" t="s">
        <v>67</v>
      </c>
      <c r="AK14" s="161"/>
      <c r="AL14" s="161"/>
      <c r="AM14" s="161"/>
      <c r="AN14" s="161"/>
      <c r="AO14" s="161"/>
      <c r="AP14" s="44" t="s">
        <v>14</v>
      </c>
      <c r="AQ14" s="44" t="s">
        <v>64</v>
      </c>
      <c r="AR14" s="44"/>
      <c r="AS14" s="44"/>
      <c r="AT14" s="44"/>
      <c r="AU14" s="44"/>
      <c r="AW14" s="12"/>
    </row>
    <row r="15" spans="1:49" ht="17.25">
      <c r="B15" s="16" t="s">
        <v>11</v>
      </c>
      <c r="C15" s="160" t="s">
        <v>12</v>
      </c>
      <c r="D15" s="160"/>
      <c r="E15" s="160"/>
      <c r="F15" s="160"/>
      <c r="G15" s="160"/>
      <c r="H15" s="122" t="s">
        <v>14</v>
      </c>
      <c r="I15" s="168">
        <v>6</v>
      </c>
      <c r="J15" s="168"/>
      <c r="K15" s="123" t="s">
        <v>15</v>
      </c>
      <c r="L15" s="123" t="s">
        <v>16</v>
      </c>
      <c r="M15" s="168">
        <v>8</v>
      </c>
      <c r="N15" s="168"/>
      <c r="O15" s="11" t="s">
        <v>15</v>
      </c>
      <c r="P15" s="13" t="s">
        <v>17</v>
      </c>
      <c r="Q15" s="168">
        <f>SUM(M15*I15)</f>
        <v>48</v>
      </c>
      <c r="R15" s="168"/>
      <c r="S15" s="122" t="s">
        <v>18</v>
      </c>
      <c r="T15" s="122"/>
      <c r="U15" s="18" t="s">
        <v>11</v>
      </c>
      <c r="V15" s="10" t="s">
        <v>63</v>
      </c>
      <c r="W15" s="10"/>
      <c r="X15" s="10"/>
      <c r="Y15" s="10"/>
      <c r="Z15" s="10"/>
      <c r="AA15" s="10" t="s">
        <v>14</v>
      </c>
      <c r="AB15" s="10" t="s">
        <v>64</v>
      </c>
      <c r="AC15" s="10"/>
      <c r="AD15" s="10"/>
      <c r="AE15" s="10"/>
      <c r="AF15" s="10"/>
      <c r="AH15" s="10"/>
      <c r="AI15" s="18" t="s">
        <v>11</v>
      </c>
      <c r="AJ15" s="160" t="s">
        <v>68</v>
      </c>
      <c r="AK15" s="160"/>
      <c r="AL15" s="160"/>
      <c r="AM15" s="160"/>
      <c r="AN15" s="160"/>
      <c r="AO15" s="160"/>
      <c r="AP15" s="10" t="s">
        <v>14</v>
      </c>
      <c r="AQ15" s="10" t="s">
        <v>64</v>
      </c>
      <c r="AR15" s="10"/>
      <c r="AS15" s="10"/>
      <c r="AT15" s="10"/>
      <c r="AU15" s="10"/>
      <c r="AW15" s="12"/>
    </row>
    <row r="16" spans="1:49">
      <c r="B16" s="17"/>
      <c r="C16" s="44"/>
      <c r="D16" s="44"/>
      <c r="E16" s="44"/>
      <c r="F16" s="44"/>
      <c r="G16" s="44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125"/>
      <c r="U16" s="18" t="s">
        <v>11</v>
      </c>
      <c r="V16" s="122" t="s">
        <v>66</v>
      </c>
      <c r="W16" s="122"/>
      <c r="X16" s="122"/>
      <c r="Y16" s="122"/>
      <c r="Z16" s="122"/>
      <c r="AA16" s="10" t="s">
        <v>14</v>
      </c>
      <c r="AB16" s="122" t="s">
        <v>64</v>
      </c>
      <c r="AC16" s="122"/>
      <c r="AD16" s="122"/>
      <c r="AE16" s="122"/>
      <c r="AF16" s="122"/>
      <c r="AH16" s="24"/>
      <c r="AI16" s="18" t="s">
        <v>11</v>
      </c>
      <c r="AJ16" s="160" t="s">
        <v>69</v>
      </c>
      <c r="AK16" s="160"/>
      <c r="AL16" s="160"/>
      <c r="AM16" s="160"/>
      <c r="AN16" s="160"/>
      <c r="AO16" s="160"/>
      <c r="AP16" s="10" t="s">
        <v>14</v>
      </c>
      <c r="AQ16" s="10" t="s">
        <v>111</v>
      </c>
      <c r="AR16" s="10"/>
      <c r="AS16" s="10"/>
      <c r="AT16" s="10"/>
      <c r="AU16" s="10"/>
      <c r="AV16" s="10"/>
      <c r="AW16" s="12"/>
    </row>
    <row r="17" spans="2:49">
      <c r="B17" s="8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2"/>
    </row>
    <row r="18" spans="2:49">
      <c r="B18" s="170" t="s">
        <v>19</v>
      </c>
      <c r="C18" s="170"/>
      <c r="D18" s="170"/>
      <c r="E18" s="170"/>
      <c r="F18" s="170"/>
      <c r="G18" s="170"/>
      <c r="H18" s="170"/>
      <c r="I18" s="170"/>
      <c r="J18" s="170"/>
      <c r="K18" s="170"/>
      <c r="L18" s="170"/>
      <c r="M18" s="170"/>
      <c r="N18" s="170"/>
      <c r="O18" s="170"/>
      <c r="P18" s="170"/>
      <c r="Q18" s="170"/>
      <c r="R18" s="170" t="s">
        <v>20</v>
      </c>
      <c r="S18" s="170"/>
      <c r="T18" s="170"/>
      <c r="U18" s="170"/>
      <c r="V18" s="170"/>
      <c r="W18" s="170"/>
      <c r="X18" s="170"/>
      <c r="Y18" s="170"/>
      <c r="Z18" s="170"/>
      <c r="AA18" s="170"/>
      <c r="AB18" s="170"/>
      <c r="AC18" s="170"/>
      <c r="AD18" s="170"/>
      <c r="AE18" s="170"/>
      <c r="AF18" s="170"/>
      <c r="AG18" s="170"/>
      <c r="AH18" s="170" t="s">
        <v>21</v>
      </c>
      <c r="AI18" s="170"/>
      <c r="AJ18" s="170"/>
      <c r="AK18" s="170"/>
      <c r="AL18" s="170"/>
      <c r="AM18" s="170"/>
      <c r="AN18" s="170"/>
      <c r="AO18" s="170"/>
      <c r="AP18" s="170"/>
      <c r="AQ18" s="170"/>
      <c r="AR18" s="170"/>
      <c r="AS18" s="170"/>
      <c r="AT18" s="170"/>
      <c r="AU18" s="170"/>
      <c r="AV18" s="170"/>
      <c r="AW18" s="170"/>
    </row>
    <row r="19" spans="2:49">
      <c r="B19" s="162"/>
      <c r="C19" s="162"/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  <c r="AA19" s="162"/>
      <c r="AB19" s="162"/>
      <c r="AC19" s="162"/>
      <c r="AD19" s="162"/>
      <c r="AE19" s="162"/>
      <c r="AF19" s="162"/>
      <c r="AG19" s="162"/>
      <c r="AH19" s="162"/>
      <c r="AI19" s="162"/>
      <c r="AJ19" s="162"/>
      <c r="AK19" s="162"/>
      <c r="AL19" s="162"/>
      <c r="AM19" s="162"/>
      <c r="AN19" s="162"/>
      <c r="AO19" s="162"/>
      <c r="AP19" s="162"/>
      <c r="AQ19" s="162"/>
      <c r="AR19" s="162"/>
      <c r="AS19" s="162"/>
      <c r="AT19" s="162"/>
      <c r="AU19" s="162"/>
      <c r="AV19" s="162"/>
      <c r="AW19" s="162"/>
    </row>
    <row r="20" spans="2:49">
      <c r="B20" s="163"/>
      <c r="C20" s="163"/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  <c r="AC20" s="163"/>
      <c r="AD20" s="163"/>
      <c r="AE20" s="163"/>
      <c r="AF20" s="163"/>
      <c r="AG20" s="163"/>
      <c r="AH20" s="163"/>
      <c r="AI20" s="163"/>
      <c r="AJ20" s="163"/>
      <c r="AK20" s="163"/>
      <c r="AL20" s="163"/>
      <c r="AM20" s="163"/>
      <c r="AN20" s="163"/>
      <c r="AO20" s="163"/>
      <c r="AP20" s="163"/>
      <c r="AQ20" s="163"/>
      <c r="AR20" s="163"/>
      <c r="AS20" s="163"/>
      <c r="AT20" s="163"/>
      <c r="AU20" s="163"/>
      <c r="AV20" s="163"/>
      <c r="AW20" s="163"/>
    </row>
    <row r="21" spans="2:49">
      <c r="B21" s="163"/>
      <c r="C21" s="163"/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  <c r="AC21" s="163"/>
      <c r="AD21" s="163"/>
      <c r="AE21" s="163"/>
      <c r="AF21" s="163"/>
      <c r="AG21" s="163"/>
      <c r="AH21" s="163"/>
      <c r="AI21" s="163"/>
      <c r="AJ21" s="163"/>
      <c r="AK21" s="163"/>
      <c r="AL21" s="163"/>
      <c r="AM21" s="163"/>
      <c r="AN21" s="163"/>
      <c r="AO21" s="163"/>
      <c r="AP21" s="163"/>
      <c r="AQ21" s="163"/>
      <c r="AR21" s="163"/>
      <c r="AS21" s="163"/>
      <c r="AT21" s="163"/>
      <c r="AU21" s="163"/>
      <c r="AV21" s="163"/>
      <c r="AW21" s="163"/>
    </row>
    <row r="22" spans="2:49">
      <c r="B22" s="163"/>
      <c r="C22" s="163"/>
      <c r="D22" s="163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  <c r="AC22" s="163"/>
      <c r="AD22" s="163"/>
      <c r="AE22" s="163"/>
      <c r="AF22" s="163"/>
      <c r="AG22" s="163"/>
      <c r="AH22" s="163"/>
      <c r="AI22" s="163"/>
      <c r="AJ22" s="163"/>
      <c r="AK22" s="163"/>
      <c r="AL22" s="163"/>
      <c r="AM22" s="163"/>
      <c r="AN22" s="163"/>
      <c r="AO22" s="163"/>
      <c r="AP22" s="163"/>
      <c r="AQ22" s="163"/>
      <c r="AR22" s="163"/>
      <c r="AS22" s="163"/>
      <c r="AT22" s="163"/>
      <c r="AU22" s="163"/>
      <c r="AV22" s="163"/>
      <c r="AW22" s="163"/>
    </row>
    <row r="23" spans="2:49">
      <c r="B23" s="163"/>
      <c r="C23" s="163"/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  <c r="AC23" s="163"/>
      <c r="AD23" s="163"/>
      <c r="AE23" s="163"/>
      <c r="AF23" s="163"/>
      <c r="AG23" s="163"/>
      <c r="AH23" s="163"/>
      <c r="AI23" s="163"/>
      <c r="AJ23" s="163"/>
      <c r="AK23" s="163"/>
      <c r="AL23" s="163"/>
      <c r="AM23" s="163"/>
      <c r="AN23" s="163"/>
      <c r="AO23" s="163"/>
      <c r="AP23" s="163"/>
      <c r="AQ23" s="163"/>
      <c r="AR23" s="163"/>
      <c r="AS23" s="163"/>
      <c r="AT23" s="163"/>
      <c r="AU23" s="163"/>
      <c r="AV23" s="163"/>
      <c r="AW23" s="163"/>
    </row>
    <row r="24" spans="2:49">
      <c r="B24" s="163"/>
      <c r="C24" s="163"/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  <c r="AC24" s="163"/>
      <c r="AD24" s="163"/>
      <c r="AE24" s="163"/>
      <c r="AF24" s="163"/>
      <c r="AG24" s="163"/>
      <c r="AH24" s="163"/>
      <c r="AI24" s="163"/>
      <c r="AJ24" s="163"/>
      <c r="AK24" s="163"/>
      <c r="AL24" s="163"/>
      <c r="AM24" s="163"/>
      <c r="AN24" s="163"/>
      <c r="AO24" s="163"/>
      <c r="AP24" s="163"/>
      <c r="AQ24" s="163"/>
      <c r="AR24" s="163"/>
      <c r="AS24" s="163"/>
      <c r="AT24" s="163"/>
      <c r="AU24" s="163"/>
      <c r="AV24" s="163"/>
      <c r="AW24" s="163"/>
    </row>
    <row r="25" spans="2:49">
      <c r="B25" s="163"/>
      <c r="C25" s="163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K25" s="163"/>
      <c r="AL25" s="163"/>
      <c r="AM25" s="163"/>
      <c r="AN25" s="163"/>
      <c r="AO25" s="163"/>
      <c r="AP25" s="163"/>
      <c r="AQ25" s="163"/>
      <c r="AR25" s="163"/>
      <c r="AS25" s="163"/>
      <c r="AT25" s="163"/>
      <c r="AU25" s="163"/>
      <c r="AV25" s="163"/>
      <c r="AW25" s="163"/>
    </row>
    <row r="26" spans="2:49">
      <c r="B26" s="163"/>
      <c r="C26" s="163"/>
      <c r="D26" s="163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  <c r="AB26" s="163"/>
      <c r="AC26" s="163"/>
      <c r="AD26" s="163"/>
      <c r="AE26" s="163"/>
      <c r="AF26" s="163"/>
      <c r="AG26" s="163"/>
      <c r="AH26" s="163"/>
      <c r="AI26" s="163"/>
      <c r="AJ26" s="163"/>
      <c r="AK26" s="163"/>
      <c r="AL26" s="163"/>
      <c r="AM26" s="163"/>
      <c r="AN26" s="163"/>
      <c r="AO26" s="163"/>
      <c r="AP26" s="163"/>
      <c r="AQ26" s="163"/>
      <c r="AR26" s="163"/>
      <c r="AS26" s="163"/>
      <c r="AT26" s="163"/>
      <c r="AU26" s="163"/>
      <c r="AV26" s="163"/>
      <c r="AW26" s="163"/>
    </row>
    <row r="27" spans="2:49">
      <c r="B27" s="163"/>
      <c r="C27" s="163"/>
      <c r="D27" s="163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/>
      <c r="AC27" s="163"/>
      <c r="AD27" s="163"/>
      <c r="AE27" s="163"/>
      <c r="AF27" s="163"/>
      <c r="AG27" s="163"/>
      <c r="AH27" s="163"/>
      <c r="AI27" s="163"/>
      <c r="AJ27" s="163"/>
      <c r="AK27" s="163"/>
      <c r="AL27" s="163"/>
      <c r="AM27" s="163"/>
      <c r="AN27" s="163"/>
      <c r="AO27" s="163"/>
      <c r="AP27" s="163"/>
      <c r="AQ27" s="163"/>
      <c r="AR27" s="163"/>
      <c r="AS27" s="163"/>
      <c r="AT27" s="163"/>
      <c r="AU27" s="163"/>
      <c r="AV27" s="163"/>
      <c r="AW27" s="163"/>
    </row>
    <row r="28" spans="2:49">
      <c r="B28" s="163"/>
      <c r="C28" s="163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  <c r="AB28" s="163"/>
      <c r="AC28" s="163"/>
      <c r="AD28" s="163"/>
      <c r="AE28" s="163"/>
      <c r="AF28" s="163"/>
      <c r="AG28" s="163"/>
      <c r="AH28" s="163"/>
      <c r="AI28" s="163"/>
      <c r="AJ28" s="163"/>
      <c r="AK28" s="163"/>
      <c r="AL28" s="163"/>
      <c r="AM28" s="163"/>
      <c r="AN28" s="163"/>
      <c r="AO28" s="163"/>
      <c r="AP28" s="163"/>
      <c r="AQ28" s="163"/>
      <c r="AR28" s="163"/>
      <c r="AS28" s="163"/>
      <c r="AT28" s="163"/>
      <c r="AU28" s="163"/>
      <c r="AV28" s="163"/>
      <c r="AW28" s="163"/>
    </row>
    <row r="29" spans="2:49">
      <c r="B29" s="163"/>
      <c r="C29" s="163"/>
      <c r="D29" s="163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63"/>
      <c r="AL29" s="163"/>
      <c r="AM29" s="163"/>
      <c r="AN29" s="163"/>
      <c r="AO29" s="163"/>
      <c r="AP29" s="163"/>
      <c r="AQ29" s="163"/>
      <c r="AR29" s="163"/>
      <c r="AS29" s="163"/>
      <c r="AT29" s="163"/>
      <c r="AU29" s="163"/>
      <c r="AV29" s="163"/>
      <c r="AW29" s="163"/>
    </row>
    <row r="30" spans="2:49">
      <c r="B30" s="164"/>
      <c r="C30" s="164"/>
      <c r="D30" s="164"/>
      <c r="E30" s="164"/>
      <c r="F30" s="164"/>
      <c r="G30" s="164"/>
      <c r="H30" s="164"/>
      <c r="I30" s="164"/>
      <c r="J30" s="164"/>
      <c r="K30" s="164"/>
      <c r="L30" s="164"/>
      <c r="M30" s="164"/>
      <c r="N30" s="164"/>
      <c r="O30" s="164"/>
      <c r="P30" s="164"/>
      <c r="Q30" s="164"/>
      <c r="R30" s="164"/>
      <c r="S30" s="164"/>
      <c r="T30" s="164"/>
      <c r="U30" s="164"/>
      <c r="V30" s="164"/>
      <c r="W30" s="164"/>
      <c r="X30" s="164"/>
      <c r="Y30" s="164"/>
      <c r="Z30" s="164"/>
      <c r="AA30" s="164"/>
      <c r="AB30" s="164"/>
      <c r="AC30" s="164"/>
      <c r="AD30" s="164"/>
      <c r="AE30" s="164"/>
      <c r="AF30" s="164"/>
      <c r="AG30" s="164"/>
      <c r="AH30" s="164"/>
      <c r="AI30" s="164"/>
      <c r="AJ30" s="164"/>
      <c r="AK30" s="164"/>
      <c r="AL30" s="164"/>
      <c r="AM30" s="164"/>
      <c r="AN30" s="164"/>
      <c r="AO30" s="164"/>
      <c r="AP30" s="164"/>
      <c r="AQ30" s="164"/>
      <c r="AR30" s="164"/>
      <c r="AS30" s="164"/>
      <c r="AT30" s="164"/>
      <c r="AU30" s="164"/>
      <c r="AV30" s="164"/>
      <c r="AW30" s="164"/>
    </row>
    <row r="32" spans="2:49" s="102" customFormat="1">
      <c r="I32" s="101"/>
      <c r="J32" s="101"/>
      <c r="K32" s="101"/>
      <c r="L32" s="101"/>
      <c r="M32" s="101"/>
      <c r="N32" s="101"/>
      <c r="AR32" s="101" t="s">
        <v>239</v>
      </c>
    </row>
    <row r="33" spans="1:49" s="102" customFormat="1">
      <c r="F33" s="101" t="s">
        <v>54</v>
      </c>
      <c r="I33" s="101"/>
      <c r="J33" s="101"/>
      <c r="K33" s="101"/>
      <c r="L33" s="101"/>
      <c r="M33" s="101"/>
      <c r="N33" s="101"/>
      <c r="T33" s="101" t="s">
        <v>237</v>
      </c>
      <c r="AF33" s="101" t="s">
        <v>51</v>
      </c>
      <c r="AR33" s="101" t="s">
        <v>48</v>
      </c>
    </row>
    <row r="34" spans="1:49" s="102" customFormat="1">
      <c r="F34" s="101" t="s">
        <v>55</v>
      </c>
      <c r="I34" s="101"/>
      <c r="J34" s="101"/>
      <c r="K34" s="101"/>
      <c r="L34" s="101"/>
      <c r="M34" s="101"/>
      <c r="N34" s="101"/>
      <c r="T34" s="101" t="s">
        <v>238</v>
      </c>
      <c r="AF34" s="101" t="s">
        <v>52</v>
      </c>
      <c r="AR34" s="101" t="s">
        <v>49</v>
      </c>
    </row>
    <row r="35" spans="1:49" s="102" customFormat="1">
      <c r="F35" s="101"/>
      <c r="I35" s="101"/>
      <c r="J35" s="101"/>
      <c r="K35" s="101"/>
      <c r="L35" s="101"/>
      <c r="M35" s="101"/>
      <c r="N35" s="101"/>
      <c r="AF35" s="101" t="s">
        <v>53</v>
      </c>
      <c r="AR35" s="101" t="s">
        <v>50</v>
      </c>
    </row>
    <row r="36" spans="1:49" s="102" customFormat="1">
      <c r="F36" s="101"/>
      <c r="I36" s="101"/>
      <c r="J36" s="101"/>
      <c r="K36" s="101"/>
      <c r="L36" s="101"/>
      <c r="M36" s="101"/>
      <c r="N36" s="101"/>
      <c r="AF36" s="101"/>
      <c r="AR36" s="101"/>
    </row>
    <row r="37" spans="1:49" s="102" customFormat="1">
      <c r="F37" s="101"/>
      <c r="I37" s="101"/>
      <c r="J37" s="101"/>
      <c r="K37" s="101"/>
      <c r="L37" s="101"/>
      <c r="M37" s="101"/>
      <c r="N37" s="101"/>
      <c r="AF37" s="101"/>
      <c r="AR37" s="101"/>
    </row>
    <row r="38" spans="1:49" s="102" customFormat="1">
      <c r="F38" s="101"/>
      <c r="I38" s="101"/>
      <c r="J38" s="101"/>
      <c r="K38" s="101"/>
      <c r="L38" s="101"/>
      <c r="M38" s="101"/>
      <c r="N38" s="101"/>
      <c r="AF38" s="101"/>
      <c r="AR38" s="101"/>
    </row>
    <row r="39" spans="1:49" s="140" customFormat="1" ht="16.5" thickBot="1">
      <c r="F39" s="141" t="s">
        <v>232</v>
      </c>
      <c r="I39" s="142"/>
      <c r="J39" s="142"/>
      <c r="K39" s="142"/>
      <c r="L39" s="142"/>
      <c r="M39" s="142"/>
      <c r="N39" s="142"/>
      <c r="Q39" s="145"/>
      <c r="R39" s="145"/>
      <c r="S39" s="145"/>
      <c r="T39" s="146"/>
      <c r="U39" s="145"/>
      <c r="V39" s="145"/>
      <c r="W39" s="145"/>
      <c r="X39" s="145"/>
      <c r="AF39" s="141" t="s">
        <v>97</v>
      </c>
      <c r="AR39" s="141" t="s">
        <v>209</v>
      </c>
    </row>
    <row r="40" spans="1:49" s="102" customFormat="1">
      <c r="D40" s="143"/>
      <c r="F40" s="143" t="s">
        <v>228</v>
      </c>
      <c r="G40" s="143"/>
      <c r="H40" s="143"/>
      <c r="I40" s="143"/>
      <c r="J40" s="143"/>
      <c r="K40" s="144"/>
      <c r="L40" s="144"/>
      <c r="M40" s="144"/>
      <c r="N40" s="144"/>
      <c r="T40" s="147"/>
      <c r="AO40" s="101"/>
    </row>
    <row r="42" spans="1:49">
      <c r="AN42" s="10"/>
      <c r="AO42" s="10"/>
      <c r="AP42" s="160"/>
      <c r="AQ42" s="160"/>
      <c r="AR42" s="160"/>
      <c r="AS42" s="160"/>
      <c r="AT42" s="160"/>
    </row>
    <row r="46" spans="1:49">
      <c r="A46" s="2" t="s">
        <v>25</v>
      </c>
      <c r="B46" s="1" t="s">
        <v>26</v>
      </c>
    </row>
    <row r="48" spans="1:49">
      <c r="B48" s="15" t="s">
        <v>27</v>
      </c>
      <c r="C48" s="5"/>
      <c r="D48" s="5"/>
      <c r="E48" s="5"/>
      <c r="F48" s="5"/>
      <c r="G48" s="5"/>
      <c r="H48" s="5"/>
      <c r="I48" s="6"/>
      <c r="J48" s="6"/>
      <c r="K48" s="6"/>
      <c r="L48" s="6"/>
      <c r="M48" s="6"/>
      <c r="N48" s="6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7"/>
    </row>
    <row r="49" spans="2:49">
      <c r="B49" s="22" t="s">
        <v>28</v>
      </c>
      <c r="C49" s="10"/>
      <c r="D49" s="10"/>
      <c r="E49" s="10"/>
      <c r="F49" s="10"/>
      <c r="G49" s="10"/>
      <c r="H49" s="10"/>
      <c r="I49" s="11"/>
      <c r="J49" s="11"/>
      <c r="K49" s="11"/>
      <c r="L49" s="11"/>
      <c r="M49" s="11"/>
      <c r="V49" s="11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9" t="s">
        <v>30</v>
      </c>
      <c r="AR49" s="10"/>
      <c r="AS49" s="10"/>
      <c r="AT49" s="10"/>
      <c r="AU49" s="10"/>
      <c r="AV49" s="10"/>
      <c r="AW49" s="12"/>
    </row>
    <row r="50" spans="2:49" ht="17.25">
      <c r="B50" s="23" t="s">
        <v>1</v>
      </c>
      <c r="C50" s="10" t="s">
        <v>70</v>
      </c>
      <c r="D50" s="10"/>
      <c r="E50" s="10"/>
      <c r="F50" s="10"/>
      <c r="G50" s="10"/>
      <c r="H50" s="122"/>
      <c r="I50" s="20"/>
      <c r="J50" s="11"/>
      <c r="K50" s="11"/>
      <c r="L50" s="11"/>
      <c r="M50" s="11"/>
      <c r="V50" s="168">
        <v>12</v>
      </c>
      <c r="W50" s="168"/>
      <c r="X50" s="11" t="s">
        <v>15</v>
      </c>
      <c r="Y50" s="11" t="s">
        <v>16</v>
      </c>
      <c r="Z50" s="168">
        <v>2.85</v>
      </c>
      <c r="AA50" s="168"/>
      <c r="AB50" s="11" t="s">
        <v>15</v>
      </c>
      <c r="AC50" s="13" t="s">
        <v>17</v>
      </c>
      <c r="AD50" s="168">
        <f>SUM(Z50*V50)</f>
        <v>34.200000000000003</v>
      </c>
      <c r="AE50" s="168"/>
      <c r="AF50" s="122" t="s">
        <v>18</v>
      </c>
      <c r="AG50" s="10"/>
      <c r="AH50" s="25" t="s">
        <v>29</v>
      </c>
      <c r="AI50" s="10"/>
      <c r="AJ50" s="180">
        <v>57000</v>
      </c>
      <c r="AK50" s="180"/>
      <c r="AL50" s="180"/>
      <c r="AM50" s="26"/>
      <c r="AN50" s="10"/>
      <c r="AO50" s="10"/>
      <c r="AP50" s="10"/>
      <c r="AQ50" s="27" t="s">
        <v>31</v>
      </c>
      <c r="AR50" s="180">
        <f>SUM(AJ50*AD50)</f>
        <v>1949400.0000000002</v>
      </c>
      <c r="AS50" s="180"/>
      <c r="AT50" s="180"/>
      <c r="AU50" s="180"/>
      <c r="AV50" s="10"/>
      <c r="AW50" s="12"/>
    </row>
    <row r="51" spans="2:49">
      <c r="B51" s="23" t="s">
        <v>8</v>
      </c>
      <c r="C51" s="10" t="s">
        <v>71</v>
      </c>
      <c r="D51" s="10"/>
      <c r="E51" s="10"/>
      <c r="F51" s="10"/>
      <c r="G51" s="10"/>
      <c r="H51" s="122"/>
      <c r="I51" s="20"/>
      <c r="J51" s="11"/>
      <c r="K51" s="11"/>
      <c r="L51" s="11"/>
      <c r="M51" s="11"/>
      <c r="V51" s="168">
        <v>2</v>
      </c>
      <c r="W51" s="168"/>
      <c r="X51" s="160" t="s">
        <v>37</v>
      </c>
      <c r="Y51" s="160"/>
      <c r="Z51" s="160"/>
      <c r="AA51" s="160"/>
      <c r="AC51" s="13"/>
      <c r="AD51" s="168"/>
      <c r="AE51" s="168"/>
      <c r="AF51" s="122"/>
      <c r="AG51" s="10"/>
      <c r="AH51" s="25" t="s">
        <v>29</v>
      </c>
      <c r="AI51" s="10"/>
      <c r="AJ51" s="180">
        <v>350000</v>
      </c>
      <c r="AK51" s="180"/>
      <c r="AL51" s="180"/>
      <c r="AM51" s="26"/>
      <c r="AN51" s="10"/>
      <c r="AO51" s="10"/>
      <c r="AP51" s="10"/>
      <c r="AQ51" s="27" t="s">
        <v>31</v>
      </c>
      <c r="AR51" s="180">
        <f>SUM(AJ51*V51)</f>
        <v>700000</v>
      </c>
      <c r="AS51" s="180"/>
      <c r="AT51" s="180"/>
      <c r="AU51" s="180"/>
      <c r="AV51" s="10"/>
      <c r="AW51" s="12"/>
    </row>
    <row r="52" spans="2:49">
      <c r="B52" s="23" t="s">
        <v>25</v>
      </c>
      <c r="C52" s="122" t="s">
        <v>72</v>
      </c>
      <c r="D52" s="125"/>
      <c r="E52" s="125"/>
      <c r="F52" s="125"/>
      <c r="G52" s="125"/>
      <c r="H52" s="125"/>
      <c r="I52" s="125"/>
      <c r="J52" s="125"/>
      <c r="K52" s="125"/>
      <c r="L52" s="125"/>
      <c r="M52" s="125"/>
      <c r="V52" s="168">
        <v>2</v>
      </c>
      <c r="W52" s="168"/>
      <c r="X52" s="160" t="s">
        <v>37</v>
      </c>
      <c r="Y52" s="160"/>
      <c r="Z52" s="160"/>
      <c r="AA52" s="160"/>
      <c r="AC52" s="13"/>
      <c r="AD52" s="168"/>
      <c r="AE52" s="168"/>
      <c r="AF52" s="122"/>
      <c r="AG52" s="24"/>
      <c r="AH52" s="25" t="s">
        <v>29</v>
      </c>
      <c r="AI52" s="24"/>
      <c r="AJ52" s="180">
        <v>350000</v>
      </c>
      <c r="AK52" s="180"/>
      <c r="AL52" s="180"/>
      <c r="AM52" s="26"/>
      <c r="AN52" s="24"/>
      <c r="AO52" s="24"/>
      <c r="AP52" s="24"/>
      <c r="AQ52" s="27" t="s">
        <v>31</v>
      </c>
      <c r="AR52" s="180">
        <f>SUM(AJ52*V52)</f>
        <v>700000</v>
      </c>
      <c r="AS52" s="180"/>
      <c r="AT52" s="180"/>
      <c r="AU52" s="180"/>
      <c r="AV52" s="10"/>
      <c r="AW52" s="12"/>
    </row>
    <row r="53" spans="2:49">
      <c r="B53" s="8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2"/>
    </row>
    <row r="54" spans="2:49" ht="15.75">
      <c r="B54" s="181" t="s">
        <v>32</v>
      </c>
      <c r="C54" s="182"/>
      <c r="D54" s="182"/>
      <c r="E54" s="182"/>
      <c r="F54" s="182"/>
      <c r="G54" s="182"/>
      <c r="H54" s="182"/>
      <c r="I54" s="182"/>
      <c r="J54" s="182"/>
      <c r="K54" s="182"/>
      <c r="L54" s="182"/>
      <c r="M54" s="182"/>
      <c r="N54" s="182"/>
      <c r="O54" s="182"/>
      <c r="P54" s="182"/>
      <c r="Q54" s="182"/>
      <c r="R54" s="182"/>
      <c r="S54" s="182"/>
      <c r="T54" s="182"/>
      <c r="U54" s="182"/>
      <c r="V54" s="182"/>
      <c r="W54" s="182"/>
      <c r="X54" s="182"/>
      <c r="Y54" s="182"/>
      <c r="Z54" s="182"/>
      <c r="AA54" s="182"/>
      <c r="AB54" s="182"/>
      <c r="AC54" s="182"/>
      <c r="AD54" s="182"/>
      <c r="AE54" s="182"/>
      <c r="AF54" s="182"/>
      <c r="AG54" s="182"/>
      <c r="AH54" s="182"/>
      <c r="AI54" s="182"/>
      <c r="AJ54" s="182"/>
      <c r="AK54" s="182"/>
      <c r="AL54" s="182"/>
      <c r="AM54" s="182"/>
      <c r="AN54" s="182"/>
      <c r="AO54" s="182"/>
      <c r="AP54" s="45"/>
      <c r="AQ54" s="45" t="s">
        <v>31</v>
      </c>
      <c r="AR54" s="46"/>
      <c r="AS54" s="183">
        <f>SUM(AR50:AU52)</f>
        <v>3349400</v>
      </c>
      <c r="AT54" s="183"/>
      <c r="AU54" s="183"/>
      <c r="AV54" s="183"/>
      <c r="AW54" s="184"/>
    </row>
    <row r="55" spans="2:49">
      <c r="B55" s="185" t="s">
        <v>33</v>
      </c>
      <c r="C55" s="186"/>
      <c r="D55" s="187" t="s">
        <v>19</v>
      </c>
      <c r="E55" s="188"/>
      <c r="F55" s="188"/>
      <c r="G55" s="188"/>
      <c r="H55" s="188"/>
      <c r="I55" s="188"/>
      <c r="J55" s="188"/>
      <c r="K55" s="188"/>
      <c r="L55" s="188"/>
      <c r="M55" s="188"/>
      <c r="N55" s="188"/>
      <c r="O55" s="188"/>
      <c r="P55" s="188"/>
      <c r="Q55" s="189"/>
      <c r="R55" s="170" t="s">
        <v>20</v>
      </c>
      <c r="S55" s="170"/>
      <c r="T55" s="170"/>
      <c r="U55" s="170"/>
      <c r="V55" s="170"/>
      <c r="W55" s="170"/>
      <c r="X55" s="170"/>
      <c r="Y55" s="170"/>
      <c r="Z55" s="170"/>
      <c r="AA55" s="170"/>
      <c r="AB55" s="170"/>
      <c r="AC55" s="170"/>
      <c r="AD55" s="170"/>
      <c r="AE55" s="170"/>
      <c r="AF55" s="170"/>
      <c r="AG55" s="170"/>
      <c r="AH55" s="170" t="s">
        <v>21</v>
      </c>
      <c r="AI55" s="170"/>
      <c r="AJ55" s="170"/>
      <c r="AK55" s="170"/>
      <c r="AL55" s="170"/>
      <c r="AM55" s="170"/>
      <c r="AN55" s="170"/>
      <c r="AO55" s="170"/>
      <c r="AP55" s="170"/>
      <c r="AQ55" s="170"/>
      <c r="AR55" s="170"/>
      <c r="AS55" s="170"/>
      <c r="AT55" s="170"/>
      <c r="AU55" s="170"/>
      <c r="AV55" s="170"/>
      <c r="AW55" s="170"/>
    </row>
    <row r="56" spans="2:49">
      <c r="B56" s="15" t="s">
        <v>43</v>
      </c>
      <c r="C56" s="30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7"/>
      <c r="R56" s="4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7"/>
      <c r="AH56" s="4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7"/>
    </row>
    <row r="57" spans="2:49">
      <c r="B57" s="8"/>
      <c r="C57" s="9" t="s">
        <v>34</v>
      </c>
      <c r="D57" s="195" t="s">
        <v>58</v>
      </c>
      <c r="E57" s="195"/>
      <c r="F57" s="195"/>
      <c r="G57" s="195"/>
      <c r="H57" s="195"/>
      <c r="I57" s="195"/>
      <c r="J57" s="195"/>
      <c r="K57" s="195"/>
      <c r="L57" s="195"/>
      <c r="M57" s="195"/>
      <c r="N57" s="195"/>
      <c r="O57" s="195"/>
      <c r="P57" s="195"/>
      <c r="Q57" s="196"/>
      <c r="R57" s="8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2"/>
      <c r="AH57" s="8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2"/>
    </row>
    <row r="58" spans="2:49">
      <c r="B58" s="8"/>
      <c r="C58" s="10"/>
      <c r="D58" s="160" t="s">
        <v>35</v>
      </c>
      <c r="E58" s="160"/>
      <c r="F58" s="11" t="s">
        <v>14</v>
      </c>
      <c r="G58" s="160" t="s">
        <v>36</v>
      </c>
      <c r="H58" s="160"/>
      <c r="I58" s="160"/>
      <c r="J58" s="160"/>
      <c r="K58" s="160"/>
      <c r="L58" s="160"/>
      <c r="M58" s="160"/>
      <c r="N58" s="160"/>
      <c r="O58" s="160"/>
      <c r="P58" s="160"/>
      <c r="Q58" s="198"/>
      <c r="R58" s="8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2"/>
      <c r="AH58" s="8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2"/>
    </row>
    <row r="59" spans="2:49">
      <c r="B59" s="8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2"/>
      <c r="R59" s="8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2"/>
      <c r="AH59" s="8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2"/>
    </row>
    <row r="60" spans="2:49">
      <c r="B60" s="8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2"/>
      <c r="R60" s="8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2"/>
      <c r="AH60" s="8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2"/>
    </row>
    <row r="61" spans="2:49">
      <c r="B61" s="8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2"/>
      <c r="R61" s="8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2"/>
      <c r="AH61" s="8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2"/>
    </row>
    <row r="62" spans="2:49">
      <c r="B62" s="8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2"/>
      <c r="R62" s="8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2"/>
      <c r="AH62" s="8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2"/>
    </row>
    <row r="63" spans="2:49">
      <c r="B63" s="8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2"/>
      <c r="R63" s="8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2"/>
      <c r="AH63" s="8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2"/>
    </row>
    <row r="64" spans="2:49">
      <c r="B64" s="8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2"/>
      <c r="R64" s="8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2"/>
      <c r="AH64" s="8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2"/>
    </row>
    <row r="65" spans="2:49">
      <c r="B65" s="8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2"/>
      <c r="R65" s="8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2"/>
      <c r="AH65" s="8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2"/>
    </row>
    <row r="66" spans="2:49">
      <c r="B66" s="8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2"/>
      <c r="R66" s="8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2"/>
      <c r="AH66" s="8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2"/>
    </row>
    <row r="67" spans="2:49">
      <c r="B67" s="8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2"/>
      <c r="R67" s="8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2"/>
      <c r="AH67" s="8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2"/>
    </row>
    <row r="68" spans="2:49">
      <c r="B68" s="8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2"/>
      <c r="R68" s="8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2"/>
      <c r="AH68" s="8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2"/>
    </row>
    <row r="69" spans="2:49">
      <c r="B69" s="8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2"/>
      <c r="R69" s="8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2"/>
      <c r="AH69" s="8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2"/>
    </row>
    <row r="70" spans="2:49">
      <c r="B70" s="8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2"/>
      <c r="R70" s="8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2"/>
      <c r="AH70" s="8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2"/>
    </row>
    <row r="71" spans="2:49">
      <c r="B71" s="14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9"/>
      <c r="R71" s="14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9"/>
      <c r="AH71" s="14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9"/>
    </row>
    <row r="83" spans="2:49">
      <c r="B83" s="15" t="s">
        <v>27</v>
      </c>
      <c r="C83" s="5"/>
      <c r="D83" s="5"/>
      <c r="E83" s="5"/>
      <c r="F83" s="5"/>
      <c r="G83" s="5"/>
      <c r="H83" s="5"/>
      <c r="I83" s="6"/>
      <c r="J83" s="6"/>
      <c r="K83" s="6"/>
      <c r="L83" s="6"/>
      <c r="M83" s="6"/>
      <c r="N83" s="6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7"/>
    </row>
    <row r="84" spans="2:49">
      <c r="B84" s="22" t="s">
        <v>28</v>
      </c>
      <c r="C84" s="10"/>
      <c r="D84" s="10"/>
      <c r="E84" s="10"/>
      <c r="F84" s="10"/>
      <c r="G84" s="10"/>
      <c r="H84" s="10"/>
      <c r="I84" s="11"/>
      <c r="J84" s="11"/>
      <c r="K84" s="11"/>
      <c r="L84" s="11"/>
      <c r="M84" s="11"/>
      <c r="V84" s="11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9" t="s">
        <v>30</v>
      </c>
      <c r="AR84" s="10"/>
      <c r="AS84" s="10"/>
      <c r="AT84" s="10"/>
      <c r="AU84" s="10"/>
      <c r="AV84" s="10"/>
      <c r="AW84" s="12"/>
    </row>
    <row r="85" spans="2:49" ht="17.25">
      <c r="B85" s="23" t="s">
        <v>1</v>
      </c>
      <c r="C85" s="10" t="s">
        <v>70</v>
      </c>
      <c r="D85" s="10"/>
      <c r="E85" s="10"/>
      <c r="F85" s="10"/>
      <c r="G85" s="10"/>
      <c r="H85" s="122"/>
      <c r="I85" s="20"/>
      <c r="J85" s="11"/>
      <c r="K85" s="11"/>
      <c r="L85" s="11"/>
      <c r="M85" s="11"/>
      <c r="V85" s="168">
        <v>16</v>
      </c>
      <c r="W85" s="168"/>
      <c r="X85" s="11" t="s">
        <v>15</v>
      </c>
      <c r="Y85" s="11" t="s">
        <v>16</v>
      </c>
      <c r="Z85" s="168">
        <v>2.85</v>
      </c>
      <c r="AA85" s="168"/>
      <c r="AB85" s="11" t="s">
        <v>15</v>
      </c>
      <c r="AC85" s="13" t="s">
        <v>17</v>
      </c>
      <c r="AD85" s="168">
        <f>SUM(Z85*V85)</f>
        <v>45.6</v>
      </c>
      <c r="AE85" s="168"/>
      <c r="AF85" s="122" t="s">
        <v>18</v>
      </c>
      <c r="AG85" s="10"/>
      <c r="AH85" s="25" t="s">
        <v>29</v>
      </c>
      <c r="AI85" s="10"/>
      <c r="AJ85" s="180">
        <v>57000</v>
      </c>
      <c r="AK85" s="180"/>
      <c r="AL85" s="180"/>
      <c r="AM85" s="26"/>
      <c r="AN85" s="10"/>
      <c r="AO85" s="10"/>
      <c r="AP85" s="10"/>
      <c r="AQ85" s="27" t="s">
        <v>31</v>
      </c>
      <c r="AR85" s="180">
        <f>SUM(AJ85*AD85)</f>
        <v>2599200</v>
      </c>
      <c r="AS85" s="180"/>
      <c r="AT85" s="180"/>
      <c r="AU85" s="180"/>
      <c r="AV85" s="10"/>
      <c r="AW85" s="12"/>
    </row>
    <row r="86" spans="2:49">
      <c r="B86" s="23" t="s">
        <v>8</v>
      </c>
      <c r="C86" s="122" t="s">
        <v>72</v>
      </c>
      <c r="D86" s="125"/>
      <c r="E86" s="125"/>
      <c r="F86" s="125"/>
      <c r="G86" s="125"/>
      <c r="H86" s="125"/>
      <c r="I86" s="125"/>
      <c r="J86" s="125"/>
      <c r="K86" s="125"/>
      <c r="L86" s="125"/>
      <c r="M86" s="125"/>
      <c r="V86" s="168"/>
      <c r="W86" s="168"/>
      <c r="X86" s="160" t="s">
        <v>37</v>
      </c>
      <c r="Y86" s="160"/>
      <c r="Z86" s="160"/>
      <c r="AA86" s="160"/>
      <c r="AC86" s="13"/>
      <c r="AD86" s="168"/>
      <c r="AE86" s="168"/>
      <c r="AF86" s="122"/>
      <c r="AG86" s="24"/>
      <c r="AH86" s="25" t="s">
        <v>29</v>
      </c>
      <c r="AI86" s="24"/>
      <c r="AJ86" s="180">
        <v>350000</v>
      </c>
      <c r="AK86" s="180"/>
      <c r="AL86" s="180"/>
      <c r="AM86" s="24"/>
      <c r="AN86" s="24"/>
      <c r="AO86" s="24"/>
      <c r="AP86" s="24"/>
      <c r="AQ86" s="27" t="s">
        <v>31</v>
      </c>
      <c r="AR86" s="180">
        <f>SUM(AJ86*V86)</f>
        <v>0</v>
      </c>
      <c r="AS86" s="180"/>
      <c r="AT86" s="180"/>
      <c r="AU86" s="180"/>
      <c r="AV86" s="10"/>
      <c r="AW86" s="12"/>
    </row>
    <row r="87" spans="2:49">
      <c r="B87" s="8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2"/>
    </row>
    <row r="88" spans="2:49" ht="15.75">
      <c r="B88" s="181" t="s">
        <v>32</v>
      </c>
      <c r="C88" s="182"/>
      <c r="D88" s="182"/>
      <c r="E88" s="182"/>
      <c r="F88" s="182"/>
      <c r="G88" s="182"/>
      <c r="H88" s="182"/>
      <c r="I88" s="182"/>
      <c r="J88" s="182"/>
      <c r="K88" s="182"/>
      <c r="L88" s="182"/>
      <c r="M88" s="182"/>
      <c r="N88" s="182"/>
      <c r="O88" s="182"/>
      <c r="P88" s="182"/>
      <c r="Q88" s="182"/>
      <c r="R88" s="182"/>
      <c r="S88" s="182"/>
      <c r="T88" s="182"/>
      <c r="U88" s="182"/>
      <c r="V88" s="182"/>
      <c r="W88" s="182"/>
      <c r="X88" s="182"/>
      <c r="Y88" s="182"/>
      <c r="Z88" s="182"/>
      <c r="AA88" s="182"/>
      <c r="AB88" s="182"/>
      <c r="AC88" s="182"/>
      <c r="AD88" s="182"/>
      <c r="AE88" s="182"/>
      <c r="AF88" s="182"/>
      <c r="AG88" s="182"/>
      <c r="AH88" s="182"/>
      <c r="AI88" s="182"/>
      <c r="AJ88" s="182"/>
      <c r="AK88" s="182"/>
      <c r="AL88" s="182"/>
      <c r="AM88" s="182"/>
      <c r="AN88" s="182"/>
      <c r="AO88" s="182"/>
      <c r="AP88" s="45"/>
      <c r="AQ88" s="45" t="s">
        <v>31</v>
      </c>
      <c r="AR88" s="46"/>
      <c r="AS88" s="183">
        <f>SUM(AR85:AU86)</f>
        <v>2599200</v>
      </c>
      <c r="AT88" s="183"/>
      <c r="AU88" s="183"/>
      <c r="AV88" s="183"/>
      <c r="AW88" s="184"/>
    </row>
    <row r="89" spans="2:49">
      <c r="B89" s="185" t="s">
        <v>33</v>
      </c>
      <c r="C89" s="186"/>
      <c r="D89" s="187" t="s">
        <v>19</v>
      </c>
      <c r="E89" s="188"/>
      <c r="F89" s="188"/>
      <c r="G89" s="188"/>
      <c r="H89" s="188"/>
      <c r="I89" s="188"/>
      <c r="J89" s="188"/>
      <c r="K89" s="188"/>
      <c r="L89" s="188"/>
      <c r="M89" s="188"/>
      <c r="N89" s="188"/>
      <c r="O89" s="188"/>
      <c r="P89" s="188"/>
      <c r="Q89" s="189"/>
      <c r="R89" s="170" t="s">
        <v>20</v>
      </c>
      <c r="S89" s="170"/>
      <c r="T89" s="170"/>
      <c r="U89" s="170"/>
      <c r="V89" s="170"/>
      <c r="W89" s="170"/>
      <c r="X89" s="170"/>
      <c r="Y89" s="170"/>
      <c r="Z89" s="170"/>
      <c r="AA89" s="170"/>
      <c r="AB89" s="170"/>
      <c r="AC89" s="170"/>
      <c r="AD89" s="170"/>
      <c r="AE89" s="170"/>
      <c r="AF89" s="170"/>
      <c r="AG89" s="170"/>
      <c r="AH89" s="170" t="s">
        <v>21</v>
      </c>
      <c r="AI89" s="170"/>
      <c r="AJ89" s="170"/>
      <c r="AK89" s="170"/>
      <c r="AL89" s="170"/>
      <c r="AM89" s="170"/>
      <c r="AN89" s="170"/>
      <c r="AO89" s="170"/>
      <c r="AP89" s="170"/>
      <c r="AQ89" s="170"/>
      <c r="AR89" s="170"/>
      <c r="AS89" s="170"/>
      <c r="AT89" s="170"/>
      <c r="AU89" s="170"/>
      <c r="AV89" s="170"/>
      <c r="AW89" s="170"/>
    </row>
    <row r="90" spans="2:49">
      <c r="B90" s="15" t="s">
        <v>43</v>
      </c>
      <c r="C90" s="30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7"/>
      <c r="R90" s="4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7"/>
      <c r="AH90" s="4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7"/>
    </row>
    <row r="91" spans="2:49">
      <c r="B91" s="8"/>
      <c r="C91" s="9" t="s">
        <v>38</v>
      </c>
      <c r="D91" s="195" t="s">
        <v>184</v>
      </c>
      <c r="E91" s="195"/>
      <c r="F91" s="195"/>
      <c r="G91" s="195"/>
      <c r="H91" s="195"/>
      <c r="I91" s="195"/>
      <c r="J91" s="195"/>
      <c r="K91" s="195"/>
      <c r="L91" s="195"/>
      <c r="M91" s="195"/>
      <c r="N91" s="195"/>
      <c r="O91" s="195"/>
      <c r="P91" s="195"/>
      <c r="Q91" s="196"/>
      <c r="R91" s="8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2"/>
      <c r="AH91" s="8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2"/>
    </row>
    <row r="92" spans="2:49">
      <c r="B92" s="8"/>
      <c r="C92" s="10"/>
      <c r="D92" s="160" t="s">
        <v>35</v>
      </c>
      <c r="E92" s="160"/>
      <c r="F92" s="11" t="s">
        <v>14</v>
      </c>
      <c r="G92" s="160" t="s">
        <v>36</v>
      </c>
      <c r="H92" s="160"/>
      <c r="I92" s="160"/>
      <c r="J92" s="160"/>
      <c r="K92" s="160"/>
      <c r="L92" s="160"/>
      <c r="M92" s="160"/>
      <c r="N92" s="160"/>
      <c r="O92" s="160"/>
      <c r="P92" s="160"/>
      <c r="Q92" s="198"/>
      <c r="R92" s="8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2"/>
      <c r="AH92" s="8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2"/>
    </row>
    <row r="93" spans="2:49">
      <c r="B93" s="8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2"/>
      <c r="R93" s="8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2"/>
      <c r="AH93" s="8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2"/>
    </row>
    <row r="94" spans="2:49">
      <c r="B94" s="8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2"/>
      <c r="R94" s="8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2"/>
      <c r="AH94" s="8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2"/>
    </row>
    <row r="95" spans="2:49">
      <c r="B95" s="8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2"/>
      <c r="R95" s="8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2"/>
      <c r="AH95" s="8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2"/>
    </row>
    <row r="96" spans="2:49">
      <c r="B96" s="8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2"/>
      <c r="R96" s="8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2"/>
      <c r="AH96" s="8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2"/>
    </row>
    <row r="97" spans="2:49">
      <c r="B97" s="8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2"/>
      <c r="R97" s="8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2"/>
      <c r="AH97" s="8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2"/>
    </row>
    <row r="98" spans="2:49">
      <c r="B98" s="8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2"/>
      <c r="R98" s="8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2"/>
      <c r="AH98" s="8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2"/>
    </row>
    <row r="99" spans="2:49">
      <c r="B99" s="8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2"/>
      <c r="R99" s="8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2"/>
      <c r="AH99" s="8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2"/>
    </row>
    <row r="100" spans="2:49">
      <c r="B100" s="8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2"/>
      <c r="R100" s="8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2"/>
      <c r="AH100" s="8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2"/>
    </row>
    <row r="101" spans="2:49">
      <c r="B101" s="8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2"/>
      <c r="R101" s="8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2"/>
      <c r="AH101" s="8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2"/>
    </row>
    <row r="102" spans="2:49">
      <c r="B102" s="8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2"/>
      <c r="R102" s="8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2"/>
      <c r="AH102" s="8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2"/>
    </row>
    <row r="103" spans="2:49">
      <c r="B103" s="8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2"/>
      <c r="R103" s="8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2"/>
      <c r="AH103" s="8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2"/>
    </row>
    <row r="104" spans="2:49">
      <c r="B104" s="8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2"/>
      <c r="R104" s="8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2"/>
      <c r="AH104" s="8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2"/>
    </row>
    <row r="105" spans="2:49">
      <c r="B105" s="14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9"/>
      <c r="R105" s="14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9"/>
      <c r="AH105" s="14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9"/>
    </row>
    <row r="120" spans="2:49">
      <c r="B120" s="15" t="s">
        <v>27</v>
      </c>
      <c r="C120" s="5"/>
      <c r="D120" s="5"/>
      <c r="E120" s="5"/>
      <c r="F120" s="5"/>
      <c r="G120" s="5"/>
      <c r="H120" s="5"/>
      <c r="I120" s="6"/>
      <c r="J120" s="6"/>
      <c r="K120" s="6"/>
      <c r="L120" s="6"/>
      <c r="M120" s="6"/>
      <c r="N120" s="6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7"/>
    </row>
    <row r="121" spans="2:49">
      <c r="B121" s="22" t="s">
        <v>28</v>
      </c>
      <c r="C121" s="10"/>
      <c r="D121" s="10"/>
      <c r="E121" s="10"/>
      <c r="F121" s="10"/>
      <c r="G121" s="10"/>
      <c r="H121" s="10"/>
      <c r="I121" s="11"/>
      <c r="J121" s="11"/>
      <c r="K121" s="11"/>
      <c r="L121" s="11"/>
      <c r="M121" s="11"/>
      <c r="N121" s="11"/>
      <c r="O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P121" s="10"/>
      <c r="AQ121" s="9" t="s">
        <v>30</v>
      </c>
      <c r="AR121" s="10"/>
      <c r="AS121" s="10"/>
      <c r="AT121" s="10"/>
      <c r="AU121" s="10"/>
      <c r="AV121" s="10"/>
      <c r="AW121" s="12"/>
    </row>
    <row r="122" spans="2:49" ht="17.25">
      <c r="B122" s="23" t="s">
        <v>1</v>
      </c>
      <c r="C122" s="122" t="s">
        <v>45</v>
      </c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V122" s="168">
        <v>6.5</v>
      </c>
      <c r="W122" s="168"/>
      <c r="X122" s="11" t="s">
        <v>15</v>
      </c>
      <c r="Y122" s="11" t="s">
        <v>16</v>
      </c>
      <c r="Z122" s="168">
        <v>8.5</v>
      </c>
      <c r="AA122" s="168"/>
      <c r="AB122" s="11" t="s">
        <v>15</v>
      </c>
      <c r="AC122" s="13" t="s">
        <v>17</v>
      </c>
      <c r="AD122" s="168">
        <f>SUM(Z122*V122)</f>
        <v>55.25</v>
      </c>
      <c r="AE122" s="168"/>
      <c r="AF122" s="122" t="s">
        <v>18</v>
      </c>
      <c r="AG122" s="10"/>
      <c r="AH122" s="25" t="s">
        <v>29</v>
      </c>
      <c r="AI122" s="10"/>
      <c r="AJ122" s="180">
        <v>61000</v>
      </c>
      <c r="AK122" s="180"/>
      <c r="AL122" s="180"/>
      <c r="AM122" s="26"/>
      <c r="AN122" s="10"/>
      <c r="AO122" s="10"/>
      <c r="AP122" s="10"/>
      <c r="AQ122" s="27" t="s">
        <v>31</v>
      </c>
      <c r="AR122" s="180">
        <f>SUM(AJ122*AD122)</f>
        <v>3370250</v>
      </c>
      <c r="AS122" s="180"/>
      <c r="AT122" s="180"/>
      <c r="AU122" s="180"/>
      <c r="AV122" s="33"/>
      <c r="AW122" s="35"/>
    </row>
    <row r="123" spans="2:49">
      <c r="B123" s="8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W123" s="31"/>
      <c r="X123" s="31"/>
      <c r="AC123" s="179"/>
      <c r="AD123" s="179"/>
      <c r="AE123" s="179"/>
      <c r="AF123" s="179"/>
      <c r="AG123" s="179"/>
      <c r="AH123" s="36"/>
      <c r="AI123" s="34"/>
      <c r="AJ123" s="38"/>
      <c r="AK123" s="38"/>
      <c r="AL123" s="38"/>
      <c r="AM123" s="38"/>
      <c r="AN123" s="38"/>
      <c r="AO123" s="33"/>
      <c r="AP123" s="33"/>
      <c r="AQ123" s="33"/>
      <c r="AR123" s="33"/>
      <c r="AS123" s="33"/>
      <c r="AT123" s="33"/>
      <c r="AU123" s="33"/>
      <c r="AV123" s="33"/>
      <c r="AW123" s="35"/>
    </row>
    <row r="124" spans="2:49">
      <c r="B124" s="8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5"/>
    </row>
    <row r="125" spans="2:49" ht="15.75">
      <c r="B125" s="181" t="s">
        <v>32</v>
      </c>
      <c r="C125" s="182"/>
      <c r="D125" s="182"/>
      <c r="E125" s="182"/>
      <c r="F125" s="182"/>
      <c r="G125" s="182"/>
      <c r="H125" s="182"/>
      <c r="I125" s="182"/>
      <c r="J125" s="182"/>
      <c r="K125" s="182"/>
      <c r="L125" s="182"/>
      <c r="M125" s="182"/>
      <c r="N125" s="182"/>
      <c r="O125" s="182"/>
      <c r="P125" s="182"/>
      <c r="Q125" s="182"/>
      <c r="R125" s="182"/>
      <c r="S125" s="182"/>
      <c r="T125" s="182"/>
      <c r="U125" s="182"/>
      <c r="V125" s="182"/>
      <c r="W125" s="182"/>
      <c r="X125" s="182"/>
      <c r="Y125" s="182"/>
      <c r="Z125" s="182"/>
      <c r="AA125" s="182"/>
      <c r="AB125" s="182"/>
      <c r="AC125" s="182"/>
      <c r="AD125" s="182"/>
      <c r="AE125" s="182"/>
      <c r="AF125" s="182"/>
      <c r="AG125" s="182"/>
      <c r="AH125" s="182"/>
      <c r="AI125" s="182"/>
      <c r="AJ125" s="182"/>
      <c r="AK125" s="182"/>
      <c r="AL125" s="182"/>
      <c r="AM125" s="182"/>
      <c r="AN125" s="182"/>
      <c r="AO125" s="182"/>
      <c r="AP125" s="45"/>
      <c r="AQ125" s="45" t="s">
        <v>31</v>
      </c>
      <c r="AR125" s="46"/>
      <c r="AS125" s="183">
        <f>SUM(AR122)</f>
        <v>3370250</v>
      </c>
      <c r="AT125" s="183"/>
      <c r="AU125" s="183"/>
      <c r="AV125" s="183"/>
      <c r="AW125" s="184"/>
    </row>
    <row r="126" spans="2:49">
      <c r="B126" s="185" t="s">
        <v>33</v>
      </c>
      <c r="C126" s="186"/>
      <c r="D126" s="187" t="s">
        <v>19</v>
      </c>
      <c r="E126" s="188"/>
      <c r="F126" s="188"/>
      <c r="G126" s="188"/>
      <c r="H126" s="188"/>
      <c r="I126" s="188"/>
      <c r="J126" s="188"/>
      <c r="K126" s="188"/>
      <c r="L126" s="188"/>
      <c r="M126" s="188"/>
      <c r="N126" s="188"/>
      <c r="O126" s="188"/>
      <c r="P126" s="188"/>
      <c r="Q126" s="189"/>
      <c r="R126" s="170" t="s">
        <v>20</v>
      </c>
      <c r="S126" s="170"/>
      <c r="T126" s="170"/>
      <c r="U126" s="170"/>
      <c r="V126" s="170"/>
      <c r="W126" s="170"/>
      <c r="X126" s="170"/>
      <c r="Y126" s="170"/>
      <c r="Z126" s="170"/>
      <c r="AA126" s="170"/>
      <c r="AB126" s="170"/>
      <c r="AC126" s="170"/>
      <c r="AD126" s="170"/>
      <c r="AE126" s="170"/>
      <c r="AF126" s="170"/>
      <c r="AG126" s="170"/>
      <c r="AH126" s="170" t="s">
        <v>21</v>
      </c>
      <c r="AI126" s="170"/>
      <c r="AJ126" s="170"/>
      <c r="AK126" s="170"/>
      <c r="AL126" s="170"/>
      <c r="AM126" s="170"/>
      <c r="AN126" s="170"/>
      <c r="AO126" s="170"/>
      <c r="AP126" s="170"/>
      <c r="AQ126" s="170"/>
      <c r="AR126" s="170"/>
      <c r="AS126" s="170"/>
      <c r="AT126" s="170"/>
      <c r="AU126" s="170"/>
      <c r="AV126" s="170"/>
      <c r="AW126" s="170"/>
    </row>
    <row r="127" spans="2:49">
      <c r="B127" s="15" t="s">
        <v>42</v>
      </c>
      <c r="C127" s="30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7"/>
      <c r="R127" s="4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7"/>
      <c r="AH127" s="4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7"/>
    </row>
    <row r="128" spans="2:49">
      <c r="B128" s="8"/>
      <c r="C128" s="10"/>
      <c r="D128" s="160" t="s">
        <v>35</v>
      </c>
      <c r="E128" s="160"/>
      <c r="F128" s="11" t="s">
        <v>14</v>
      </c>
      <c r="G128" s="190" t="s">
        <v>44</v>
      </c>
      <c r="H128" s="190"/>
      <c r="I128" s="190"/>
      <c r="J128" s="190"/>
      <c r="K128" s="190"/>
      <c r="L128" s="190"/>
      <c r="M128" s="190"/>
      <c r="N128" s="190"/>
      <c r="O128" s="190"/>
      <c r="P128" s="190"/>
      <c r="Q128" s="191"/>
      <c r="R128" s="8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2"/>
      <c r="AH128" s="8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2"/>
    </row>
    <row r="129" spans="2:49">
      <c r="B129" s="8"/>
      <c r="C129" s="10"/>
      <c r="D129" s="10"/>
      <c r="E129" s="10"/>
      <c r="F129" s="10"/>
      <c r="G129" s="190"/>
      <c r="H129" s="190"/>
      <c r="I129" s="190"/>
      <c r="J129" s="190"/>
      <c r="K129" s="190"/>
      <c r="L129" s="190"/>
      <c r="M129" s="190"/>
      <c r="N129" s="190"/>
      <c r="O129" s="190"/>
      <c r="P129" s="190"/>
      <c r="Q129" s="191"/>
      <c r="R129" s="8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2"/>
      <c r="AH129" s="8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2"/>
    </row>
    <row r="130" spans="2:49">
      <c r="B130" s="8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2"/>
      <c r="R130" s="8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2"/>
      <c r="AH130" s="8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2"/>
    </row>
    <row r="131" spans="2:49">
      <c r="B131" s="8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2"/>
      <c r="R131" s="8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2"/>
      <c r="AH131" s="8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2"/>
    </row>
    <row r="132" spans="2:49">
      <c r="B132" s="8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2"/>
      <c r="R132" s="8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2"/>
      <c r="AH132" s="8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2"/>
    </row>
    <row r="133" spans="2:49">
      <c r="B133" s="8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2"/>
      <c r="R133" s="8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2"/>
      <c r="AH133" s="8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2"/>
    </row>
    <row r="134" spans="2:49">
      <c r="B134" s="8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2"/>
      <c r="R134" s="8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2"/>
      <c r="AH134" s="8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2"/>
    </row>
    <row r="135" spans="2:49">
      <c r="B135" s="8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2"/>
      <c r="R135" s="8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2"/>
      <c r="AH135" s="8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2"/>
    </row>
    <row r="136" spans="2:49">
      <c r="B136" s="8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2"/>
      <c r="R136" s="8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2"/>
      <c r="AH136" s="8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2"/>
    </row>
    <row r="137" spans="2:49">
      <c r="B137" s="8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2"/>
      <c r="R137" s="8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2"/>
      <c r="AH137" s="8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2"/>
    </row>
    <row r="138" spans="2:49">
      <c r="B138" s="8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2"/>
      <c r="R138" s="8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2"/>
      <c r="AH138" s="8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2"/>
    </row>
    <row r="139" spans="2:49">
      <c r="B139" s="8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2"/>
      <c r="R139" s="8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2"/>
      <c r="AH139" s="8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2"/>
    </row>
    <row r="140" spans="2:49">
      <c r="B140" s="8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2"/>
      <c r="R140" s="8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2"/>
      <c r="AH140" s="8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2"/>
    </row>
    <row r="141" spans="2:49">
      <c r="B141" s="14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9"/>
      <c r="R141" s="14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9"/>
      <c r="AH141" s="14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9"/>
    </row>
    <row r="144" spans="2:49" ht="21">
      <c r="B144" s="173" t="s">
        <v>56</v>
      </c>
      <c r="C144" s="174"/>
      <c r="D144" s="174" t="s">
        <v>57</v>
      </c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  <c r="Z144" s="174"/>
      <c r="AA144" s="174"/>
      <c r="AB144" s="174"/>
      <c r="AC144" s="174"/>
      <c r="AD144" s="174"/>
      <c r="AE144" s="174"/>
      <c r="AF144" s="174"/>
      <c r="AG144" s="174"/>
      <c r="AH144" s="174" t="s">
        <v>31</v>
      </c>
      <c r="AI144" s="174"/>
      <c r="AJ144" s="177">
        <f>SUM(AS54,AS88,AS125)</f>
        <v>9318850</v>
      </c>
      <c r="AK144" s="177"/>
      <c r="AL144" s="177"/>
      <c r="AM144" s="177"/>
      <c r="AN144" s="177"/>
      <c r="AO144" s="177"/>
      <c r="AP144" s="177"/>
      <c r="AQ144" s="177"/>
      <c r="AR144" s="177"/>
      <c r="AS144" s="177"/>
      <c r="AT144" s="39"/>
      <c r="AU144" s="39"/>
      <c r="AV144" s="39"/>
      <c r="AW144" s="40"/>
    </row>
    <row r="145" spans="2:49" ht="21">
      <c r="B145" s="175"/>
      <c r="C145" s="176"/>
      <c r="D145" s="176"/>
      <c r="E145" s="176"/>
      <c r="F145" s="176"/>
      <c r="G145" s="176"/>
      <c r="H145" s="176"/>
      <c r="I145" s="176"/>
      <c r="J145" s="176"/>
      <c r="K145" s="176"/>
      <c r="L145" s="176"/>
      <c r="M145" s="176"/>
      <c r="N145" s="176"/>
      <c r="O145" s="176"/>
      <c r="P145" s="176"/>
      <c r="Q145" s="176"/>
      <c r="R145" s="176"/>
      <c r="S145" s="176"/>
      <c r="T145" s="176"/>
      <c r="U145" s="176"/>
      <c r="V145" s="176"/>
      <c r="W145" s="176"/>
      <c r="X145" s="176"/>
      <c r="Y145" s="176"/>
      <c r="Z145" s="176"/>
      <c r="AA145" s="176"/>
      <c r="AB145" s="176"/>
      <c r="AC145" s="176"/>
      <c r="AD145" s="176"/>
      <c r="AE145" s="176"/>
      <c r="AF145" s="176"/>
      <c r="AG145" s="176"/>
      <c r="AH145" s="176"/>
      <c r="AI145" s="176"/>
      <c r="AJ145" s="178"/>
      <c r="AK145" s="178"/>
      <c r="AL145" s="178"/>
      <c r="AM145" s="178"/>
      <c r="AN145" s="178"/>
      <c r="AO145" s="178"/>
      <c r="AP145" s="178"/>
      <c r="AQ145" s="178"/>
      <c r="AR145" s="178"/>
      <c r="AS145" s="178"/>
      <c r="AT145" s="41"/>
      <c r="AU145" s="41"/>
      <c r="AV145" s="41"/>
      <c r="AW145" s="42"/>
    </row>
    <row r="146" spans="2:49">
      <c r="AO146" s="3"/>
    </row>
    <row r="147" spans="2:49" s="51" customFormat="1" ht="14.25">
      <c r="I147" s="52"/>
      <c r="J147" s="52"/>
      <c r="K147" s="52"/>
      <c r="L147" s="52"/>
      <c r="M147" s="52"/>
      <c r="N147" s="52"/>
      <c r="AO147" s="52" t="s">
        <v>210</v>
      </c>
    </row>
    <row r="148" spans="2:49" s="51" customFormat="1" ht="14.25">
      <c r="F148" s="52" t="s">
        <v>54</v>
      </c>
      <c r="I148" s="52"/>
      <c r="J148" s="52"/>
      <c r="K148" s="52"/>
      <c r="L148" s="52"/>
      <c r="M148" s="52"/>
      <c r="N148" s="52"/>
      <c r="X148" s="52" t="s">
        <v>51</v>
      </c>
      <c r="AO148" s="52" t="s">
        <v>48</v>
      </c>
    </row>
    <row r="149" spans="2:49" s="51" customFormat="1" ht="14.25">
      <c r="F149" s="52" t="s">
        <v>55</v>
      </c>
      <c r="I149" s="52"/>
      <c r="J149" s="52"/>
      <c r="K149" s="52"/>
      <c r="L149" s="52"/>
      <c r="M149" s="52"/>
      <c r="N149" s="52"/>
      <c r="X149" s="52" t="s">
        <v>52</v>
      </c>
      <c r="AO149" s="52" t="s">
        <v>49</v>
      </c>
    </row>
    <row r="150" spans="2:49" s="51" customFormat="1" ht="14.25">
      <c r="F150" s="52"/>
      <c r="I150" s="52"/>
      <c r="J150" s="52"/>
      <c r="K150" s="52"/>
      <c r="L150" s="52"/>
      <c r="M150" s="52"/>
      <c r="N150" s="52"/>
      <c r="X150" s="52" t="s">
        <v>53</v>
      </c>
      <c r="AO150" s="52" t="s">
        <v>50</v>
      </c>
    </row>
    <row r="151" spans="2:49" s="51" customFormat="1" ht="14.25">
      <c r="F151" s="52"/>
      <c r="I151" s="52"/>
      <c r="J151" s="52"/>
      <c r="K151" s="52"/>
      <c r="L151" s="52"/>
      <c r="M151" s="52"/>
      <c r="N151" s="52"/>
      <c r="X151" s="52"/>
      <c r="AO151" s="52"/>
    </row>
    <row r="152" spans="2:49" s="51" customFormat="1" ht="14.25">
      <c r="F152" s="52"/>
      <c r="I152" s="52"/>
      <c r="J152" s="52"/>
      <c r="K152" s="52"/>
      <c r="L152" s="52"/>
      <c r="M152" s="52"/>
      <c r="N152" s="52"/>
      <c r="X152" s="52"/>
      <c r="AO152" s="52"/>
    </row>
    <row r="153" spans="2:49" s="51" customFormat="1" ht="14.25">
      <c r="F153" s="52"/>
      <c r="I153" s="52"/>
      <c r="J153" s="52"/>
      <c r="K153" s="52"/>
      <c r="L153" s="52"/>
      <c r="M153" s="52"/>
      <c r="N153" s="52"/>
      <c r="X153" s="52"/>
      <c r="AO153" s="52"/>
    </row>
    <row r="154" spans="2:49" s="63" customFormat="1">
      <c r="F154" s="132" t="s">
        <v>229</v>
      </c>
      <c r="I154" s="131"/>
      <c r="J154" s="131"/>
      <c r="K154" s="131"/>
      <c r="L154" s="131"/>
      <c r="M154" s="131"/>
      <c r="N154" s="131"/>
      <c r="X154" s="132" t="s">
        <v>97</v>
      </c>
      <c r="AO154" s="132" t="s">
        <v>209</v>
      </c>
    </row>
    <row r="155" spans="2:49" s="51" customFormat="1" ht="14.25">
      <c r="D155" s="133"/>
      <c r="F155" s="133" t="s">
        <v>228</v>
      </c>
      <c r="G155" s="133"/>
      <c r="H155" s="133"/>
      <c r="I155" s="133"/>
      <c r="J155" s="133"/>
      <c r="K155" s="134"/>
      <c r="L155" s="134"/>
      <c r="M155" s="134"/>
      <c r="N155" s="134"/>
      <c r="AO155" s="52"/>
    </row>
  </sheetData>
  <mergeCells count="93">
    <mergeCell ref="AJ144:AS145"/>
    <mergeCell ref="AJ122:AL122"/>
    <mergeCell ref="AR122:AU122"/>
    <mergeCell ref="AC123:AG123"/>
    <mergeCell ref="B125:AO125"/>
    <mergeCell ref="AS125:AW125"/>
    <mergeCell ref="B126:C126"/>
    <mergeCell ref="D126:Q126"/>
    <mergeCell ref="R126:AG126"/>
    <mergeCell ref="AH126:AW126"/>
    <mergeCell ref="AD122:AE122"/>
    <mergeCell ref="D128:E128"/>
    <mergeCell ref="G128:Q129"/>
    <mergeCell ref="B144:C145"/>
    <mergeCell ref="D144:AG145"/>
    <mergeCell ref="AH144:AI145"/>
    <mergeCell ref="D91:Q91"/>
    <mergeCell ref="D92:E92"/>
    <mergeCell ref="G92:Q92"/>
    <mergeCell ref="V122:W122"/>
    <mergeCell ref="Z122:AA122"/>
    <mergeCell ref="B88:AO88"/>
    <mergeCell ref="AS88:AW88"/>
    <mergeCell ref="B89:C89"/>
    <mergeCell ref="D89:Q89"/>
    <mergeCell ref="R89:AG89"/>
    <mergeCell ref="AH89:AW89"/>
    <mergeCell ref="AJ85:AL85"/>
    <mergeCell ref="AR85:AU85"/>
    <mergeCell ref="V86:W86"/>
    <mergeCell ref="X86:AA86"/>
    <mergeCell ref="AD86:AE86"/>
    <mergeCell ref="AJ86:AL86"/>
    <mergeCell ref="AR86:AU86"/>
    <mergeCell ref="AD85:AE85"/>
    <mergeCell ref="D57:Q57"/>
    <mergeCell ref="D58:E58"/>
    <mergeCell ref="G58:Q58"/>
    <mergeCell ref="V85:W85"/>
    <mergeCell ref="Z85:AA85"/>
    <mergeCell ref="B54:AO54"/>
    <mergeCell ref="AS54:AW54"/>
    <mergeCell ref="B55:C55"/>
    <mergeCell ref="D55:Q55"/>
    <mergeCell ref="R55:AG55"/>
    <mergeCell ref="AH55:AW55"/>
    <mergeCell ref="V51:W51"/>
    <mergeCell ref="X51:AA51"/>
    <mergeCell ref="AD51:AE51"/>
    <mergeCell ref="AJ51:AL51"/>
    <mergeCell ref="AR51:AU51"/>
    <mergeCell ref="V52:W52"/>
    <mergeCell ref="X52:AA52"/>
    <mergeCell ref="AD52:AE52"/>
    <mergeCell ref="AJ52:AL52"/>
    <mergeCell ref="AR52:AU52"/>
    <mergeCell ref="AP42:AT42"/>
    <mergeCell ref="V50:W50"/>
    <mergeCell ref="Z50:AA50"/>
    <mergeCell ref="AD50:AE50"/>
    <mergeCell ref="AJ50:AL50"/>
    <mergeCell ref="AR50:AU50"/>
    <mergeCell ref="B18:Q18"/>
    <mergeCell ref="R18:AG18"/>
    <mergeCell ref="AH18:AW18"/>
    <mergeCell ref="B19:Q30"/>
    <mergeCell ref="R19:AG30"/>
    <mergeCell ref="AH19:AW30"/>
    <mergeCell ref="AJ16:AO16"/>
    <mergeCell ref="B11:AW11"/>
    <mergeCell ref="C14:G14"/>
    <mergeCell ref="I14:J14"/>
    <mergeCell ref="M14:N14"/>
    <mergeCell ref="Q14:R14"/>
    <mergeCell ref="AJ14:AO14"/>
    <mergeCell ref="C15:G15"/>
    <mergeCell ref="I15:J15"/>
    <mergeCell ref="M15:N15"/>
    <mergeCell ref="Q15:R15"/>
    <mergeCell ref="AJ15:AO15"/>
    <mergeCell ref="B7:J7"/>
    <mergeCell ref="L7:AT7"/>
    <mergeCell ref="B8:J8"/>
    <mergeCell ref="L8:AT8"/>
    <mergeCell ref="B9:J9"/>
    <mergeCell ref="L9:AT9"/>
    <mergeCell ref="B6:J6"/>
    <mergeCell ref="L6:AT6"/>
    <mergeCell ref="A2:AW2"/>
    <mergeCell ref="B4:J4"/>
    <mergeCell ref="L4:AT4"/>
    <mergeCell ref="B5:J5"/>
    <mergeCell ref="L5:AT5"/>
  </mergeCells>
  <pageMargins left="1.1399999999999999" right="0.43307086614173229" top="0.92" bottom="0.31" header="0.31496062992125984" footer="0.31496062992125984"/>
  <pageSetup paperSize="9" scale="85" orientation="landscape" horizontalDpi="4294967293" verticalDpi="0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>
  <dimension ref="A1:AW119"/>
  <sheetViews>
    <sheetView topLeftCell="A16" workbookViewId="0">
      <selection activeCell="A32" sqref="A32:XFD40"/>
    </sheetView>
  </sheetViews>
  <sheetFormatPr defaultRowHeight="15"/>
  <cols>
    <col min="1" max="7" width="3" style="1" customWidth="1"/>
    <col min="8" max="8" width="1.5703125" style="1" customWidth="1"/>
    <col min="9" max="14" width="3" style="3" customWidth="1"/>
    <col min="15" max="81" width="3" style="1" customWidth="1"/>
    <col min="82" max="139" width="2.42578125" style="1" customWidth="1"/>
    <col min="140" max="16384" width="9.140625" style="1"/>
  </cols>
  <sheetData>
    <row r="1" spans="1:49">
      <c r="AR1" s="21" t="s">
        <v>24</v>
      </c>
    </row>
    <row r="2" spans="1:49" ht="21">
      <c r="A2" s="165" t="s">
        <v>0</v>
      </c>
      <c r="B2" s="165"/>
      <c r="C2" s="165"/>
      <c r="D2" s="165"/>
      <c r="E2" s="165"/>
      <c r="F2" s="165"/>
      <c r="G2" s="165"/>
      <c r="H2" s="165"/>
      <c r="I2" s="165"/>
      <c r="J2" s="165"/>
      <c r="K2" s="165"/>
      <c r="L2" s="165"/>
      <c r="M2" s="165"/>
      <c r="N2" s="165"/>
      <c r="O2" s="165"/>
      <c r="P2" s="165"/>
      <c r="Q2" s="165"/>
      <c r="R2" s="165"/>
      <c r="S2" s="165"/>
      <c r="T2" s="165"/>
      <c r="U2" s="165"/>
      <c r="V2" s="165"/>
      <c r="W2" s="165"/>
      <c r="X2" s="165"/>
      <c r="Y2" s="165"/>
      <c r="Z2" s="165"/>
      <c r="AA2" s="165"/>
      <c r="AB2" s="165"/>
      <c r="AC2" s="165"/>
      <c r="AD2" s="165"/>
      <c r="AE2" s="165"/>
      <c r="AF2" s="165"/>
      <c r="AG2" s="165"/>
      <c r="AH2" s="165"/>
      <c r="AI2" s="165"/>
      <c r="AJ2" s="165"/>
      <c r="AK2" s="165"/>
      <c r="AL2" s="165"/>
      <c r="AM2" s="165"/>
      <c r="AN2" s="165"/>
      <c r="AO2" s="165"/>
      <c r="AP2" s="165"/>
      <c r="AQ2" s="165"/>
      <c r="AR2" s="165"/>
      <c r="AS2" s="165"/>
      <c r="AT2" s="165"/>
      <c r="AU2" s="165"/>
      <c r="AV2" s="165"/>
      <c r="AW2" s="165"/>
    </row>
    <row r="4" spans="1:49">
      <c r="A4" s="2" t="s">
        <v>1</v>
      </c>
      <c r="B4" s="166" t="s">
        <v>2</v>
      </c>
      <c r="C4" s="166"/>
      <c r="D4" s="166"/>
      <c r="E4" s="166"/>
      <c r="F4" s="166"/>
      <c r="G4" s="166"/>
      <c r="H4" s="166"/>
      <c r="I4" s="166"/>
      <c r="J4" s="166"/>
      <c r="K4" s="3" t="s">
        <v>14</v>
      </c>
      <c r="L4" s="166">
        <v>416</v>
      </c>
      <c r="M4" s="166"/>
      <c r="N4" s="166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  <c r="AA4" s="166"/>
      <c r="AB4" s="166"/>
      <c r="AC4" s="166"/>
      <c r="AD4" s="166"/>
      <c r="AE4" s="166"/>
      <c r="AF4" s="166"/>
      <c r="AG4" s="166"/>
      <c r="AH4" s="166"/>
      <c r="AI4" s="166"/>
      <c r="AJ4" s="166"/>
      <c r="AK4" s="166"/>
      <c r="AL4" s="166"/>
      <c r="AM4" s="166"/>
      <c r="AN4" s="166"/>
      <c r="AO4" s="166"/>
      <c r="AP4" s="166"/>
      <c r="AQ4" s="166"/>
      <c r="AR4" s="166"/>
      <c r="AS4" s="166"/>
      <c r="AT4" s="166"/>
    </row>
    <row r="5" spans="1:49">
      <c r="B5" s="166" t="s">
        <v>3</v>
      </c>
      <c r="C5" s="166"/>
      <c r="D5" s="166"/>
      <c r="E5" s="166"/>
      <c r="F5" s="166"/>
      <c r="G5" s="166"/>
      <c r="H5" s="166"/>
      <c r="I5" s="166"/>
      <c r="J5" s="166"/>
      <c r="K5" s="3" t="s">
        <v>14</v>
      </c>
      <c r="L5" s="167" t="s">
        <v>199</v>
      </c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167"/>
      <c r="AA5" s="167"/>
      <c r="AB5" s="167"/>
      <c r="AC5" s="167"/>
      <c r="AD5" s="167"/>
      <c r="AE5" s="167"/>
      <c r="AF5" s="167"/>
      <c r="AG5" s="167"/>
      <c r="AH5" s="167"/>
      <c r="AI5" s="167"/>
      <c r="AJ5" s="167"/>
      <c r="AK5" s="167"/>
      <c r="AL5" s="167"/>
      <c r="AM5" s="167"/>
      <c r="AN5" s="167"/>
      <c r="AO5" s="167"/>
      <c r="AP5" s="167"/>
      <c r="AQ5" s="167"/>
      <c r="AR5" s="167"/>
      <c r="AS5" s="167"/>
      <c r="AT5" s="167"/>
    </row>
    <row r="6" spans="1:49">
      <c r="B6" s="166" t="s">
        <v>4</v>
      </c>
      <c r="C6" s="166"/>
      <c r="D6" s="166"/>
      <c r="E6" s="166"/>
      <c r="F6" s="166"/>
      <c r="G6" s="166"/>
      <c r="H6" s="166"/>
      <c r="I6" s="166"/>
      <c r="J6" s="166"/>
      <c r="K6" s="3" t="s">
        <v>14</v>
      </c>
      <c r="L6" s="166" t="str">
        <f>'[1]Tembesi Lolos'!$N$153</f>
        <v>Wiraswasta</v>
      </c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</row>
    <row r="7" spans="1:49">
      <c r="B7" s="166" t="s">
        <v>5</v>
      </c>
      <c r="C7" s="166"/>
      <c r="D7" s="166"/>
      <c r="E7" s="166"/>
      <c r="F7" s="166"/>
      <c r="G7" s="166"/>
      <c r="H7" s="166"/>
      <c r="I7" s="166"/>
      <c r="J7" s="166"/>
      <c r="K7" s="3" t="s">
        <v>14</v>
      </c>
      <c r="L7" s="166" t="s">
        <v>200</v>
      </c>
      <c r="M7" s="166"/>
      <c r="N7" s="166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</row>
    <row r="8" spans="1:49">
      <c r="B8" s="166" t="s">
        <v>6</v>
      </c>
      <c r="C8" s="166"/>
      <c r="D8" s="166"/>
      <c r="E8" s="166"/>
      <c r="F8" s="166"/>
      <c r="G8" s="166"/>
      <c r="H8" s="166"/>
      <c r="I8" s="166"/>
      <c r="J8" s="166"/>
      <c r="K8" s="3" t="s">
        <v>14</v>
      </c>
      <c r="L8" s="166" t="s">
        <v>105</v>
      </c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</row>
    <row r="9" spans="1:49">
      <c r="B9" s="166" t="s">
        <v>7</v>
      </c>
      <c r="C9" s="166"/>
      <c r="D9" s="166"/>
      <c r="E9" s="166"/>
      <c r="F9" s="166"/>
      <c r="G9" s="166"/>
      <c r="H9" s="166"/>
      <c r="I9" s="166"/>
      <c r="J9" s="166"/>
      <c r="K9" s="3" t="s">
        <v>14</v>
      </c>
      <c r="L9" s="166" t="s">
        <v>23</v>
      </c>
      <c r="M9" s="166"/>
      <c r="N9" s="166"/>
      <c r="O9" s="166"/>
      <c r="P9" s="166"/>
      <c r="Q9" s="166"/>
      <c r="R9" s="166"/>
      <c r="S9" s="166"/>
      <c r="T9" s="166"/>
      <c r="U9" s="166"/>
      <c r="V9" s="166"/>
      <c r="W9" s="166"/>
      <c r="X9" s="166"/>
      <c r="Y9" s="166"/>
      <c r="Z9" s="166"/>
      <c r="AA9" s="166"/>
      <c r="AB9" s="166"/>
      <c r="AC9" s="166"/>
      <c r="AD9" s="166"/>
      <c r="AE9" s="166"/>
      <c r="AF9" s="166"/>
      <c r="AG9" s="166"/>
      <c r="AH9" s="166"/>
      <c r="AI9" s="166"/>
      <c r="AJ9" s="166"/>
      <c r="AK9" s="166"/>
      <c r="AL9" s="166"/>
      <c r="AM9" s="166"/>
      <c r="AN9" s="166"/>
      <c r="AO9" s="166"/>
      <c r="AP9" s="166"/>
      <c r="AQ9" s="166"/>
      <c r="AR9" s="166"/>
      <c r="AS9" s="166"/>
      <c r="AT9" s="166"/>
    </row>
    <row r="11" spans="1:49">
      <c r="A11" s="2" t="s">
        <v>8</v>
      </c>
      <c r="B11" s="169" t="s">
        <v>9</v>
      </c>
      <c r="C11" s="169"/>
      <c r="D11" s="169"/>
      <c r="E11" s="169"/>
      <c r="F11" s="169"/>
      <c r="G11" s="169"/>
      <c r="H11" s="169"/>
      <c r="I11" s="169"/>
      <c r="J11" s="169"/>
      <c r="K11" s="169"/>
      <c r="L11" s="169"/>
      <c r="M11" s="169"/>
      <c r="N11" s="169"/>
      <c r="O11" s="169"/>
      <c r="P11" s="169"/>
      <c r="Q11" s="169"/>
      <c r="R11" s="169"/>
      <c r="S11" s="169"/>
      <c r="T11" s="169"/>
      <c r="U11" s="169"/>
      <c r="V11" s="169"/>
      <c r="W11" s="169"/>
      <c r="X11" s="169"/>
      <c r="Y11" s="169"/>
      <c r="Z11" s="169"/>
      <c r="AA11" s="169"/>
      <c r="AB11" s="169"/>
      <c r="AC11" s="169"/>
      <c r="AD11" s="169"/>
      <c r="AE11" s="169"/>
      <c r="AF11" s="169"/>
      <c r="AG11" s="169"/>
      <c r="AH11" s="169"/>
      <c r="AI11" s="169"/>
      <c r="AJ11" s="169"/>
      <c r="AK11" s="169"/>
      <c r="AL11" s="169"/>
      <c r="AM11" s="169"/>
      <c r="AN11" s="169"/>
      <c r="AO11" s="169"/>
      <c r="AP11" s="169"/>
      <c r="AQ11" s="169"/>
      <c r="AR11" s="169"/>
      <c r="AS11" s="169"/>
      <c r="AT11" s="169"/>
      <c r="AU11" s="169"/>
      <c r="AV11" s="169"/>
      <c r="AW11" s="169"/>
    </row>
    <row r="13" spans="1:49">
      <c r="B13" s="15" t="s">
        <v>10</v>
      </c>
      <c r="C13" s="5"/>
      <c r="D13" s="5"/>
      <c r="E13" s="5"/>
      <c r="F13" s="5"/>
      <c r="G13" s="5"/>
      <c r="H13" s="5"/>
      <c r="I13" s="6"/>
      <c r="J13" s="6"/>
      <c r="K13" s="6"/>
      <c r="L13" s="6"/>
      <c r="M13" s="6"/>
      <c r="N13" s="6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7"/>
    </row>
    <row r="14" spans="1:49" ht="17.25">
      <c r="B14" s="16" t="s">
        <v>11</v>
      </c>
      <c r="C14" s="160" t="s">
        <v>13</v>
      </c>
      <c r="D14" s="160"/>
      <c r="E14" s="160"/>
      <c r="F14" s="160"/>
      <c r="G14" s="160"/>
      <c r="H14" s="122" t="s">
        <v>14</v>
      </c>
      <c r="I14" s="168">
        <v>6</v>
      </c>
      <c r="J14" s="168"/>
      <c r="K14" s="123" t="s">
        <v>15</v>
      </c>
      <c r="L14" s="123" t="s">
        <v>16</v>
      </c>
      <c r="M14" s="168">
        <v>10</v>
      </c>
      <c r="N14" s="168"/>
      <c r="O14" s="11" t="s">
        <v>15</v>
      </c>
      <c r="P14" s="13" t="s">
        <v>17</v>
      </c>
      <c r="Q14" s="168">
        <f>SUM(M14*I14)</f>
        <v>60</v>
      </c>
      <c r="R14" s="168"/>
      <c r="S14" s="122" t="s">
        <v>18</v>
      </c>
      <c r="T14" s="122"/>
      <c r="U14" s="18" t="s">
        <v>11</v>
      </c>
      <c r="V14" s="10" t="s">
        <v>65</v>
      </c>
      <c r="W14" s="10"/>
      <c r="X14" s="10"/>
      <c r="Y14" s="10"/>
      <c r="Z14" s="10"/>
      <c r="AA14" s="10" t="s">
        <v>14</v>
      </c>
      <c r="AB14" s="10" t="s">
        <v>64</v>
      </c>
      <c r="AC14" s="10"/>
      <c r="AD14" s="10"/>
      <c r="AE14" s="10"/>
      <c r="AF14" s="10"/>
      <c r="AI14" s="19" t="s">
        <v>11</v>
      </c>
      <c r="AJ14" s="161" t="s">
        <v>67</v>
      </c>
      <c r="AK14" s="161"/>
      <c r="AL14" s="161"/>
      <c r="AM14" s="161"/>
      <c r="AN14" s="161"/>
      <c r="AO14" s="161"/>
      <c r="AP14" s="44" t="s">
        <v>14</v>
      </c>
      <c r="AQ14" s="44" t="s">
        <v>64</v>
      </c>
      <c r="AR14" s="44"/>
      <c r="AS14" s="44"/>
      <c r="AT14" s="44"/>
      <c r="AU14" s="44"/>
      <c r="AW14" s="12"/>
    </row>
    <row r="15" spans="1:49" ht="17.25">
      <c r="B15" s="16" t="s">
        <v>11</v>
      </c>
      <c r="C15" s="160" t="s">
        <v>12</v>
      </c>
      <c r="D15" s="160"/>
      <c r="E15" s="160"/>
      <c r="F15" s="160"/>
      <c r="G15" s="160"/>
      <c r="H15" s="122" t="s">
        <v>14</v>
      </c>
      <c r="I15" s="168">
        <v>6</v>
      </c>
      <c r="J15" s="168"/>
      <c r="K15" s="123" t="s">
        <v>15</v>
      </c>
      <c r="L15" s="123" t="s">
        <v>16</v>
      </c>
      <c r="M15" s="168">
        <v>8</v>
      </c>
      <c r="N15" s="168"/>
      <c r="O15" s="11" t="s">
        <v>15</v>
      </c>
      <c r="P15" s="13" t="s">
        <v>17</v>
      </c>
      <c r="Q15" s="168">
        <f>SUM(M15*I15)</f>
        <v>48</v>
      </c>
      <c r="R15" s="168"/>
      <c r="S15" s="122" t="s">
        <v>18</v>
      </c>
      <c r="T15" s="122"/>
      <c r="U15" s="18" t="s">
        <v>11</v>
      </c>
      <c r="V15" s="10" t="s">
        <v>63</v>
      </c>
      <c r="W15" s="10"/>
      <c r="X15" s="10"/>
      <c r="Y15" s="10"/>
      <c r="Z15" s="10"/>
      <c r="AA15" s="10" t="s">
        <v>14</v>
      </c>
      <c r="AB15" s="10" t="s">
        <v>64</v>
      </c>
      <c r="AC15" s="10"/>
      <c r="AD15" s="10"/>
      <c r="AE15" s="10"/>
      <c r="AF15" s="10"/>
      <c r="AH15" s="10"/>
      <c r="AI15" s="18" t="s">
        <v>11</v>
      </c>
      <c r="AJ15" s="160" t="s">
        <v>68</v>
      </c>
      <c r="AK15" s="160"/>
      <c r="AL15" s="160"/>
      <c r="AM15" s="160"/>
      <c r="AN15" s="160"/>
      <c r="AO15" s="160"/>
      <c r="AP15" s="10" t="s">
        <v>14</v>
      </c>
      <c r="AQ15" s="10" t="s">
        <v>111</v>
      </c>
      <c r="AR15" s="10"/>
      <c r="AS15" s="10"/>
      <c r="AT15" s="10"/>
      <c r="AU15" s="10"/>
      <c r="AW15" s="12"/>
    </row>
    <row r="16" spans="1:49">
      <c r="B16" s="17"/>
      <c r="C16" s="44"/>
      <c r="D16" s="44"/>
      <c r="E16" s="44"/>
      <c r="F16" s="44"/>
      <c r="G16" s="44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125"/>
      <c r="U16" s="18" t="s">
        <v>11</v>
      </c>
      <c r="V16" s="122" t="s">
        <v>66</v>
      </c>
      <c r="W16" s="122"/>
      <c r="X16" s="122"/>
      <c r="Y16" s="122"/>
      <c r="Z16" s="122"/>
      <c r="AA16" s="10" t="s">
        <v>14</v>
      </c>
      <c r="AB16" s="122" t="s">
        <v>64</v>
      </c>
      <c r="AC16" s="122"/>
      <c r="AD16" s="122"/>
      <c r="AE16" s="122"/>
      <c r="AF16" s="122"/>
      <c r="AH16" s="24"/>
      <c r="AI16" s="18" t="s">
        <v>11</v>
      </c>
      <c r="AJ16" s="160" t="s">
        <v>69</v>
      </c>
      <c r="AK16" s="160"/>
      <c r="AL16" s="160"/>
      <c r="AM16" s="160"/>
      <c r="AN16" s="160"/>
      <c r="AO16" s="160"/>
      <c r="AP16" s="10" t="s">
        <v>14</v>
      </c>
      <c r="AQ16" s="10" t="s">
        <v>111</v>
      </c>
      <c r="AR16" s="10"/>
      <c r="AS16" s="10"/>
      <c r="AT16" s="10"/>
      <c r="AU16" s="10"/>
      <c r="AV16" s="10"/>
      <c r="AW16" s="12"/>
    </row>
    <row r="17" spans="2:49">
      <c r="B17" s="8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2"/>
    </row>
    <row r="18" spans="2:49">
      <c r="B18" s="170" t="s">
        <v>19</v>
      </c>
      <c r="C18" s="170"/>
      <c r="D18" s="170"/>
      <c r="E18" s="170"/>
      <c r="F18" s="170"/>
      <c r="G18" s="170"/>
      <c r="H18" s="170"/>
      <c r="I18" s="170"/>
      <c r="J18" s="170"/>
      <c r="K18" s="170"/>
      <c r="L18" s="170"/>
      <c r="M18" s="170"/>
      <c r="N18" s="170"/>
      <c r="O18" s="170"/>
      <c r="P18" s="170"/>
      <c r="Q18" s="170"/>
      <c r="R18" s="170" t="s">
        <v>20</v>
      </c>
      <c r="S18" s="170"/>
      <c r="T18" s="170"/>
      <c r="U18" s="170"/>
      <c r="V18" s="170"/>
      <c r="W18" s="170"/>
      <c r="X18" s="170"/>
      <c r="Y18" s="170"/>
      <c r="Z18" s="170"/>
      <c r="AA18" s="170"/>
      <c r="AB18" s="170"/>
      <c r="AC18" s="170"/>
      <c r="AD18" s="170"/>
      <c r="AE18" s="170"/>
      <c r="AF18" s="170"/>
      <c r="AG18" s="170"/>
      <c r="AH18" s="170" t="s">
        <v>21</v>
      </c>
      <c r="AI18" s="170"/>
      <c r="AJ18" s="170"/>
      <c r="AK18" s="170"/>
      <c r="AL18" s="170"/>
      <c r="AM18" s="170"/>
      <c r="AN18" s="170"/>
      <c r="AO18" s="170"/>
      <c r="AP18" s="170"/>
      <c r="AQ18" s="170"/>
      <c r="AR18" s="170"/>
      <c r="AS18" s="170"/>
      <c r="AT18" s="170"/>
      <c r="AU18" s="170"/>
      <c r="AV18" s="170"/>
      <c r="AW18" s="170"/>
    </row>
    <row r="19" spans="2:49">
      <c r="B19" s="162"/>
      <c r="C19" s="162"/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  <c r="AA19" s="162"/>
      <c r="AB19" s="162"/>
      <c r="AC19" s="162"/>
      <c r="AD19" s="162"/>
      <c r="AE19" s="162"/>
      <c r="AF19" s="162"/>
      <c r="AG19" s="162"/>
      <c r="AH19" s="162"/>
      <c r="AI19" s="162"/>
      <c r="AJ19" s="162"/>
      <c r="AK19" s="162"/>
      <c r="AL19" s="162"/>
      <c r="AM19" s="162"/>
      <c r="AN19" s="162"/>
      <c r="AO19" s="162"/>
      <c r="AP19" s="162"/>
      <c r="AQ19" s="162"/>
      <c r="AR19" s="162"/>
      <c r="AS19" s="162"/>
      <c r="AT19" s="162"/>
      <c r="AU19" s="162"/>
      <c r="AV19" s="162"/>
      <c r="AW19" s="162"/>
    </row>
    <row r="20" spans="2:49">
      <c r="B20" s="163"/>
      <c r="C20" s="163"/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  <c r="AC20" s="163"/>
      <c r="AD20" s="163"/>
      <c r="AE20" s="163"/>
      <c r="AF20" s="163"/>
      <c r="AG20" s="163"/>
      <c r="AH20" s="163"/>
      <c r="AI20" s="163"/>
      <c r="AJ20" s="163"/>
      <c r="AK20" s="163"/>
      <c r="AL20" s="163"/>
      <c r="AM20" s="163"/>
      <c r="AN20" s="163"/>
      <c r="AO20" s="163"/>
      <c r="AP20" s="163"/>
      <c r="AQ20" s="163"/>
      <c r="AR20" s="163"/>
      <c r="AS20" s="163"/>
      <c r="AT20" s="163"/>
      <c r="AU20" s="163"/>
      <c r="AV20" s="163"/>
      <c r="AW20" s="163"/>
    </row>
    <row r="21" spans="2:49">
      <c r="B21" s="163"/>
      <c r="C21" s="163"/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  <c r="AC21" s="163"/>
      <c r="AD21" s="163"/>
      <c r="AE21" s="163"/>
      <c r="AF21" s="163"/>
      <c r="AG21" s="163"/>
      <c r="AH21" s="163"/>
      <c r="AI21" s="163"/>
      <c r="AJ21" s="163"/>
      <c r="AK21" s="163"/>
      <c r="AL21" s="163"/>
      <c r="AM21" s="163"/>
      <c r="AN21" s="163"/>
      <c r="AO21" s="163"/>
      <c r="AP21" s="163"/>
      <c r="AQ21" s="163"/>
      <c r="AR21" s="163"/>
      <c r="AS21" s="163"/>
      <c r="AT21" s="163"/>
      <c r="AU21" s="163"/>
      <c r="AV21" s="163"/>
      <c r="AW21" s="163"/>
    </row>
    <row r="22" spans="2:49">
      <c r="B22" s="163"/>
      <c r="C22" s="163"/>
      <c r="D22" s="163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  <c r="AC22" s="163"/>
      <c r="AD22" s="163"/>
      <c r="AE22" s="163"/>
      <c r="AF22" s="163"/>
      <c r="AG22" s="163"/>
      <c r="AH22" s="163"/>
      <c r="AI22" s="163"/>
      <c r="AJ22" s="163"/>
      <c r="AK22" s="163"/>
      <c r="AL22" s="163"/>
      <c r="AM22" s="163"/>
      <c r="AN22" s="163"/>
      <c r="AO22" s="163"/>
      <c r="AP22" s="163"/>
      <c r="AQ22" s="163"/>
      <c r="AR22" s="163"/>
      <c r="AS22" s="163"/>
      <c r="AT22" s="163"/>
      <c r="AU22" s="163"/>
      <c r="AV22" s="163"/>
      <c r="AW22" s="163"/>
    </row>
    <row r="23" spans="2:49">
      <c r="B23" s="163"/>
      <c r="C23" s="163"/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  <c r="AC23" s="163"/>
      <c r="AD23" s="163"/>
      <c r="AE23" s="163"/>
      <c r="AF23" s="163"/>
      <c r="AG23" s="163"/>
      <c r="AH23" s="163"/>
      <c r="AI23" s="163"/>
      <c r="AJ23" s="163"/>
      <c r="AK23" s="163"/>
      <c r="AL23" s="163"/>
      <c r="AM23" s="163"/>
      <c r="AN23" s="163"/>
      <c r="AO23" s="163"/>
      <c r="AP23" s="163"/>
      <c r="AQ23" s="163"/>
      <c r="AR23" s="163"/>
      <c r="AS23" s="163"/>
      <c r="AT23" s="163"/>
      <c r="AU23" s="163"/>
      <c r="AV23" s="163"/>
      <c r="AW23" s="163"/>
    </row>
    <row r="24" spans="2:49">
      <c r="B24" s="163"/>
      <c r="C24" s="163"/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  <c r="AC24" s="163"/>
      <c r="AD24" s="163"/>
      <c r="AE24" s="163"/>
      <c r="AF24" s="163"/>
      <c r="AG24" s="163"/>
      <c r="AH24" s="163"/>
      <c r="AI24" s="163"/>
      <c r="AJ24" s="163"/>
      <c r="AK24" s="163"/>
      <c r="AL24" s="163"/>
      <c r="AM24" s="163"/>
      <c r="AN24" s="163"/>
      <c r="AO24" s="163"/>
      <c r="AP24" s="163"/>
      <c r="AQ24" s="163"/>
      <c r="AR24" s="163"/>
      <c r="AS24" s="163"/>
      <c r="AT24" s="163"/>
      <c r="AU24" s="163"/>
      <c r="AV24" s="163"/>
      <c r="AW24" s="163"/>
    </row>
    <row r="25" spans="2:49">
      <c r="B25" s="163"/>
      <c r="C25" s="163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K25" s="163"/>
      <c r="AL25" s="163"/>
      <c r="AM25" s="163"/>
      <c r="AN25" s="163"/>
      <c r="AO25" s="163"/>
      <c r="AP25" s="163"/>
      <c r="AQ25" s="163"/>
      <c r="AR25" s="163"/>
      <c r="AS25" s="163"/>
      <c r="AT25" s="163"/>
      <c r="AU25" s="163"/>
      <c r="AV25" s="163"/>
      <c r="AW25" s="163"/>
    </row>
    <row r="26" spans="2:49">
      <c r="B26" s="163"/>
      <c r="C26" s="163"/>
      <c r="D26" s="163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  <c r="AB26" s="163"/>
      <c r="AC26" s="163"/>
      <c r="AD26" s="163"/>
      <c r="AE26" s="163"/>
      <c r="AF26" s="163"/>
      <c r="AG26" s="163"/>
      <c r="AH26" s="163"/>
      <c r="AI26" s="163"/>
      <c r="AJ26" s="163"/>
      <c r="AK26" s="163"/>
      <c r="AL26" s="163"/>
      <c r="AM26" s="163"/>
      <c r="AN26" s="163"/>
      <c r="AO26" s="163"/>
      <c r="AP26" s="163"/>
      <c r="AQ26" s="163"/>
      <c r="AR26" s="163"/>
      <c r="AS26" s="163"/>
      <c r="AT26" s="163"/>
      <c r="AU26" s="163"/>
      <c r="AV26" s="163"/>
      <c r="AW26" s="163"/>
    </row>
    <row r="27" spans="2:49">
      <c r="B27" s="163"/>
      <c r="C27" s="163"/>
      <c r="D27" s="163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/>
      <c r="AC27" s="163"/>
      <c r="AD27" s="163"/>
      <c r="AE27" s="163"/>
      <c r="AF27" s="163"/>
      <c r="AG27" s="163"/>
      <c r="AH27" s="163"/>
      <c r="AI27" s="163"/>
      <c r="AJ27" s="163"/>
      <c r="AK27" s="163"/>
      <c r="AL27" s="163"/>
      <c r="AM27" s="163"/>
      <c r="AN27" s="163"/>
      <c r="AO27" s="163"/>
      <c r="AP27" s="163"/>
      <c r="AQ27" s="163"/>
      <c r="AR27" s="163"/>
      <c r="AS27" s="163"/>
      <c r="AT27" s="163"/>
      <c r="AU27" s="163"/>
      <c r="AV27" s="163"/>
      <c r="AW27" s="163"/>
    </row>
    <row r="28" spans="2:49">
      <c r="B28" s="163"/>
      <c r="C28" s="163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  <c r="AB28" s="163"/>
      <c r="AC28" s="163"/>
      <c r="AD28" s="163"/>
      <c r="AE28" s="163"/>
      <c r="AF28" s="163"/>
      <c r="AG28" s="163"/>
      <c r="AH28" s="163"/>
      <c r="AI28" s="163"/>
      <c r="AJ28" s="163"/>
      <c r="AK28" s="163"/>
      <c r="AL28" s="163"/>
      <c r="AM28" s="163"/>
      <c r="AN28" s="163"/>
      <c r="AO28" s="163"/>
      <c r="AP28" s="163"/>
      <c r="AQ28" s="163"/>
      <c r="AR28" s="163"/>
      <c r="AS28" s="163"/>
      <c r="AT28" s="163"/>
      <c r="AU28" s="163"/>
      <c r="AV28" s="163"/>
      <c r="AW28" s="163"/>
    </row>
    <row r="29" spans="2:49">
      <c r="B29" s="163"/>
      <c r="C29" s="163"/>
      <c r="D29" s="163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63"/>
      <c r="AL29" s="163"/>
      <c r="AM29" s="163"/>
      <c r="AN29" s="163"/>
      <c r="AO29" s="163"/>
      <c r="AP29" s="163"/>
      <c r="AQ29" s="163"/>
      <c r="AR29" s="163"/>
      <c r="AS29" s="163"/>
      <c r="AT29" s="163"/>
      <c r="AU29" s="163"/>
      <c r="AV29" s="163"/>
      <c r="AW29" s="163"/>
    </row>
    <row r="30" spans="2:49">
      <c r="B30" s="164"/>
      <c r="C30" s="164"/>
      <c r="D30" s="164"/>
      <c r="E30" s="164"/>
      <c r="F30" s="164"/>
      <c r="G30" s="164"/>
      <c r="H30" s="164"/>
      <c r="I30" s="164"/>
      <c r="J30" s="164"/>
      <c r="K30" s="164"/>
      <c r="L30" s="164"/>
      <c r="M30" s="164"/>
      <c r="N30" s="164"/>
      <c r="O30" s="164"/>
      <c r="P30" s="164"/>
      <c r="Q30" s="164"/>
      <c r="R30" s="164"/>
      <c r="S30" s="164"/>
      <c r="T30" s="164"/>
      <c r="U30" s="164"/>
      <c r="V30" s="164"/>
      <c r="W30" s="164"/>
      <c r="X30" s="164"/>
      <c r="Y30" s="164"/>
      <c r="Z30" s="164"/>
      <c r="AA30" s="164"/>
      <c r="AB30" s="164"/>
      <c r="AC30" s="164"/>
      <c r="AD30" s="164"/>
      <c r="AE30" s="164"/>
      <c r="AF30" s="164"/>
      <c r="AG30" s="164"/>
      <c r="AH30" s="164"/>
      <c r="AI30" s="164"/>
      <c r="AJ30" s="164"/>
      <c r="AK30" s="164"/>
      <c r="AL30" s="164"/>
      <c r="AM30" s="164"/>
      <c r="AN30" s="164"/>
      <c r="AO30" s="164"/>
      <c r="AP30" s="164"/>
      <c r="AQ30" s="164"/>
      <c r="AR30" s="164"/>
      <c r="AS30" s="164"/>
      <c r="AT30" s="164"/>
      <c r="AU30" s="164"/>
      <c r="AV30" s="164"/>
      <c r="AW30" s="164"/>
    </row>
    <row r="32" spans="2:49" s="102" customFormat="1">
      <c r="I32" s="101"/>
      <c r="J32" s="101"/>
      <c r="K32" s="101"/>
      <c r="L32" s="101"/>
      <c r="M32" s="101"/>
      <c r="N32" s="101"/>
      <c r="AR32" s="101" t="s">
        <v>239</v>
      </c>
    </row>
    <row r="33" spans="1:49" s="102" customFormat="1">
      <c r="F33" s="101" t="s">
        <v>54</v>
      </c>
      <c r="I33" s="101"/>
      <c r="J33" s="101"/>
      <c r="K33" s="101"/>
      <c r="L33" s="101"/>
      <c r="M33" s="101"/>
      <c r="N33" s="101"/>
      <c r="T33" s="101" t="s">
        <v>237</v>
      </c>
      <c r="AF33" s="101" t="s">
        <v>51</v>
      </c>
      <c r="AR33" s="101" t="s">
        <v>48</v>
      </c>
    </row>
    <row r="34" spans="1:49" s="102" customFormat="1">
      <c r="F34" s="101" t="s">
        <v>55</v>
      </c>
      <c r="I34" s="101"/>
      <c r="J34" s="101"/>
      <c r="K34" s="101"/>
      <c r="L34" s="101"/>
      <c r="M34" s="101"/>
      <c r="N34" s="101"/>
      <c r="T34" s="101" t="s">
        <v>238</v>
      </c>
      <c r="AF34" s="101" t="s">
        <v>52</v>
      </c>
      <c r="AR34" s="101" t="s">
        <v>49</v>
      </c>
    </row>
    <row r="35" spans="1:49" s="102" customFormat="1">
      <c r="F35" s="101"/>
      <c r="I35" s="101"/>
      <c r="J35" s="101"/>
      <c r="K35" s="101"/>
      <c r="L35" s="101"/>
      <c r="M35" s="101"/>
      <c r="N35" s="101"/>
      <c r="AF35" s="101" t="s">
        <v>53</v>
      </c>
      <c r="AR35" s="101" t="s">
        <v>50</v>
      </c>
    </row>
    <row r="36" spans="1:49" s="102" customFormat="1">
      <c r="F36" s="101"/>
      <c r="I36" s="101"/>
      <c r="J36" s="101"/>
      <c r="K36" s="101"/>
      <c r="L36" s="101"/>
      <c r="M36" s="101"/>
      <c r="N36" s="101"/>
      <c r="AF36" s="101"/>
      <c r="AR36" s="101"/>
    </row>
    <row r="37" spans="1:49" s="102" customFormat="1">
      <c r="F37" s="101"/>
      <c r="I37" s="101"/>
      <c r="J37" s="101"/>
      <c r="K37" s="101"/>
      <c r="L37" s="101"/>
      <c r="M37" s="101"/>
      <c r="N37" s="101"/>
      <c r="AF37" s="101"/>
      <c r="AR37" s="101"/>
    </row>
    <row r="38" spans="1:49" s="102" customFormat="1">
      <c r="F38" s="101"/>
      <c r="I38" s="101"/>
      <c r="J38" s="101"/>
      <c r="K38" s="101"/>
      <c r="L38" s="101"/>
      <c r="M38" s="101"/>
      <c r="N38" s="101"/>
      <c r="AF38" s="101"/>
      <c r="AR38" s="101"/>
    </row>
    <row r="39" spans="1:49" s="140" customFormat="1" ht="16.5" thickBot="1">
      <c r="F39" s="141" t="s">
        <v>232</v>
      </c>
      <c r="I39" s="142"/>
      <c r="J39" s="142"/>
      <c r="K39" s="142"/>
      <c r="L39" s="142"/>
      <c r="M39" s="142"/>
      <c r="N39" s="142"/>
      <c r="Q39" s="145"/>
      <c r="R39" s="145"/>
      <c r="S39" s="145"/>
      <c r="T39" s="146"/>
      <c r="U39" s="145"/>
      <c r="V39" s="145"/>
      <c r="W39" s="145"/>
      <c r="X39" s="145"/>
      <c r="AF39" s="141" t="s">
        <v>97</v>
      </c>
      <c r="AR39" s="141" t="s">
        <v>209</v>
      </c>
    </row>
    <row r="40" spans="1:49" s="102" customFormat="1">
      <c r="D40" s="143"/>
      <c r="F40" s="143" t="s">
        <v>228</v>
      </c>
      <c r="G40" s="143"/>
      <c r="H40" s="143"/>
      <c r="I40" s="143"/>
      <c r="J40" s="143"/>
      <c r="K40" s="144"/>
      <c r="L40" s="144"/>
      <c r="M40" s="144"/>
      <c r="N40" s="144"/>
      <c r="T40" s="147"/>
      <c r="AO40" s="101"/>
    </row>
    <row r="42" spans="1:49">
      <c r="AN42" s="10"/>
      <c r="AO42" s="10"/>
      <c r="AP42" s="160"/>
      <c r="AQ42" s="160"/>
      <c r="AR42" s="160"/>
      <c r="AS42" s="160"/>
      <c r="AT42" s="160"/>
    </row>
    <row r="46" spans="1:49">
      <c r="A46" s="2" t="s">
        <v>25</v>
      </c>
      <c r="B46" s="1" t="s">
        <v>26</v>
      </c>
    </row>
    <row r="48" spans="1:49">
      <c r="B48" s="15" t="s">
        <v>27</v>
      </c>
      <c r="C48" s="5"/>
      <c r="D48" s="5"/>
      <c r="E48" s="5"/>
      <c r="F48" s="5"/>
      <c r="G48" s="5"/>
      <c r="H48" s="5"/>
      <c r="I48" s="6"/>
      <c r="J48" s="6"/>
      <c r="K48" s="6"/>
      <c r="L48" s="6"/>
      <c r="M48" s="6"/>
      <c r="N48" s="6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7"/>
    </row>
    <row r="49" spans="2:49">
      <c r="B49" s="22" t="s">
        <v>28</v>
      </c>
      <c r="C49" s="10"/>
      <c r="D49" s="10"/>
      <c r="E49" s="10"/>
      <c r="F49" s="10"/>
      <c r="G49" s="10"/>
      <c r="H49" s="10"/>
      <c r="I49" s="11"/>
      <c r="J49" s="11"/>
      <c r="K49" s="11"/>
      <c r="L49" s="11"/>
      <c r="M49" s="11"/>
      <c r="V49" s="11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9" t="s">
        <v>30</v>
      </c>
      <c r="AR49" s="10"/>
      <c r="AS49" s="10"/>
      <c r="AT49" s="10"/>
      <c r="AU49" s="10"/>
      <c r="AV49" s="10"/>
      <c r="AW49" s="12"/>
    </row>
    <row r="50" spans="2:49" ht="17.25">
      <c r="B50" s="23" t="s">
        <v>1</v>
      </c>
      <c r="C50" s="10" t="s">
        <v>70</v>
      </c>
      <c r="D50" s="10"/>
      <c r="E50" s="10"/>
      <c r="F50" s="10"/>
      <c r="G50" s="10"/>
      <c r="H50" s="122"/>
      <c r="I50" s="20"/>
      <c r="J50" s="11"/>
      <c r="K50" s="11"/>
      <c r="L50" s="11"/>
      <c r="M50" s="11"/>
      <c r="V50" s="168">
        <v>12</v>
      </c>
      <c r="W50" s="168"/>
      <c r="X50" s="11" t="s">
        <v>15</v>
      </c>
      <c r="Y50" s="11" t="s">
        <v>16</v>
      </c>
      <c r="Z50" s="168">
        <v>2.85</v>
      </c>
      <c r="AA50" s="168"/>
      <c r="AB50" s="11" t="s">
        <v>15</v>
      </c>
      <c r="AC50" s="13" t="s">
        <v>17</v>
      </c>
      <c r="AD50" s="168">
        <f>SUM(Z50*V50)</f>
        <v>34.200000000000003</v>
      </c>
      <c r="AE50" s="168"/>
      <c r="AF50" s="122" t="s">
        <v>18</v>
      </c>
      <c r="AG50" s="10"/>
      <c r="AH50" s="25" t="s">
        <v>29</v>
      </c>
      <c r="AI50" s="10"/>
      <c r="AJ50" s="180">
        <v>57000</v>
      </c>
      <c r="AK50" s="180"/>
      <c r="AL50" s="180"/>
      <c r="AM50" s="26"/>
      <c r="AN50" s="10"/>
      <c r="AO50" s="10"/>
      <c r="AP50" s="10"/>
      <c r="AQ50" s="27" t="s">
        <v>31</v>
      </c>
      <c r="AR50" s="180">
        <f>SUM(AJ50*AD50)</f>
        <v>1949400.0000000002</v>
      </c>
      <c r="AS50" s="180"/>
      <c r="AT50" s="180"/>
      <c r="AU50" s="180"/>
      <c r="AV50" s="10"/>
      <c r="AW50" s="12"/>
    </row>
    <row r="51" spans="2:49">
      <c r="B51" s="23" t="s">
        <v>8</v>
      </c>
      <c r="C51" s="10" t="s">
        <v>71</v>
      </c>
      <c r="D51" s="10"/>
      <c r="E51" s="10"/>
      <c r="F51" s="10"/>
      <c r="G51" s="10"/>
      <c r="H51" s="122"/>
      <c r="I51" s="20"/>
      <c r="J51" s="11"/>
      <c r="K51" s="11"/>
      <c r="L51" s="11"/>
      <c r="M51" s="11"/>
      <c r="V51" s="168">
        <v>2</v>
      </c>
      <c r="W51" s="168"/>
      <c r="X51" s="160" t="s">
        <v>37</v>
      </c>
      <c r="Y51" s="160"/>
      <c r="Z51" s="160"/>
      <c r="AA51" s="160"/>
      <c r="AC51" s="13"/>
      <c r="AD51" s="168"/>
      <c r="AE51" s="168"/>
      <c r="AF51" s="122"/>
      <c r="AG51" s="10"/>
      <c r="AH51" s="25" t="s">
        <v>29</v>
      </c>
      <c r="AI51" s="10"/>
      <c r="AJ51" s="180">
        <v>350000</v>
      </c>
      <c r="AK51" s="180"/>
      <c r="AL51" s="180"/>
      <c r="AM51" s="26"/>
      <c r="AN51" s="10"/>
      <c r="AO51" s="10"/>
      <c r="AP51" s="10"/>
      <c r="AQ51" s="27" t="s">
        <v>31</v>
      </c>
      <c r="AR51" s="180">
        <f>SUM(AJ51*V51)</f>
        <v>700000</v>
      </c>
      <c r="AS51" s="180"/>
      <c r="AT51" s="180"/>
      <c r="AU51" s="180"/>
      <c r="AV51" s="10"/>
      <c r="AW51" s="12"/>
    </row>
    <row r="52" spans="2:49">
      <c r="B52" s="23" t="s">
        <v>25</v>
      </c>
      <c r="C52" s="122" t="s">
        <v>72</v>
      </c>
      <c r="D52" s="125"/>
      <c r="E52" s="125"/>
      <c r="F52" s="125"/>
      <c r="G52" s="125"/>
      <c r="H52" s="125"/>
      <c r="I52" s="125"/>
      <c r="J52" s="125"/>
      <c r="K52" s="125"/>
      <c r="L52" s="125"/>
      <c r="M52" s="125"/>
      <c r="V52" s="168">
        <v>2</v>
      </c>
      <c r="W52" s="168"/>
      <c r="X52" s="160" t="s">
        <v>37</v>
      </c>
      <c r="Y52" s="160"/>
      <c r="Z52" s="160"/>
      <c r="AA52" s="160"/>
      <c r="AC52" s="13"/>
      <c r="AD52" s="168"/>
      <c r="AE52" s="168"/>
      <c r="AF52" s="122"/>
      <c r="AG52" s="24"/>
      <c r="AH52" s="25" t="s">
        <v>29</v>
      </c>
      <c r="AI52" s="24"/>
      <c r="AJ52" s="180">
        <v>350000</v>
      </c>
      <c r="AK52" s="180"/>
      <c r="AL52" s="180"/>
      <c r="AM52" s="26"/>
      <c r="AN52" s="24"/>
      <c r="AO52" s="24"/>
      <c r="AP52" s="24"/>
      <c r="AQ52" s="27" t="s">
        <v>31</v>
      </c>
      <c r="AR52" s="180">
        <f>SUM(AJ52*V52)</f>
        <v>700000</v>
      </c>
      <c r="AS52" s="180"/>
      <c r="AT52" s="180"/>
      <c r="AU52" s="180"/>
      <c r="AV52" s="10"/>
      <c r="AW52" s="12"/>
    </row>
    <row r="53" spans="2:49">
      <c r="B53" s="8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2"/>
    </row>
    <row r="54" spans="2:49" ht="15.75">
      <c r="B54" s="181" t="s">
        <v>32</v>
      </c>
      <c r="C54" s="182"/>
      <c r="D54" s="182"/>
      <c r="E54" s="182"/>
      <c r="F54" s="182"/>
      <c r="G54" s="182"/>
      <c r="H54" s="182"/>
      <c r="I54" s="182"/>
      <c r="J54" s="182"/>
      <c r="K54" s="182"/>
      <c r="L54" s="182"/>
      <c r="M54" s="182"/>
      <c r="N54" s="182"/>
      <c r="O54" s="182"/>
      <c r="P54" s="182"/>
      <c r="Q54" s="182"/>
      <c r="R54" s="182"/>
      <c r="S54" s="182"/>
      <c r="T54" s="182"/>
      <c r="U54" s="182"/>
      <c r="V54" s="182"/>
      <c r="W54" s="182"/>
      <c r="X54" s="182"/>
      <c r="Y54" s="182"/>
      <c r="Z54" s="182"/>
      <c r="AA54" s="182"/>
      <c r="AB54" s="182"/>
      <c r="AC54" s="182"/>
      <c r="AD54" s="182"/>
      <c r="AE54" s="182"/>
      <c r="AF54" s="182"/>
      <c r="AG54" s="182"/>
      <c r="AH54" s="182"/>
      <c r="AI54" s="182"/>
      <c r="AJ54" s="182"/>
      <c r="AK54" s="182"/>
      <c r="AL54" s="182"/>
      <c r="AM54" s="182"/>
      <c r="AN54" s="182"/>
      <c r="AO54" s="182"/>
      <c r="AP54" s="45"/>
      <c r="AQ54" s="45" t="s">
        <v>31</v>
      </c>
      <c r="AR54" s="46"/>
      <c r="AS54" s="183">
        <f>SUM(AR50:AU52)</f>
        <v>3349400</v>
      </c>
      <c r="AT54" s="183"/>
      <c r="AU54" s="183"/>
      <c r="AV54" s="183"/>
      <c r="AW54" s="184"/>
    </row>
    <row r="55" spans="2:49">
      <c r="B55" s="185" t="s">
        <v>33</v>
      </c>
      <c r="C55" s="186"/>
      <c r="D55" s="187" t="s">
        <v>19</v>
      </c>
      <c r="E55" s="188"/>
      <c r="F55" s="188"/>
      <c r="G55" s="188"/>
      <c r="H55" s="188"/>
      <c r="I55" s="188"/>
      <c r="J55" s="188"/>
      <c r="K55" s="188"/>
      <c r="L55" s="188"/>
      <c r="M55" s="188"/>
      <c r="N55" s="188"/>
      <c r="O55" s="188"/>
      <c r="P55" s="188"/>
      <c r="Q55" s="189"/>
      <c r="R55" s="170" t="s">
        <v>20</v>
      </c>
      <c r="S55" s="170"/>
      <c r="T55" s="170"/>
      <c r="U55" s="170"/>
      <c r="V55" s="170"/>
      <c r="W55" s="170"/>
      <c r="X55" s="170"/>
      <c r="Y55" s="170"/>
      <c r="Z55" s="170"/>
      <c r="AA55" s="170"/>
      <c r="AB55" s="170"/>
      <c r="AC55" s="170"/>
      <c r="AD55" s="170"/>
      <c r="AE55" s="170"/>
      <c r="AF55" s="170"/>
      <c r="AG55" s="170"/>
      <c r="AH55" s="170" t="s">
        <v>21</v>
      </c>
      <c r="AI55" s="170"/>
      <c r="AJ55" s="170"/>
      <c r="AK55" s="170"/>
      <c r="AL55" s="170"/>
      <c r="AM55" s="170"/>
      <c r="AN55" s="170"/>
      <c r="AO55" s="170"/>
      <c r="AP55" s="170"/>
      <c r="AQ55" s="170"/>
      <c r="AR55" s="170"/>
      <c r="AS55" s="170"/>
      <c r="AT55" s="170"/>
      <c r="AU55" s="170"/>
      <c r="AV55" s="170"/>
      <c r="AW55" s="170"/>
    </row>
    <row r="56" spans="2:49">
      <c r="B56" s="15" t="s">
        <v>43</v>
      </c>
      <c r="C56" s="30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7"/>
      <c r="R56" s="4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7"/>
      <c r="AH56" s="4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7"/>
    </row>
    <row r="57" spans="2:49">
      <c r="B57" s="8"/>
      <c r="C57" s="9" t="s">
        <v>34</v>
      </c>
      <c r="D57" s="195" t="s">
        <v>58</v>
      </c>
      <c r="E57" s="195"/>
      <c r="F57" s="195"/>
      <c r="G57" s="195"/>
      <c r="H57" s="195"/>
      <c r="I57" s="195"/>
      <c r="J57" s="195"/>
      <c r="K57" s="195"/>
      <c r="L57" s="195"/>
      <c r="M57" s="195"/>
      <c r="N57" s="195"/>
      <c r="O57" s="195"/>
      <c r="P57" s="195"/>
      <c r="Q57" s="196"/>
      <c r="R57" s="8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2"/>
      <c r="AH57" s="8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2"/>
    </row>
    <row r="58" spans="2:49">
      <c r="B58" s="8"/>
      <c r="C58" s="10"/>
      <c r="D58" s="160" t="s">
        <v>35</v>
      </c>
      <c r="E58" s="160"/>
      <c r="F58" s="11" t="s">
        <v>14</v>
      </c>
      <c r="G58" s="160" t="s">
        <v>36</v>
      </c>
      <c r="H58" s="160"/>
      <c r="I58" s="160"/>
      <c r="J58" s="160"/>
      <c r="K58" s="160"/>
      <c r="L58" s="160"/>
      <c r="M58" s="160"/>
      <c r="N58" s="160"/>
      <c r="O58" s="160"/>
      <c r="P58" s="160"/>
      <c r="Q58" s="198"/>
      <c r="R58" s="8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2"/>
      <c r="AH58" s="8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2"/>
    </row>
    <row r="59" spans="2:49">
      <c r="B59" s="8"/>
      <c r="C59" s="10"/>
      <c r="D59" s="122"/>
      <c r="E59" s="122"/>
      <c r="F59" s="11"/>
      <c r="G59" s="122"/>
      <c r="H59" s="122"/>
      <c r="I59" s="122"/>
      <c r="J59" s="122"/>
      <c r="K59" s="122"/>
      <c r="L59" s="122"/>
      <c r="M59" s="122"/>
      <c r="N59" s="122"/>
      <c r="O59" s="122"/>
      <c r="P59" s="122"/>
      <c r="Q59" s="124"/>
      <c r="R59" s="8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2"/>
      <c r="AH59" s="8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2"/>
    </row>
    <row r="60" spans="2:49">
      <c r="B60" s="8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2"/>
      <c r="R60" s="8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2"/>
      <c r="AH60" s="8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2"/>
    </row>
    <row r="61" spans="2:49">
      <c r="B61" s="8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2"/>
      <c r="R61" s="8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2"/>
      <c r="AH61" s="8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2"/>
    </row>
    <row r="62" spans="2:49">
      <c r="B62" s="8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2"/>
      <c r="R62" s="8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2"/>
      <c r="AH62" s="8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2"/>
    </row>
    <row r="63" spans="2:49">
      <c r="B63" s="8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2"/>
      <c r="R63" s="8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2"/>
      <c r="AH63" s="8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2"/>
    </row>
    <row r="64" spans="2:49">
      <c r="B64" s="8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2"/>
      <c r="R64" s="8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2"/>
      <c r="AH64" s="8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2"/>
    </row>
    <row r="65" spans="2:49">
      <c r="B65" s="8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2"/>
      <c r="R65" s="8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2"/>
      <c r="AH65" s="8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2"/>
    </row>
    <row r="66" spans="2:49">
      <c r="B66" s="8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2"/>
      <c r="R66" s="8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2"/>
      <c r="AH66" s="8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2"/>
    </row>
    <row r="67" spans="2:49">
      <c r="B67" s="8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2"/>
      <c r="R67" s="8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2"/>
      <c r="AH67" s="8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2"/>
    </row>
    <row r="68" spans="2:49">
      <c r="B68" s="8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2"/>
      <c r="R68" s="8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2"/>
      <c r="AH68" s="8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2"/>
    </row>
    <row r="69" spans="2:49">
      <c r="B69" s="8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2"/>
      <c r="R69" s="8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2"/>
      <c r="AH69" s="8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2"/>
    </row>
    <row r="70" spans="2:49">
      <c r="B70" s="8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2"/>
      <c r="R70" s="8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2"/>
      <c r="AH70" s="8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2"/>
    </row>
    <row r="71" spans="2:49">
      <c r="B71" s="8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2"/>
      <c r="R71" s="8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2"/>
      <c r="AH71" s="8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2"/>
    </row>
    <row r="72" spans="2:49">
      <c r="B72" s="14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9"/>
      <c r="R72" s="14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9"/>
      <c r="AH72" s="14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9"/>
    </row>
    <row r="83" spans="2:49">
      <c r="B83" s="15" t="s">
        <v>27</v>
      </c>
      <c r="C83" s="5"/>
      <c r="D83" s="5"/>
      <c r="E83" s="5"/>
      <c r="F83" s="5"/>
      <c r="G83" s="5"/>
      <c r="H83" s="5"/>
      <c r="I83" s="6"/>
      <c r="J83" s="6"/>
      <c r="K83" s="6"/>
      <c r="L83" s="6"/>
      <c r="M83" s="6"/>
      <c r="N83" s="6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7"/>
    </row>
    <row r="84" spans="2:49">
      <c r="B84" s="22" t="s">
        <v>28</v>
      </c>
      <c r="C84" s="10"/>
      <c r="D84" s="10"/>
      <c r="E84" s="10"/>
      <c r="F84" s="10"/>
      <c r="G84" s="10"/>
      <c r="H84" s="10"/>
      <c r="I84" s="11"/>
      <c r="J84" s="11"/>
      <c r="K84" s="11"/>
      <c r="L84" s="11"/>
      <c r="M84" s="11"/>
      <c r="V84" s="11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9" t="s">
        <v>30</v>
      </c>
      <c r="AR84" s="10"/>
      <c r="AS84" s="10"/>
      <c r="AT84" s="10"/>
      <c r="AU84" s="10"/>
      <c r="AV84" s="10"/>
      <c r="AW84" s="12"/>
    </row>
    <row r="85" spans="2:49" ht="17.25">
      <c r="B85" s="23" t="s">
        <v>1</v>
      </c>
      <c r="C85" s="10" t="s">
        <v>70</v>
      </c>
      <c r="D85" s="10"/>
      <c r="E85" s="10"/>
      <c r="F85" s="10"/>
      <c r="G85" s="10"/>
      <c r="H85" s="122"/>
      <c r="I85" s="20"/>
      <c r="J85" s="11"/>
      <c r="K85" s="11"/>
      <c r="L85" s="11"/>
      <c r="M85" s="11"/>
      <c r="V85" s="168">
        <v>16</v>
      </c>
      <c r="W85" s="168"/>
      <c r="X85" s="11" t="s">
        <v>15</v>
      </c>
      <c r="Y85" s="11" t="s">
        <v>16</v>
      </c>
      <c r="Z85" s="168">
        <v>2.85</v>
      </c>
      <c r="AA85" s="168"/>
      <c r="AB85" s="11" t="s">
        <v>15</v>
      </c>
      <c r="AC85" s="13" t="s">
        <v>17</v>
      </c>
      <c r="AD85" s="168">
        <f>SUM(Z85*V85)</f>
        <v>45.6</v>
      </c>
      <c r="AE85" s="168"/>
      <c r="AF85" s="122" t="s">
        <v>18</v>
      </c>
      <c r="AG85" s="10"/>
      <c r="AH85" s="25" t="s">
        <v>29</v>
      </c>
      <c r="AI85" s="10"/>
      <c r="AJ85" s="180">
        <v>57000</v>
      </c>
      <c r="AK85" s="180"/>
      <c r="AL85" s="180"/>
      <c r="AM85" s="26"/>
      <c r="AN85" s="10"/>
      <c r="AO85" s="10"/>
      <c r="AP85" s="10"/>
      <c r="AQ85" s="27" t="s">
        <v>31</v>
      </c>
      <c r="AR85" s="180">
        <f>SUM(AJ85*AD85)</f>
        <v>2599200</v>
      </c>
      <c r="AS85" s="180"/>
      <c r="AT85" s="180"/>
      <c r="AU85" s="180"/>
      <c r="AV85" s="10"/>
      <c r="AW85" s="12"/>
    </row>
    <row r="86" spans="2:49">
      <c r="B86" s="23" t="s">
        <v>8</v>
      </c>
      <c r="C86" s="122" t="s">
        <v>72</v>
      </c>
      <c r="D86" s="125"/>
      <c r="E86" s="125"/>
      <c r="F86" s="125"/>
      <c r="G86" s="125"/>
      <c r="H86" s="125"/>
      <c r="I86" s="125"/>
      <c r="J86" s="125"/>
      <c r="K86" s="125"/>
      <c r="L86" s="125"/>
      <c r="M86" s="125"/>
      <c r="V86" s="168"/>
      <c r="W86" s="168"/>
      <c r="X86" s="160" t="s">
        <v>37</v>
      </c>
      <c r="Y86" s="160"/>
      <c r="Z86" s="160"/>
      <c r="AA86" s="160"/>
      <c r="AC86" s="13"/>
      <c r="AD86" s="168"/>
      <c r="AE86" s="168"/>
      <c r="AF86" s="122"/>
      <c r="AG86" s="24"/>
      <c r="AH86" s="25" t="s">
        <v>29</v>
      </c>
      <c r="AI86" s="24"/>
      <c r="AJ86" s="180">
        <v>350000</v>
      </c>
      <c r="AK86" s="180"/>
      <c r="AL86" s="180"/>
      <c r="AM86" s="24"/>
      <c r="AN86" s="24"/>
      <c r="AO86" s="24"/>
      <c r="AP86" s="24"/>
      <c r="AQ86" s="27" t="s">
        <v>31</v>
      </c>
      <c r="AR86" s="180">
        <f>SUM(AJ86*V86)</f>
        <v>0</v>
      </c>
      <c r="AS86" s="180"/>
      <c r="AT86" s="180"/>
      <c r="AU86" s="180"/>
      <c r="AV86" s="10"/>
      <c r="AW86" s="12"/>
    </row>
    <row r="87" spans="2:49">
      <c r="B87" s="8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2"/>
    </row>
    <row r="88" spans="2:49" ht="15.75">
      <c r="B88" s="181" t="s">
        <v>32</v>
      </c>
      <c r="C88" s="182"/>
      <c r="D88" s="182"/>
      <c r="E88" s="182"/>
      <c r="F88" s="182"/>
      <c r="G88" s="182"/>
      <c r="H88" s="182"/>
      <c r="I88" s="182"/>
      <c r="J88" s="182"/>
      <c r="K88" s="182"/>
      <c r="L88" s="182"/>
      <c r="M88" s="182"/>
      <c r="N88" s="182"/>
      <c r="O88" s="182"/>
      <c r="P88" s="182"/>
      <c r="Q88" s="182"/>
      <c r="R88" s="182"/>
      <c r="S88" s="182"/>
      <c r="T88" s="182"/>
      <c r="U88" s="182"/>
      <c r="V88" s="182"/>
      <c r="W88" s="182"/>
      <c r="X88" s="182"/>
      <c r="Y88" s="182"/>
      <c r="Z88" s="182"/>
      <c r="AA88" s="182"/>
      <c r="AB88" s="182"/>
      <c r="AC88" s="182"/>
      <c r="AD88" s="182"/>
      <c r="AE88" s="182"/>
      <c r="AF88" s="182"/>
      <c r="AG88" s="182"/>
      <c r="AH88" s="182"/>
      <c r="AI88" s="182"/>
      <c r="AJ88" s="182"/>
      <c r="AK88" s="182"/>
      <c r="AL88" s="182"/>
      <c r="AM88" s="182"/>
      <c r="AN88" s="182"/>
      <c r="AO88" s="182"/>
      <c r="AP88" s="45"/>
      <c r="AQ88" s="45" t="s">
        <v>31</v>
      </c>
      <c r="AR88" s="46"/>
      <c r="AS88" s="183">
        <f>SUM(AR85:AU86)</f>
        <v>2599200</v>
      </c>
      <c r="AT88" s="183"/>
      <c r="AU88" s="183"/>
      <c r="AV88" s="183"/>
      <c r="AW88" s="184"/>
    </row>
    <row r="89" spans="2:49">
      <c r="B89" s="185" t="s">
        <v>33</v>
      </c>
      <c r="C89" s="186"/>
      <c r="D89" s="187" t="s">
        <v>19</v>
      </c>
      <c r="E89" s="188"/>
      <c r="F89" s="188"/>
      <c r="G89" s="188"/>
      <c r="H89" s="188"/>
      <c r="I89" s="188"/>
      <c r="J89" s="188"/>
      <c r="K89" s="188"/>
      <c r="L89" s="188"/>
      <c r="M89" s="188"/>
      <c r="N89" s="188"/>
      <c r="O89" s="188"/>
      <c r="P89" s="188"/>
      <c r="Q89" s="189"/>
      <c r="R89" s="170" t="s">
        <v>20</v>
      </c>
      <c r="S89" s="170"/>
      <c r="T89" s="170"/>
      <c r="U89" s="170"/>
      <c r="V89" s="170"/>
      <c r="W89" s="170"/>
      <c r="X89" s="170"/>
      <c r="Y89" s="170"/>
      <c r="Z89" s="170"/>
      <c r="AA89" s="170"/>
      <c r="AB89" s="170"/>
      <c r="AC89" s="170"/>
      <c r="AD89" s="170"/>
      <c r="AE89" s="170"/>
      <c r="AF89" s="170"/>
      <c r="AG89" s="170"/>
      <c r="AH89" s="170" t="s">
        <v>21</v>
      </c>
      <c r="AI89" s="170"/>
      <c r="AJ89" s="170"/>
      <c r="AK89" s="170"/>
      <c r="AL89" s="170"/>
      <c r="AM89" s="170"/>
      <c r="AN89" s="170"/>
      <c r="AO89" s="170"/>
      <c r="AP89" s="170"/>
      <c r="AQ89" s="170"/>
      <c r="AR89" s="170"/>
      <c r="AS89" s="170"/>
      <c r="AT89" s="170"/>
      <c r="AU89" s="170"/>
      <c r="AV89" s="170"/>
      <c r="AW89" s="170"/>
    </row>
    <row r="90" spans="2:49">
      <c r="B90" s="15" t="s">
        <v>43</v>
      </c>
      <c r="C90" s="30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7"/>
      <c r="R90" s="4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7"/>
      <c r="AH90" s="4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7"/>
    </row>
    <row r="91" spans="2:49">
      <c r="B91" s="8"/>
      <c r="C91" s="9" t="s">
        <v>38</v>
      </c>
      <c r="D91" s="195" t="s">
        <v>108</v>
      </c>
      <c r="E91" s="195"/>
      <c r="F91" s="195"/>
      <c r="G91" s="195"/>
      <c r="H91" s="195"/>
      <c r="I91" s="195"/>
      <c r="J91" s="195"/>
      <c r="K91" s="195"/>
      <c r="L91" s="195"/>
      <c r="M91" s="195"/>
      <c r="N91" s="195"/>
      <c r="O91" s="195"/>
      <c r="P91" s="195"/>
      <c r="Q91" s="196"/>
      <c r="R91" s="8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2"/>
      <c r="AH91" s="8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2"/>
    </row>
    <row r="92" spans="2:49">
      <c r="B92" s="8"/>
      <c r="C92" s="10"/>
      <c r="D92" s="160" t="s">
        <v>35</v>
      </c>
      <c r="E92" s="160"/>
      <c r="F92" s="11" t="s">
        <v>14</v>
      </c>
      <c r="G92" s="160" t="s">
        <v>36</v>
      </c>
      <c r="H92" s="160"/>
      <c r="I92" s="160"/>
      <c r="J92" s="160"/>
      <c r="K92" s="160"/>
      <c r="L92" s="160"/>
      <c r="M92" s="160"/>
      <c r="N92" s="160"/>
      <c r="O92" s="160"/>
      <c r="P92" s="160"/>
      <c r="Q92" s="198"/>
      <c r="R92" s="8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2"/>
      <c r="AH92" s="8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2"/>
    </row>
    <row r="93" spans="2:49">
      <c r="B93" s="8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2"/>
      <c r="R93" s="8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2"/>
      <c r="AH93" s="8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2"/>
    </row>
    <row r="94" spans="2:49">
      <c r="B94" s="8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2"/>
      <c r="R94" s="8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2"/>
      <c r="AH94" s="8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2"/>
    </row>
    <row r="95" spans="2:49">
      <c r="B95" s="8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2"/>
      <c r="R95" s="8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2"/>
      <c r="AH95" s="8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2"/>
    </row>
    <row r="96" spans="2:49">
      <c r="B96" s="8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2"/>
      <c r="R96" s="8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2"/>
      <c r="AH96" s="8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2"/>
    </row>
    <row r="97" spans="2:49">
      <c r="B97" s="8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2"/>
      <c r="R97" s="8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2"/>
      <c r="AH97" s="8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2"/>
    </row>
    <row r="98" spans="2:49">
      <c r="B98" s="8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2"/>
      <c r="R98" s="8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2"/>
      <c r="AH98" s="8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2"/>
    </row>
    <row r="99" spans="2:49">
      <c r="B99" s="8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2"/>
      <c r="R99" s="8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2"/>
      <c r="AH99" s="8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2"/>
    </row>
    <row r="100" spans="2:49">
      <c r="B100" s="8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2"/>
      <c r="R100" s="8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2"/>
      <c r="AH100" s="8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2"/>
    </row>
    <row r="101" spans="2:49">
      <c r="B101" s="8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2"/>
      <c r="R101" s="8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2"/>
      <c r="AH101" s="8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2"/>
    </row>
    <row r="102" spans="2:49">
      <c r="B102" s="8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2"/>
      <c r="R102" s="8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2"/>
      <c r="AH102" s="8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2"/>
    </row>
    <row r="103" spans="2:49">
      <c r="B103" s="8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2"/>
      <c r="R103" s="8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2"/>
      <c r="AH103" s="8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2"/>
    </row>
    <row r="104" spans="2:49">
      <c r="B104" s="8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2"/>
      <c r="R104" s="8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2"/>
      <c r="AH104" s="8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2"/>
    </row>
    <row r="105" spans="2:49">
      <c r="B105" s="14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9"/>
      <c r="R105" s="14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9"/>
      <c r="AH105" s="14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9"/>
    </row>
    <row r="108" spans="2:49" ht="21">
      <c r="B108" s="173" t="s">
        <v>56</v>
      </c>
      <c r="C108" s="174"/>
      <c r="D108" s="174" t="s">
        <v>57</v>
      </c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  <c r="Y108" s="174"/>
      <c r="Z108" s="174"/>
      <c r="AA108" s="174"/>
      <c r="AB108" s="174"/>
      <c r="AC108" s="174"/>
      <c r="AD108" s="174"/>
      <c r="AE108" s="174"/>
      <c r="AF108" s="174"/>
      <c r="AG108" s="174"/>
      <c r="AH108" s="174" t="s">
        <v>31</v>
      </c>
      <c r="AI108" s="174"/>
      <c r="AJ108" s="177">
        <f>AS88+AS54</f>
        <v>5948600</v>
      </c>
      <c r="AK108" s="177"/>
      <c r="AL108" s="177"/>
      <c r="AM108" s="177"/>
      <c r="AN108" s="177"/>
      <c r="AO108" s="177"/>
      <c r="AP108" s="177"/>
      <c r="AQ108" s="177"/>
      <c r="AR108" s="177"/>
      <c r="AS108" s="177"/>
      <c r="AT108" s="39"/>
      <c r="AU108" s="39"/>
      <c r="AV108" s="39"/>
      <c r="AW108" s="40"/>
    </row>
    <row r="109" spans="2:49" ht="21">
      <c r="B109" s="175"/>
      <c r="C109" s="176"/>
      <c r="D109" s="176"/>
      <c r="E109" s="176"/>
      <c r="F109" s="176"/>
      <c r="G109" s="176"/>
      <c r="H109" s="176"/>
      <c r="I109" s="176"/>
      <c r="J109" s="176"/>
      <c r="K109" s="176"/>
      <c r="L109" s="176"/>
      <c r="M109" s="176"/>
      <c r="N109" s="176"/>
      <c r="O109" s="176"/>
      <c r="P109" s="176"/>
      <c r="Q109" s="176"/>
      <c r="R109" s="176"/>
      <c r="S109" s="176"/>
      <c r="T109" s="176"/>
      <c r="U109" s="176"/>
      <c r="V109" s="176"/>
      <c r="W109" s="176"/>
      <c r="X109" s="176"/>
      <c r="Y109" s="176"/>
      <c r="Z109" s="176"/>
      <c r="AA109" s="176"/>
      <c r="AB109" s="176"/>
      <c r="AC109" s="176"/>
      <c r="AD109" s="176"/>
      <c r="AE109" s="176"/>
      <c r="AF109" s="176"/>
      <c r="AG109" s="176"/>
      <c r="AH109" s="176"/>
      <c r="AI109" s="176"/>
      <c r="AJ109" s="178"/>
      <c r="AK109" s="178"/>
      <c r="AL109" s="178"/>
      <c r="AM109" s="178"/>
      <c r="AN109" s="178"/>
      <c r="AO109" s="178"/>
      <c r="AP109" s="178"/>
      <c r="AQ109" s="178"/>
      <c r="AR109" s="178"/>
      <c r="AS109" s="178"/>
      <c r="AT109" s="41"/>
      <c r="AU109" s="41"/>
      <c r="AV109" s="41"/>
      <c r="AW109" s="42"/>
    </row>
    <row r="110" spans="2:49">
      <c r="AO110" s="3"/>
    </row>
    <row r="111" spans="2:49" s="51" customFormat="1" ht="14.25">
      <c r="I111" s="52"/>
      <c r="J111" s="52"/>
      <c r="K111" s="52"/>
      <c r="L111" s="52"/>
      <c r="M111" s="52"/>
      <c r="N111" s="52"/>
      <c r="AO111" s="52" t="s">
        <v>210</v>
      </c>
    </row>
    <row r="112" spans="2:49" s="51" customFormat="1" ht="14.25">
      <c r="F112" s="52" t="s">
        <v>54</v>
      </c>
      <c r="I112" s="52"/>
      <c r="J112" s="52"/>
      <c r="K112" s="52"/>
      <c r="L112" s="52"/>
      <c r="M112" s="52"/>
      <c r="N112" s="52"/>
      <c r="X112" s="52" t="s">
        <v>51</v>
      </c>
      <c r="AO112" s="52" t="s">
        <v>48</v>
      </c>
    </row>
    <row r="113" spans="4:41" s="51" customFormat="1" ht="14.25">
      <c r="F113" s="52" t="s">
        <v>55</v>
      </c>
      <c r="I113" s="52"/>
      <c r="J113" s="52"/>
      <c r="K113" s="52"/>
      <c r="L113" s="52"/>
      <c r="M113" s="52"/>
      <c r="N113" s="52"/>
      <c r="X113" s="52" t="s">
        <v>52</v>
      </c>
      <c r="AO113" s="52" t="s">
        <v>49</v>
      </c>
    </row>
    <row r="114" spans="4:41" s="51" customFormat="1" ht="14.25">
      <c r="F114" s="52"/>
      <c r="I114" s="52"/>
      <c r="J114" s="52"/>
      <c r="K114" s="52"/>
      <c r="L114" s="52"/>
      <c r="M114" s="52"/>
      <c r="N114" s="52"/>
      <c r="X114" s="52" t="s">
        <v>53</v>
      </c>
      <c r="AO114" s="52" t="s">
        <v>50</v>
      </c>
    </row>
    <row r="115" spans="4:41" s="51" customFormat="1" ht="14.25">
      <c r="F115" s="52"/>
      <c r="I115" s="52"/>
      <c r="J115" s="52"/>
      <c r="K115" s="52"/>
      <c r="L115" s="52"/>
      <c r="M115" s="52"/>
      <c r="N115" s="52"/>
      <c r="X115" s="52"/>
      <c r="AO115" s="52"/>
    </row>
    <row r="116" spans="4:41" s="51" customFormat="1" ht="14.25">
      <c r="F116" s="52"/>
      <c r="I116" s="52"/>
      <c r="J116" s="52"/>
      <c r="K116" s="52"/>
      <c r="L116" s="52"/>
      <c r="M116" s="52"/>
      <c r="N116" s="52"/>
      <c r="X116" s="52"/>
      <c r="AO116" s="52"/>
    </row>
    <row r="117" spans="4:41" s="51" customFormat="1" ht="14.25">
      <c r="F117" s="52"/>
      <c r="I117" s="52"/>
      <c r="J117" s="52"/>
      <c r="K117" s="52"/>
      <c r="L117" s="52"/>
      <c r="M117" s="52"/>
      <c r="N117" s="52"/>
      <c r="X117" s="52"/>
      <c r="AO117" s="52"/>
    </row>
    <row r="118" spans="4:41" s="63" customFormat="1">
      <c r="F118" s="132" t="s">
        <v>229</v>
      </c>
      <c r="I118" s="131"/>
      <c r="J118" s="131"/>
      <c r="K118" s="131"/>
      <c r="L118" s="131"/>
      <c r="M118" s="131"/>
      <c r="N118" s="131"/>
      <c r="X118" s="132" t="s">
        <v>97</v>
      </c>
      <c r="AO118" s="132" t="s">
        <v>209</v>
      </c>
    </row>
    <row r="119" spans="4:41" s="51" customFormat="1" ht="14.25">
      <c r="D119" s="133"/>
      <c r="F119" s="133" t="s">
        <v>228</v>
      </c>
      <c r="G119" s="133"/>
      <c r="H119" s="133"/>
      <c r="I119" s="133"/>
      <c r="J119" s="133"/>
      <c r="K119" s="134"/>
      <c r="L119" s="134"/>
      <c r="M119" s="134"/>
      <c r="N119" s="134"/>
      <c r="AO119" s="52"/>
    </row>
  </sheetData>
  <mergeCells count="79">
    <mergeCell ref="AJ108:AS109"/>
    <mergeCell ref="B108:C109"/>
    <mergeCell ref="D108:AG109"/>
    <mergeCell ref="AH108:AI109"/>
    <mergeCell ref="D91:Q91"/>
    <mergeCell ref="D92:E92"/>
    <mergeCell ref="G92:Q92"/>
    <mergeCell ref="B88:AO88"/>
    <mergeCell ref="AS88:AW88"/>
    <mergeCell ref="B89:C89"/>
    <mergeCell ref="D89:Q89"/>
    <mergeCell ref="R89:AG89"/>
    <mergeCell ref="AH89:AW89"/>
    <mergeCell ref="AJ85:AL85"/>
    <mergeCell ref="AR85:AU85"/>
    <mergeCell ref="V86:W86"/>
    <mergeCell ref="X86:AA86"/>
    <mergeCell ref="AD86:AE86"/>
    <mergeCell ref="AJ86:AL86"/>
    <mergeCell ref="AR86:AU86"/>
    <mergeCell ref="AD85:AE85"/>
    <mergeCell ref="D57:Q57"/>
    <mergeCell ref="D58:E58"/>
    <mergeCell ref="G58:Q58"/>
    <mergeCell ref="V85:W85"/>
    <mergeCell ref="Z85:AA85"/>
    <mergeCell ref="B54:AO54"/>
    <mergeCell ref="AS54:AW54"/>
    <mergeCell ref="B55:C55"/>
    <mergeCell ref="D55:Q55"/>
    <mergeCell ref="R55:AG55"/>
    <mergeCell ref="AH55:AW55"/>
    <mergeCell ref="V51:W51"/>
    <mergeCell ref="X51:AA51"/>
    <mergeCell ref="AD51:AE51"/>
    <mergeCell ref="AJ51:AL51"/>
    <mergeCell ref="AR51:AU51"/>
    <mergeCell ref="V52:W52"/>
    <mergeCell ref="X52:AA52"/>
    <mergeCell ref="AD52:AE52"/>
    <mergeCell ref="AJ52:AL52"/>
    <mergeCell ref="AR52:AU52"/>
    <mergeCell ref="AP42:AT42"/>
    <mergeCell ref="V50:W50"/>
    <mergeCell ref="Z50:AA50"/>
    <mergeCell ref="AD50:AE50"/>
    <mergeCell ref="AJ50:AL50"/>
    <mergeCell ref="AR50:AU50"/>
    <mergeCell ref="B18:Q18"/>
    <mergeCell ref="R18:AG18"/>
    <mergeCell ref="AH18:AW18"/>
    <mergeCell ref="B19:Q30"/>
    <mergeCell ref="R19:AG30"/>
    <mergeCell ref="AH19:AW30"/>
    <mergeCell ref="AJ16:AO16"/>
    <mergeCell ref="B11:AW11"/>
    <mergeCell ref="C14:G14"/>
    <mergeCell ref="I14:J14"/>
    <mergeCell ref="M14:N14"/>
    <mergeCell ref="Q14:R14"/>
    <mergeCell ref="AJ14:AO14"/>
    <mergeCell ref="C15:G15"/>
    <mergeCell ref="I15:J15"/>
    <mergeCell ref="M15:N15"/>
    <mergeCell ref="Q15:R15"/>
    <mergeCell ref="AJ15:AO15"/>
    <mergeCell ref="B7:J7"/>
    <mergeCell ref="L7:AT7"/>
    <mergeCell ref="B8:J8"/>
    <mergeCell ref="L8:AT8"/>
    <mergeCell ref="B9:J9"/>
    <mergeCell ref="L9:AT9"/>
    <mergeCell ref="B6:J6"/>
    <mergeCell ref="L6:AT6"/>
    <mergeCell ref="A2:AW2"/>
    <mergeCell ref="B4:J4"/>
    <mergeCell ref="L4:AT4"/>
    <mergeCell ref="B5:J5"/>
    <mergeCell ref="L5:AT5"/>
  </mergeCells>
  <pageMargins left="1.04" right="0.47244094488188981" top="0.9" bottom="0.21" header="0.31496062992125984" footer="0.31496062992125984"/>
  <pageSetup paperSize="9" scale="85" orientation="landscape" horizontalDpi="4294967293" verticalDpi="0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>
  <dimension ref="A1:AW118"/>
  <sheetViews>
    <sheetView topLeftCell="A16" workbookViewId="0">
      <selection activeCell="A32" sqref="A32:XFD40"/>
    </sheetView>
  </sheetViews>
  <sheetFormatPr defaultRowHeight="15"/>
  <cols>
    <col min="1" max="7" width="3" style="1" customWidth="1"/>
    <col min="8" max="8" width="1.5703125" style="1" customWidth="1"/>
    <col min="9" max="14" width="3" style="3" customWidth="1"/>
    <col min="15" max="81" width="3" style="1" customWidth="1"/>
    <col min="82" max="139" width="2.42578125" style="1" customWidth="1"/>
    <col min="140" max="16384" width="9.140625" style="1"/>
  </cols>
  <sheetData>
    <row r="1" spans="1:49">
      <c r="AR1" s="21" t="s">
        <v>24</v>
      </c>
    </row>
    <row r="2" spans="1:49" ht="21">
      <c r="A2" s="165" t="s">
        <v>0</v>
      </c>
      <c r="B2" s="165"/>
      <c r="C2" s="165"/>
      <c r="D2" s="165"/>
      <c r="E2" s="165"/>
      <c r="F2" s="165"/>
      <c r="G2" s="165"/>
      <c r="H2" s="165"/>
      <c r="I2" s="165"/>
      <c r="J2" s="165"/>
      <c r="K2" s="165"/>
      <c r="L2" s="165"/>
      <c r="M2" s="165"/>
      <c r="N2" s="165"/>
      <c r="O2" s="165"/>
      <c r="P2" s="165"/>
      <c r="Q2" s="165"/>
      <c r="R2" s="165"/>
      <c r="S2" s="165"/>
      <c r="T2" s="165"/>
      <c r="U2" s="165"/>
      <c r="V2" s="165"/>
      <c r="W2" s="165"/>
      <c r="X2" s="165"/>
      <c r="Y2" s="165"/>
      <c r="Z2" s="165"/>
      <c r="AA2" s="165"/>
      <c r="AB2" s="165"/>
      <c r="AC2" s="165"/>
      <c r="AD2" s="165"/>
      <c r="AE2" s="165"/>
      <c r="AF2" s="165"/>
      <c r="AG2" s="165"/>
      <c r="AH2" s="165"/>
      <c r="AI2" s="165"/>
      <c r="AJ2" s="165"/>
      <c r="AK2" s="165"/>
      <c r="AL2" s="165"/>
      <c r="AM2" s="165"/>
      <c r="AN2" s="165"/>
      <c r="AO2" s="165"/>
      <c r="AP2" s="165"/>
      <c r="AQ2" s="165"/>
      <c r="AR2" s="165"/>
      <c r="AS2" s="165"/>
      <c r="AT2" s="165"/>
      <c r="AU2" s="165"/>
      <c r="AV2" s="165"/>
      <c r="AW2" s="165"/>
    </row>
    <row r="4" spans="1:49">
      <c r="A4" s="2" t="s">
        <v>1</v>
      </c>
      <c r="B4" s="166" t="s">
        <v>2</v>
      </c>
      <c r="C4" s="166"/>
      <c r="D4" s="166"/>
      <c r="E4" s="166"/>
      <c r="F4" s="166"/>
      <c r="G4" s="166"/>
      <c r="H4" s="166"/>
      <c r="I4" s="166"/>
      <c r="J4" s="166"/>
      <c r="K4" s="3" t="s">
        <v>14</v>
      </c>
      <c r="L4" s="166">
        <v>417</v>
      </c>
      <c r="M4" s="166"/>
      <c r="N4" s="166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  <c r="AA4" s="166"/>
      <c r="AB4" s="166"/>
      <c r="AC4" s="166"/>
      <c r="AD4" s="166"/>
      <c r="AE4" s="166"/>
      <c r="AF4" s="166"/>
      <c r="AG4" s="166"/>
      <c r="AH4" s="166"/>
      <c r="AI4" s="166"/>
      <c r="AJ4" s="166"/>
      <c r="AK4" s="166"/>
      <c r="AL4" s="166"/>
      <c r="AM4" s="166"/>
      <c r="AN4" s="166"/>
      <c r="AO4" s="166"/>
      <c r="AP4" s="166"/>
      <c r="AQ4" s="166"/>
      <c r="AR4" s="166"/>
      <c r="AS4" s="166"/>
      <c r="AT4" s="166"/>
    </row>
    <row r="5" spans="1:49">
      <c r="B5" s="166" t="s">
        <v>3</v>
      </c>
      <c r="C5" s="166"/>
      <c r="D5" s="166"/>
      <c r="E5" s="166"/>
      <c r="F5" s="166"/>
      <c r="G5" s="166"/>
      <c r="H5" s="166"/>
      <c r="I5" s="166"/>
      <c r="J5" s="166"/>
      <c r="K5" s="3" t="s">
        <v>14</v>
      </c>
      <c r="L5" s="167" t="s">
        <v>201</v>
      </c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167"/>
      <c r="AA5" s="167"/>
      <c r="AB5" s="167"/>
      <c r="AC5" s="167"/>
      <c r="AD5" s="167"/>
      <c r="AE5" s="167"/>
      <c r="AF5" s="167"/>
      <c r="AG5" s="167"/>
      <c r="AH5" s="167"/>
      <c r="AI5" s="167"/>
      <c r="AJ5" s="167"/>
      <c r="AK5" s="167"/>
      <c r="AL5" s="167"/>
      <c r="AM5" s="167"/>
      <c r="AN5" s="167"/>
      <c r="AO5" s="167"/>
      <c r="AP5" s="167"/>
      <c r="AQ5" s="167"/>
      <c r="AR5" s="167"/>
      <c r="AS5" s="167"/>
      <c r="AT5" s="167"/>
    </row>
    <row r="6" spans="1:49">
      <c r="B6" s="166" t="s">
        <v>4</v>
      </c>
      <c r="C6" s="166"/>
      <c r="D6" s="166"/>
      <c r="E6" s="166"/>
      <c r="F6" s="166"/>
      <c r="G6" s="166"/>
      <c r="H6" s="166"/>
      <c r="I6" s="166"/>
      <c r="J6" s="166"/>
      <c r="K6" s="3" t="s">
        <v>14</v>
      </c>
      <c r="L6" s="166" t="str">
        <f>'[1]Tembesi Lolos'!$N$153</f>
        <v>Wiraswasta</v>
      </c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</row>
    <row r="7" spans="1:49">
      <c r="B7" s="166" t="s">
        <v>5</v>
      </c>
      <c r="C7" s="166"/>
      <c r="D7" s="166"/>
      <c r="E7" s="166"/>
      <c r="F7" s="166"/>
      <c r="G7" s="166"/>
      <c r="H7" s="166"/>
      <c r="I7" s="166"/>
      <c r="J7" s="166"/>
      <c r="K7" s="3" t="s">
        <v>14</v>
      </c>
      <c r="L7" s="166" t="s">
        <v>202</v>
      </c>
      <c r="M7" s="166"/>
      <c r="N7" s="166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</row>
    <row r="8" spans="1:49">
      <c r="B8" s="166" t="s">
        <v>6</v>
      </c>
      <c r="C8" s="166"/>
      <c r="D8" s="166"/>
      <c r="E8" s="166"/>
      <c r="F8" s="166"/>
      <c r="G8" s="166"/>
      <c r="H8" s="166"/>
      <c r="I8" s="166"/>
      <c r="J8" s="166"/>
      <c r="K8" s="3" t="s">
        <v>14</v>
      </c>
      <c r="L8" s="166" t="s">
        <v>105</v>
      </c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</row>
    <row r="9" spans="1:49">
      <c r="B9" s="166" t="s">
        <v>7</v>
      </c>
      <c r="C9" s="166"/>
      <c r="D9" s="166"/>
      <c r="E9" s="166"/>
      <c r="F9" s="166"/>
      <c r="G9" s="166"/>
      <c r="H9" s="166"/>
      <c r="I9" s="166"/>
      <c r="J9" s="166"/>
      <c r="K9" s="3" t="s">
        <v>14</v>
      </c>
      <c r="L9" s="166" t="s">
        <v>23</v>
      </c>
      <c r="M9" s="166"/>
      <c r="N9" s="166"/>
      <c r="O9" s="166"/>
      <c r="P9" s="166"/>
      <c r="Q9" s="166"/>
      <c r="R9" s="166"/>
      <c r="S9" s="166"/>
      <c r="T9" s="166"/>
      <c r="U9" s="166"/>
      <c r="V9" s="166"/>
      <c r="W9" s="166"/>
      <c r="X9" s="166"/>
      <c r="Y9" s="166"/>
      <c r="Z9" s="166"/>
      <c r="AA9" s="166"/>
      <c r="AB9" s="166"/>
      <c r="AC9" s="166"/>
      <c r="AD9" s="166"/>
      <c r="AE9" s="166"/>
      <c r="AF9" s="166"/>
      <c r="AG9" s="166"/>
      <c r="AH9" s="166"/>
      <c r="AI9" s="166"/>
      <c r="AJ9" s="166"/>
      <c r="AK9" s="166"/>
      <c r="AL9" s="166"/>
      <c r="AM9" s="166"/>
      <c r="AN9" s="166"/>
      <c r="AO9" s="166"/>
      <c r="AP9" s="166"/>
      <c r="AQ9" s="166"/>
      <c r="AR9" s="166"/>
      <c r="AS9" s="166"/>
      <c r="AT9" s="166"/>
    </row>
    <row r="11" spans="1:49">
      <c r="A11" s="2" t="s">
        <v>8</v>
      </c>
      <c r="B11" s="169" t="s">
        <v>9</v>
      </c>
      <c r="C11" s="169"/>
      <c r="D11" s="169"/>
      <c r="E11" s="169"/>
      <c r="F11" s="169"/>
      <c r="G11" s="169"/>
      <c r="H11" s="169"/>
      <c r="I11" s="169"/>
      <c r="J11" s="169"/>
      <c r="K11" s="169"/>
      <c r="L11" s="169"/>
      <c r="M11" s="169"/>
      <c r="N11" s="169"/>
      <c r="O11" s="169"/>
      <c r="P11" s="169"/>
      <c r="Q11" s="169"/>
      <c r="R11" s="169"/>
      <c r="S11" s="169"/>
      <c r="T11" s="169"/>
      <c r="U11" s="169"/>
      <c r="V11" s="169"/>
      <c r="W11" s="169"/>
      <c r="X11" s="169"/>
      <c r="Y11" s="169"/>
      <c r="Z11" s="169"/>
      <c r="AA11" s="169"/>
      <c r="AB11" s="169"/>
      <c r="AC11" s="169"/>
      <c r="AD11" s="169"/>
      <c r="AE11" s="169"/>
      <c r="AF11" s="169"/>
      <c r="AG11" s="169"/>
      <c r="AH11" s="169"/>
      <c r="AI11" s="169"/>
      <c r="AJ11" s="169"/>
      <c r="AK11" s="169"/>
      <c r="AL11" s="169"/>
      <c r="AM11" s="169"/>
      <c r="AN11" s="169"/>
      <c r="AO11" s="169"/>
      <c r="AP11" s="169"/>
      <c r="AQ11" s="169"/>
      <c r="AR11" s="169"/>
      <c r="AS11" s="169"/>
      <c r="AT11" s="169"/>
      <c r="AU11" s="169"/>
      <c r="AV11" s="169"/>
      <c r="AW11" s="169"/>
    </row>
    <row r="13" spans="1:49">
      <c r="B13" s="15" t="s">
        <v>10</v>
      </c>
      <c r="C13" s="5"/>
      <c r="D13" s="5"/>
      <c r="E13" s="5"/>
      <c r="F13" s="5"/>
      <c r="G13" s="5"/>
      <c r="H13" s="5"/>
      <c r="I13" s="6"/>
      <c r="J13" s="6"/>
      <c r="K13" s="6"/>
      <c r="L13" s="6"/>
      <c r="M13" s="6"/>
      <c r="N13" s="6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7"/>
    </row>
    <row r="14" spans="1:49" ht="17.25">
      <c r="B14" s="16" t="s">
        <v>11</v>
      </c>
      <c r="C14" s="160" t="s">
        <v>13</v>
      </c>
      <c r="D14" s="160"/>
      <c r="E14" s="160"/>
      <c r="F14" s="160"/>
      <c r="G14" s="160"/>
      <c r="H14" s="122" t="s">
        <v>14</v>
      </c>
      <c r="I14" s="168">
        <v>6</v>
      </c>
      <c r="J14" s="168"/>
      <c r="K14" s="123" t="s">
        <v>15</v>
      </c>
      <c r="L14" s="123" t="s">
        <v>16</v>
      </c>
      <c r="M14" s="168">
        <v>10</v>
      </c>
      <c r="N14" s="168"/>
      <c r="O14" s="11" t="s">
        <v>15</v>
      </c>
      <c r="P14" s="13" t="s">
        <v>17</v>
      </c>
      <c r="Q14" s="168">
        <f>SUM(M14*I14)</f>
        <v>60</v>
      </c>
      <c r="R14" s="168"/>
      <c r="S14" s="122" t="s">
        <v>18</v>
      </c>
      <c r="T14" s="122"/>
      <c r="U14" s="18" t="s">
        <v>11</v>
      </c>
      <c r="V14" s="10" t="s">
        <v>65</v>
      </c>
      <c r="W14" s="10"/>
      <c r="X14" s="10"/>
      <c r="Y14" s="10"/>
      <c r="Z14" s="10"/>
      <c r="AA14" s="10" t="s">
        <v>14</v>
      </c>
      <c r="AB14" s="10" t="s">
        <v>64</v>
      </c>
      <c r="AC14" s="10"/>
      <c r="AD14" s="10"/>
      <c r="AE14" s="10"/>
      <c r="AF14" s="10"/>
      <c r="AI14" s="19" t="s">
        <v>11</v>
      </c>
      <c r="AJ14" s="161" t="s">
        <v>67</v>
      </c>
      <c r="AK14" s="161"/>
      <c r="AL14" s="161"/>
      <c r="AM14" s="161"/>
      <c r="AN14" s="161"/>
      <c r="AO14" s="161"/>
      <c r="AP14" s="44" t="s">
        <v>14</v>
      </c>
      <c r="AQ14" s="44" t="s">
        <v>64</v>
      </c>
      <c r="AR14" s="44"/>
      <c r="AS14" s="44"/>
      <c r="AT14" s="44"/>
      <c r="AU14" s="44"/>
      <c r="AW14" s="12"/>
    </row>
    <row r="15" spans="1:49" ht="17.25">
      <c r="B15" s="16" t="s">
        <v>11</v>
      </c>
      <c r="C15" s="160" t="s">
        <v>12</v>
      </c>
      <c r="D15" s="160"/>
      <c r="E15" s="160"/>
      <c r="F15" s="160"/>
      <c r="G15" s="160"/>
      <c r="H15" s="122" t="s">
        <v>14</v>
      </c>
      <c r="I15" s="168">
        <v>6</v>
      </c>
      <c r="J15" s="168"/>
      <c r="K15" s="123" t="s">
        <v>15</v>
      </c>
      <c r="L15" s="123" t="s">
        <v>16</v>
      </c>
      <c r="M15" s="168">
        <v>8</v>
      </c>
      <c r="N15" s="168"/>
      <c r="O15" s="11" t="s">
        <v>15</v>
      </c>
      <c r="P15" s="13" t="s">
        <v>17</v>
      </c>
      <c r="Q15" s="168">
        <f>SUM(M15*I15)</f>
        <v>48</v>
      </c>
      <c r="R15" s="168"/>
      <c r="S15" s="122" t="s">
        <v>18</v>
      </c>
      <c r="T15" s="122"/>
      <c r="U15" s="18" t="s">
        <v>11</v>
      </c>
      <c r="V15" s="10" t="s">
        <v>63</v>
      </c>
      <c r="W15" s="10"/>
      <c r="X15" s="10"/>
      <c r="Y15" s="10"/>
      <c r="Z15" s="10"/>
      <c r="AA15" s="10" t="s">
        <v>14</v>
      </c>
      <c r="AB15" s="10" t="s">
        <v>64</v>
      </c>
      <c r="AC15" s="10"/>
      <c r="AD15" s="10"/>
      <c r="AE15" s="10"/>
      <c r="AF15" s="10"/>
      <c r="AH15" s="10"/>
      <c r="AI15" s="18" t="s">
        <v>11</v>
      </c>
      <c r="AJ15" s="160" t="s">
        <v>68</v>
      </c>
      <c r="AK15" s="160"/>
      <c r="AL15" s="160"/>
      <c r="AM15" s="160"/>
      <c r="AN15" s="160"/>
      <c r="AO15" s="160"/>
      <c r="AP15" s="10" t="s">
        <v>14</v>
      </c>
      <c r="AQ15" s="10" t="s">
        <v>111</v>
      </c>
      <c r="AR15" s="10"/>
      <c r="AS15" s="10"/>
      <c r="AT15" s="10"/>
      <c r="AU15" s="10"/>
      <c r="AW15" s="12"/>
    </row>
    <row r="16" spans="1:49">
      <c r="B16" s="17"/>
      <c r="C16" s="44"/>
      <c r="D16" s="44"/>
      <c r="E16" s="44"/>
      <c r="F16" s="44"/>
      <c r="G16" s="44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125"/>
      <c r="U16" s="18" t="s">
        <v>11</v>
      </c>
      <c r="V16" s="122" t="s">
        <v>66</v>
      </c>
      <c r="W16" s="122"/>
      <c r="X16" s="122"/>
      <c r="Y16" s="122"/>
      <c r="Z16" s="122"/>
      <c r="AA16" s="10" t="s">
        <v>14</v>
      </c>
      <c r="AB16" s="122" t="s">
        <v>64</v>
      </c>
      <c r="AC16" s="122"/>
      <c r="AD16" s="122"/>
      <c r="AE16" s="122"/>
      <c r="AF16" s="122"/>
      <c r="AH16" s="24"/>
      <c r="AI16" s="18" t="s">
        <v>11</v>
      </c>
      <c r="AJ16" s="160" t="s">
        <v>69</v>
      </c>
      <c r="AK16" s="160"/>
      <c r="AL16" s="160"/>
      <c r="AM16" s="160"/>
      <c r="AN16" s="160"/>
      <c r="AO16" s="160"/>
      <c r="AP16" s="10" t="s">
        <v>14</v>
      </c>
      <c r="AQ16" s="10" t="s">
        <v>111</v>
      </c>
      <c r="AR16" s="10"/>
      <c r="AS16" s="10"/>
      <c r="AT16" s="10"/>
      <c r="AU16" s="10"/>
      <c r="AV16" s="10"/>
      <c r="AW16" s="12"/>
    </row>
    <row r="17" spans="2:49">
      <c r="B17" s="8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2"/>
    </row>
    <row r="18" spans="2:49">
      <c r="B18" s="170" t="s">
        <v>19</v>
      </c>
      <c r="C18" s="170"/>
      <c r="D18" s="170"/>
      <c r="E18" s="170"/>
      <c r="F18" s="170"/>
      <c r="G18" s="170"/>
      <c r="H18" s="170"/>
      <c r="I18" s="170"/>
      <c r="J18" s="170"/>
      <c r="K18" s="170"/>
      <c r="L18" s="170"/>
      <c r="M18" s="170"/>
      <c r="N18" s="170"/>
      <c r="O18" s="170"/>
      <c r="P18" s="170"/>
      <c r="Q18" s="170"/>
      <c r="R18" s="170" t="s">
        <v>20</v>
      </c>
      <c r="S18" s="170"/>
      <c r="T18" s="170"/>
      <c r="U18" s="170"/>
      <c r="V18" s="170"/>
      <c r="W18" s="170"/>
      <c r="X18" s="170"/>
      <c r="Y18" s="170"/>
      <c r="Z18" s="170"/>
      <c r="AA18" s="170"/>
      <c r="AB18" s="170"/>
      <c r="AC18" s="170"/>
      <c r="AD18" s="170"/>
      <c r="AE18" s="170"/>
      <c r="AF18" s="170"/>
      <c r="AG18" s="170"/>
      <c r="AH18" s="170" t="s">
        <v>21</v>
      </c>
      <c r="AI18" s="170"/>
      <c r="AJ18" s="170"/>
      <c r="AK18" s="170"/>
      <c r="AL18" s="170"/>
      <c r="AM18" s="170"/>
      <c r="AN18" s="170"/>
      <c r="AO18" s="170"/>
      <c r="AP18" s="170"/>
      <c r="AQ18" s="170"/>
      <c r="AR18" s="170"/>
      <c r="AS18" s="170"/>
      <c r="AT18" s="170"/>
      <c r="AU18" s="170"/>
      <c r="AV18" s="170"/>
      <c r="AW18" s="170"/>
    </row>
    <row r="19" spans="2:49">
      <c r="B19" s="162"/>
      <c r="C19" s="162"/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  <c r="AA19" s="162"/>
      <c r="AB19" s="162"/>
      <c r="AC19" s="162"/>
      <c r="AD19" s="162"/>
      <c r="AE19" s="162"/>
      <c r="AF19" s="162"/>
      <c r="AG19" s="162"/>
      <c r="AH19" s="162"/>
      <c r="AI19" s="162"/>
      <c r="AJ19" s="162"/>
      <c r="AK19" s="162"/>
      <c r="AL19" s="162"/>
      <c r="AM19" s="162"/>
      <c r="AN19" s="162"/>
      <c r="AO19" s="162"/>
      <c r="AP19" s="162"/>
      <c r="AQ19" s="162"/>
      <c r="AR19" s="162"/>
      <c r="AS19" s="162"/>
      <c r="AT19" s="162"/>
      <c r="AU19" s="162"/>
      <c r="AV19" s="162"/>
      <c r="AW19" s="162"/>
    </row>
    <row r="20" spans="2:49">
      <c r="B20" s="163"/>
      <c r="C20" s="163"/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  <c r="AC20" s="163"/>
      <c r="AD20" s="163"/>
      <c r="AE20" s="163"/>
      <c r="AF20" s="163"/>
      <c r="AG20" s="163"/>
      <c r="AH20" s="163"/>
      <c r="AI20" s="163"/>
      <c r="AJ20" s="163"/>
      <c r="AK20" s="163"/>
      <c r="AL20" s="163"/>
      <c r="AM20" s="163"/>
      <c r="AN20" s="163"/>
      <c r="AO20" s="163"/>
      <c r="AP20" s="163"/>
      <c r="AQ20" s="163"/>
      <c r="AR20" s="163"/>
      <c r="AS20" s="163"/>
      <c r="AT20" s="163"/>
      <c r="AU20" s="163"/>
      <c r="AV20" s="163"/>
      <c r="AW20" s="163"/>
    </row>
    <row r="21" spans="2:49">
      <c r="B21" s="163"/>
      <c r="C21" s="163"/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  <c r="AC21" s="163"/>
      <c r="AD21" s="163"/>
      <c r="AE21" s="163"/>
      <c r="AF21" s="163"/>
      <c r="AG21" s="163"/>
      <c r="AH21" s="163"/>
      <c r="AI21" s="163"/>
      <c r="AJ21" s="163"/>
      <c r="AK21" s="163"/>
      <c r="AL21" s="163"/>
      <c r="AM21" s="163"/>
      <c r="AN21" s="163"/>
      <c r="AO21" s="163"/>
      <c r="AP21" s="163"/>
      <c r="AQ21" s="163"/>
      <c r="AR21" s="163"/>
      <c r="AS21" s="163"/>
      <c r="AT21" s="163"/>
      <c r="AU21" s="163"/>
      <c r="AV21" s="163"/>
      <c r="AW21" s="163"/>
    </row>
    <row r="22" spans="2:49">
      <c r="B22" s="163"/>
      <c r="C22" s="163"/>
      <c r="D22" s="163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  <c r="AC22" s="163"/>
      <c r="AD22" s="163"/>
      <c r="AE22" s="163"/>
      <c r="AF22" s="163"/>
      <c r="AG22" s="163"/>
      <c r="AH22" s="163"/>
      <c r="AI22" s="163"/>
      <c r="AJ22" s="163"/>
      <c r="AK22" s="163"/>
      <c r="AL22" s="163"/>
      <c r="AM22" s="163"/>
      <c r="AN22" s="163"/>
      <c r="AO22" s="163"/>
      <c r="AP22" s="163"/>
      <c r="AQ22" s="163"/>
      <c r="AR22" s="163"/>
      <c r="AS22" s="163"/>
      <c r="AT22" s="163"/>
      <c r="AU22" s="163"/>
      <c r="AV22" s="163"/>
      <c r="AW22" s="163"/>
    </row>
    <row r="23" spans="2:49">
      <c r="B23" s="163"/>
      <c r="C23" s="163"/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  <c r="AC23" s="163"/>
      <c r="AD23" s="163"/>
      <c r="AE23" s="163"/>
      <c r="AF23" s="163"/>
      <c r="AG23" s="163"/>
      <c r="AH23" s="163"/>
      <c r="AI23" s="163"/>
      <c r="AJ23" s="163"/>
      <c r="AK23" s="163"/>
      <c r="AL23" s="163"/>
      <c r="AM23" s="163"/>
      <c r="AN23" s="163"/>
      <c r="AO23" s="163"/>
      <c r="AP23" s="163"/>
      <c r="AQ23" s="163"/>
      <c r="AR23" s="163"/>
      <c r="AS23" s="163"/>
      <c r="AT23" s="163"/>
      <c r="AU23" s="163"/>
      <c r="AV23" s="163"/>
      <c r="AW23" s="163"/>
    </row>
    <row r="24" spans="2:49">
      <c r="B24" s="163"/>
      <c r="C24" s="163"/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  <c r="AC24" s="163"/>
      <c r="AD24" s="163"/>
      <c r="AE24" s="163"/>
      <c r="AF24" s="163"/>
      <c r="AG24" s="163"/>
      <c r="AH24" s="163"/>
      <c r="AI24" s="163"/>
      <c r="AJ24" s="163"/>
      <c r="AK24" s="163"/>
      <c r="AL24" s="163"/>
      <c r="AM24" s="163"/>
      <c r="AN24" s="163"/>
      <c r="AO24" s="163"/>
      <c r="AP24" s="163"/>
      <c r="AQ24" s="163"/>
      <c r="AR24" s="163"/>
      <c r="AS24" s="163"/>
      <c r="AT24" s="163"/>
      <c r="AU24" s="163"/>
      <c r="AV24" s="163"/>
      <c r="AW24" s="163"/>
    </row>
    <row r="25" spans="2:49">
      <c r="B25" s="163"/>
      <c r="C25" s="163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K25" s="163"/>
      <c r="AL25" s="163"/>
      <c r="AM25" s="163"/>
      <c r="AN25" s="163"/>
      <c r="AO25" s="163"/>
      <c r="AP25" s="163"/>
      <c r="AQ25" s="163"/>
      <c r="AR25" s="163"/>
      <c r="AS25" s="163"/>
      <c r="AT25" s="163"/>
      <c r="AU25" s="163"/>
      <c r="AV25" s="163"/>
      <c r="AW25" s="163"/>
    </row>
    <row r="26" spans="2:49">
      <c r="B26" s="163"/>
      <c r="C26" s="163"/>
      <c r="D26" s="163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  <c r="AB26" s="163"/>
      <c r="AC26" s="163"/>
      <c r="AD26" s="163"/>
      <c r="AE26" s="163"/>
      <c r="AF26" s="163"/>
      <c r="AG26" s="163"/>
      <c r="AH26" s="163"/>
      <c r="AI26" s="163"/>
      <c r="AJ26" s="163"/>
      <c r="AK26" s="163"/>
      <c r="AL26" s="163"/>
      <c r="AM26" s="163"/>
      <c r="AN26" s="163"/>
      <c r="AO26" s="163"/>
      <c r="AP26" s="163"/>
      <c r="AQ26" s="163"/>
      <c r="AR26" s="163"/>
      <c r="AS26" s="163"/>
      <c r="AT26" s="163"/>
      <c r="AU26" s="163"/>
      <c r="AV26" s="163"/>
      <c r="AW26" s="163"/>
    </row>
    <row r="27" spans="2:49">
      <c r="B27" s="163"/>
      <c r="C27" s="163"/>
      <c r="D27" s="163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/>
      <c r="AC27" s="163"/>
      <c r="AD27" s="163"/>
      <c r="AE27" s="163"/>
      <c r="AF27" s="163"/>
      <c r="AG27" s="163"/>
      <c r="AH27" s="163"/>
      <c r="AI27" s="163"/>
      <c r="AJ27" s="163"/>
      <c r="AK27" s="163"/>
      <c r="AL27" s="163"/>
      <c r="AM27" s="163"/>
      <c r="AN27" s="163"/>
      <c r="AO27" s="163"/>
      <c r="AP27" s="163"/>
      <c r="AQ27" s="163"/>
      <c r="AR27" s="163"/>
      <c r="AS27" s="163"/>
      <c r="AT27" s="163"/>
      <c r="AU27" s="163"/>
      <c r="AV27" s="163"/>
      <c r="AW27" s="163"/>
    </row>
    <row r="28" spans="2:49">
      <c r="B28" s="163"/>
      <c r="C28" s="163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  <c r="AB28" s="163"/>
      <c r="AC28" s="163"/>
      <c r="AD28" s="163"/>
      <c r="AE28" s="163"/>
      <c r="AF28" s="163"/>
      <c r="AG28" s="163"/>
      <c r="AH28" s="163"/>
      <c r="AI28" s="163"/>
      <c r="AJ28" s="163"/>
      <c r="AK28" s="163"/>
      <c r="AL28" s="163"/>
      <c r="AM28" s="163"/>
      <c r="AN28" s="163"/>
      <c r="AO28" s="163"/>
      <c r="AP28" s="163"/>
      <c r="AQ28" s="163"/>
      <c r="AR28" s="163"/>
      <c r="AS28" s="163"/>
      <c r="AT28" s="163"/>
      <c r="AU28" s="163"/>
      <c r="AV28" s="163"/>
      <c r="AW28" s="163"/>
    </row>
    <row r="29" spans="2:49">
      <c r="B29" s="163"/>
      <c r="C29" s="163"/>
      <c r="D29" s="163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63"/>
      <c r="AL29" s="163"/>
      <c r="AM29" s="163"/>
      <c r="AN29" s="163"/>
      <c r="AO29" s="163"/>
      <c r="AP29" s="163"/>
      <c r="AQ29" s="163"/>
      <c r="AR29" s="163"/>
      <c r="AS29" s="163"/>
      <c r="AT29" s="163"/>
      <c r="AU29" s="163"/>
      <c r="AV29" s="163"/>
      <c r="AW29" s="163"/>
    </row>
    <row r="30" spans="2:49">
      <c r="B30" s="164"/>
      <c r="C30" s="164"/>
      <c r="D30" s="164"/>
      <c r="E30" s="164"/>
      <c r="F30" s="164"/>
      <c r="G30" s="164"/>
      <c r="H30" s="164"/>
      <c r="I30" s="164"/>
      <c r="J30" s="164"/>
      <c r="K30" s="164"/>
      <c r="L30" s="164"/>
      <c r="M30" s="164"/>
      <c r="N30" s="164"/>
      <c r="O30" s="164"/>
      <c r="P30" s="164"/>
      <c r="Q30" s="164"/>
      <c r="R30" s="164"/>
      <c r="S30" s="164"/>
      <c r="T30" s="164"/>
      <c r="U30" s="164"/>
      <c r="V30" s="164"/>
      <c r="W30" s="164"/>
      <c r="X30" s="164"/>
      <c r="Y30" s="164"/>
      <c r="Z30" s="164"/>
      <c r="AA30" s="164"/>
      <c r="AB30" s="164"/>
      <c r="AC30" s="164"/>
      <c r="AD30" s="164"/>
      <c r="AE30" s="164"/>
      <c r="AF30" s="164"/>
      <c r="AG30" s="164"/>
      <c r="AH30" s="164"/>
      <c r="AI30" s="164"/>
      <c r="AJ30" s="164"/>
      <c r="AK30" s="164"/>
      <c r="AL30" s="164"/>
      <c r="AM30" s="164"/>
      <c r="AN30" s="164"/>
      <c r="AO30" s="164"/>
      <c r="AP30" s="164"/>
      <c r="AQ30" s="164"/>
      <c r="AR30" s="164"/>
      <c r="AS30" s="164"/>
      <c r="AT30" s="164"/>
      <c r="AU30" s="164"/>
      <c r="AV30" s="164"/>
      <c r="AW30" s="164"/>
    </row>
    <row r="32" spans="2:49" s="102" customFormat="1">
      <c r="I32" s="101"/>
      <c r="J32" s="101"/>
      <c r="K32" s="101"/>
      <c r="L32" s="101"/>
      <c r="M32" s="101"/>
      <c r="N32" s="101"/>
      <c r="AR32" s="101" t="s">
        <v>239</v>
      </c>
    </row>
    <row r="33" spans="1:49" s="102" customFormat="1">
      <c r="F33" s="101" t="s">
        <v>54</v>
      </c>
      <c r="I33" s="101"/>
      <c r="J33" s="101"/>
      <c r="K33" s="101"/>
      <c r="L33" s="101"/>
      <c r="M33" s="101"/>
      <c r="N33" s="101"/>
      <c r="T33" s="101" t="s">
        <v>237</v>
      </c>
      <c r="AF33" s="101" t="s">
        <v>51</v>
      </c>
      <c r="AR33" s="101" t="s">
        <v>48</v>
      </c>
    </row>
    <row r="34" spans="1:49" s="102" customFormat="1">
      <c r="F34" s="101" t="s">
        <v>55</v>
      </c>
      <c r="I34" s="101"/>
      <c r="J34" s="101"/>
      <c r="K34" s="101"/>
      <c r="L34" s="101"/>
      <c r="M34" s="101"/>
      <c r="N34" s="101"/>
      <c r="T34" s="101" t="s">
        <v>238</v>
      </c>
      <c r="AF34" s="101" t="s">
        <v>52</v>
      </c>
      <c r="AR34" s="101" t="s">
        <v>49</v>
      </c>
    </row>
    <row r="35" spans="1:49" s="102" customFormat="1">
      <c r="F35" s="101"/>
      <c r="I35" s="101"/>
      <c r="J35" s="101"/>
      <c r="K35" s="101"/>
      <c r="L35" s="101"/>
      <c r="M35" s="101"/>
      <c r="N35" s="101"/>
      <c r="AF35" s="101" t="s">
        <v>53</v>
      </c>
      <c r="AR35" s="101" t="s">
        <v>50</v>
      </c>
    </row>
    <row r="36" spans="1:49" s="102" customFormat="1">
      <c r="F36" s="101"/>
      <c r="I36" s="101"/>
      <c r="J36" s="101"/>
      <c r="K36" s="101"/>
      <c r="L36" s="101"/>
      <c r="M36" s="101"/>
      <c r="N36" s="101"/>
      <c r="AF36" s="101"/>
      <c r="AR36" s="101"/>
    </row>
    <row r="37" spans="1:49" s="102" customFormat="1">
      <c r="F37" s="101"/>
      <c r="I37" s="101"/>
      <c r="J37" s="101"/>
      <c r="K37" s="101"/>
      <c r="L37" s="101"/>
      <c r="M37" s="101"/>
      <c r="N37" s="101"/>
      <c r="AF37" s="101"/>
      <c r="AR37" s="101"/>
    </row>
    <row r="38" spans="1:49" s="102" customFormat="1">
      <c r="F38" s="101"/>
      <c r="I38" s="101"/>
      <c r="J38" s="101"/>
      <c r="K38" s="101"/>
      <c r="L38" s="101"/>
      <c r="M38" s="101"/>
      <c r="N38" s="101"/>
      <c r="AF38" s="101"/>
      <c r="AR38" s="101"/>
    </row>
    <row r="39" spans="1:49" s="140" customFormat="1" ht="16.5" thickBot="1">
      <c r="F39" s="141" t="s">
        <v>232</v>
      </c>
      <c r="I39" s="142"/>
      <c r="J39" s="142"/>
      <c r="K39" s="142"/>
      <c r="L39" s="142"/>
      <c r="M39" s="142"/>
      <c r="N39" s="142"/>
      <c r="Q39" s="145"/>
      <c r="R39" s="145"/>
      <c r="S39" s="145"/>
      <c r="T39" s="146"/>
      <c r="U39" s="145"/>
      <c r="V39" s="145"/>
      <c r="W39" s="145"/>
      <c r="X39" s="145"/>
      <c r="AF39" s="141" t="s">
        <v>97</v>
      </c>
      <c r="AR39" s="141" t="s">
        <v>209</v>
      </c>
    </row>
    <row r="40" spans="1:49" s="102" customFormat="1">
      <c r="D40" s="143"/>
      <c r="F40" s="143" t="s">
        <v>228</v>
      </c>
      <c r="G40" s="143"/>
      <c r="H40" s="143"/>
      <c r="I40" s="143"/>
      <c r="J40" s="143"/>
      <c r="K40" s="144"/>
      <c r="L40" s="144"/>
      <c r="M40" s="144"/>
      <c r="N40" s="144"/>
      <c r="T40" s="147"/>
      <c r="AO40" s="101"/>
    </row>
    <row r="42" spans="1:49">
      <c r="AN42" s="10"/>
      <c r="AO42" s="10"/>
      <c r="AP42" s="160"/>
      <c r="AQ42" s="160"/>
      <c r="AR42" s="160"/>
      <c r="AS42" s="160"/>
      <c r="AT42" s="160"/>
    </row>
    <row r="46" spans="1:49">
      <c r="A46" s="2" t="s">
        <v>25</v>
      </c>
      <c r="B46" s="1" t="s">
        <v>26</v>
      </c>
    </row>
    <row r="48" spans="1:49">
      <c r="B48" s="15" t="s">
        <v>27</v>
      </c>
      <c r="C48" s="5"/>
      <c r="D48" s="5"/>
      <c r="E48" s="5"/>
      <c r="F48" s="5"/>
      <c r="G48" s="5"/>
      <c r="H48" s="5"/>
      <c r="I48" s="6"/>
      <c r="J48" s="6"/>
      <c r="K48" s="6"/>
      <c r="L48" s="6"/>
      <c r="M48" s="6"/>
      <c r="N48" s="6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7"/>
    </row>
    <row r="49" spans="2:49">
      <c r="B49" s="22" t="s">
        <v>28</v>
      </c>
      <c r="C49" s="10"/>
      <c r="D49" s="10"/>
      <c r="E49" s="10"/>
      <c r="F49" s="10"/>
      <c r="G49" s="10"/>
      <c r="H49" s="10"/>
      <c r="I49" s="11"/>
      <c r="J49" s="11"/>
      <c r="K49" s="11"/>
      <c r="L49" s="11"/>
      <c r="M49" s="11"/>
      <c r="V49" s="11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9" t="s">
        <v>30</v>
      </c>
      <c r="AR49" s="10"/>
      <c r="AS49" s="10"/>
      <c r="AT49" s="10"/>
      <c r="AU49" s="10"/>
      <c r="AV49" s="10"/>
      <c r="AW49" s="12"/>
    </row>
    <row r="50" spans="2:49" ht="17.25">
      <c r="B50" s="23" t="s">
        <v>1</v>
      </c>
      <c r="C50" s="10" t="s">
        <v>70</v>
      </c>
      <c r="D50" s="10"/>
      <c r="E50" s="10"/>
      <c r="F50" s="10"/>
      <c r="G50" s="10"/>
      <c r="H50" s="122"/>
      <c r="I50" s="20"/>
      <c r="J50" s="11"/>
      <c r="K50" s="11"/>
      <c r="L50" s="11"/>
      <c r="M50" s="11"/>
      <c r="V50" s="168">
        <v>12</v>
      </c>
      <c r="W50" s="168"/>
      <c r="X50" s="11" t="s">
        <v>15</v>
      </c>
      <c r="Y50" s="11" t="s">
        <v>16</v>
      </c>
      <c r="Z50" s="168">
        <v>2.85</v>
      </c>
      <c r="AA50" s="168"/>
      <c r="AB50" s="11" t="s">
        <v>15</v>
      </c>
      <c r="AC50" s="13" t="s">
        <v>17</v>
      </c>
      <c r="AD50" s="168">
        <f>SUM(Z50*V50)</f>
        <v>34.200000000000003</v>
      </c>
      <c r="AE50" s="168"/>
      <c r="AF50" s="122" t="s">
        <v>18</v>
      </c>
      <c r="AG50" s="10"/>
      <c r="AH50" s="25" t="s">
        <v>29</v>
      </c>
      <c r="AI50" s="10"/>
      <c r="AJ50" s="180">
        <v>57000</v>
      </c>
      <c r="AK50" s="180"/>
      <c r="AL50" s="180"/>
      <c r="AM50" s="26"/>
      <c r="AN50" s="10"/>
      <c r="AO50" s="10"/>
      <c r="AP50" s="10"/>
      <c r="AQ50" s="27" t="s">
        <v>31</v>
      </c>
      <c r="AR50" s="180">
        <f>SUM(AJ50*AD50)</f>
        <v>1949400.0000000002</v>
      </c>
      <c r="AS50" s="180"/>
      <c r="AT50" s="180"/>
      <c r="AU50" s="180"/>
      <c r="AV50" s="10"/>
      <c r="AW50" s="12"/>
    </row>
    <row r="51" spans="2:49">
      <c r="B51" s="23" t="s">
        <v>8</v>
      </c>
      <c r="C51" s="10" t="s">
        <v>71</v>
      </c>
      <c r="D51" s="10"/>
      <c r="E51" s="10"/>
      <c r="F51" s="10"/>
      <c r="G51" s="10"/>
      <c r="H51" s="122"/>
      <c r="I51" s="20"/>
      <c r="J51" s="11"/>
      <c r="K51" s="11"/>
      <c r="L51" s="11"/>
      <c r="M51" s="11"/>
      <c r="V51" s="168">
        <v>2</v>
      </c>
      <c r="W51" s="168"/>
      <c r="X51" s="160" t="s">
        <v>37</v>
      </c>
      <c r="Y51" s="160"/>
      <c r="Z51" s="160"/>
      <c r="AA51" s="160"/>
      <c r="AC51" s="13"/>
      <c r="AD51" s="168"/>
      <c r="AE51" s="168"/>
      <c r="AF51" s="122"/>
      <c r="AG51" s="10"/>
      <c r="AH51" s="25" t="s">
        <v>29</v>
      </c>
      <c r="AI51" s="10"/>
      <c r="AJ51" s="180">
        <v>350000</v>
      </c>
      <c r="AK51" s="180"/>
      <c r="AL51" s="180"/>
      <c r="AM51" s="26"/>
      <c r="AN51" s="10"/>
      <c r="AO51" s="10"/>
      <c r="AP51" s="10"/>
      <c r="AQ51" s="27" t="s">
        <v>31</v>
      </c>
      <c r="AR51" s="180">
        <f>SUM(AJ51*V51)</f>
        <v>700000</v>
      </c>
      <c r="AS51" s="180"/>
      <c r="AT51" s="180"/>
      <c r="AU51" s="180"/>
      <c r="AV51" s="10"/>
      <c r="AW51" s="12"/>
    </row>
    <row r="52" spans="2:49">
      <c r="B52" s="23" t="s">
        <v>25</v>
      </c>
      <c r="C52" s="122" t="s">
        <v>72</v>
      </c>
      <c r="D52" s="125"/>
      <c r="E52" s="125"/>
      <c r="F52" s="125"/>
      <c r="G52" s="125"/>
      <c r="H52" s="125"/>
      <c r="I52" s="125"/>
      <c r="J52" s="125"/>
      <c r="K52" s="125"/>
      <c r="L52" s="125"/>
      <c r="M52" s="125"/>
      <c r="V52" s="168">
        <v>2</v>
      </c>
      <c r="W52" s="168"/>
      <c r="X52" s="160" t="s">
        <v>37</v>
      </c>
      <c r="Y52" s="160"/>
      <c r="Z52" s="160"/>
      <c r="AA52" s="160"/>
      <c r="AC52" s="13"/>
      <c r="AD52" s="168"/>
      <c r="AE52" s="168"/>
      <c r="AF52" s="122"/>
      <c r="AG52" s="24"/>
      <c r="AH52" s="25" t="s">
        <v>29</v>
      </c>
      <c r="AI52" s="24"/>
      <c r="AJ52" s="180">
        <v>350000</v>
      </c>
      <c r="AK52" s="180"/>
      <c r="AL52" s="180"/>
      <c r="AM52" s="26"/>
      <c r="AN52" s="24"/>
      <c r="AO52" s="24"/>
      <c r="AP52" s="24"/>
      <c r="AQ52" s="27" t="s">
        <v>31</v>
      </c>
      <c r="AR52" s="180">
        <f>SUM(AJ52*V52)</f>
        <v>700000</v>
      </c>
      <c r="AS52" s="180"/>
      <c r="AT52" s="180"/>
      <c r="AU52" s="180"/>
      <c r="AV52" s="10"/>
      <c r="AW52" s="12"/>
    </row>
    <row r="53" spans="2:49">
      <c r="B53" s="8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2"/>
    </row>
    <row r="54" spans="2:49" ht="15.75">
      <c r="B54" s="181" t="s">
        <v>32</v>
      </c>
      <c r="C54" s="182"/>
      <c r="D54" s="182"/>
      <c r="E54" s="182"/>
      <c r="F54" s="182"/>
      <c r="G54" s="182"/>
      <c r="H54" s="182"/>
      <c r="I54" s="182"/>
      <c r="J54" s="182"/>
      <c r="K54" s="182"/>
      <c r="L54" s="182"/>
      <c r="M54" s="182"/>
      <c r="N54" s="182"/>
      <c r="O54" s="182"/>
      <c r="P54" s="182"/>
      <c r="Q54" s="182"/>
      <c r="R54" s="182"/>
      <c r="S54" s="182"/>
      <c r="T54" s="182"/>
      <c r="U54" s="182"/>
      <c r="V54" s="182"/>
      <c r="W54" s="182"/>
      <c r="X54" s="182"/>
      <c r="Y54" s="182"/>
      <c r="Z54" s="182"/>
      <c r="AA54" s="182"/>
      <c r="AB54" s="182"/>
      <c r="AC54" s="182"/>
      <c r="AD54" s="182"/>
      <c r="AE54" s="182"/>
      <c r="AF54" s="182"/>
      <c r="AG54" s="182"/>
      <c r="AH54" s="182"/>
      <c r="AI54" s="182"/>
      <c r="AJ54" s="182"/>
      <c r="AK54" s="182"/>
      <c r="AL54" s="182"/>
      <c r="AM54" s="182"/>
      <c r="AN54" s="182"/>
      <c r="AO54" s="182"/>
      <c r="AP54" s="45"/>
      <c r="AQ54" s="45" t="s">
        <v>31</v>
      </c>
      <c r="AR54" s="46"/>
      <c r="AS54" s="183">
        <f>SUM(AR50:AU52)</f>
        <v>3349400</v>
      </c>
      <c r="AT54" s="183"/>
      <c r="AU54" s="183"/>
      <c r="AV54" s="183"/>
      <c r="AW54" s="184"/>
    </row>
    <row r="55" spans="2:49">
      <c r="B55" s="185" t="s">
        <v>33</v>
      </c>
      <c r="C55" s="186"/>
      <c r="D55" s="187" t="s">
        <v>19</v>
      </c>
      <c r="E55" s="188"/>
      <c r="F55" s="188"/>
      <c r="G55" s="188"/>
      <c r="H55" s="188"/>
      <c r="I55" s="188"/>
      <c r="J55" s="188"/>
      <c r="K55" s="188"/>
      <c r="L55" s="188"/>
      <c r="M55" s="188"/>
      <c r="N55" s="188"/>
      <c r="O55" s="188"/>
      <c r="P55" s="188"/>
      <c r="Q55" s="189"/>
      <c r="R55" s="170" t="s">
        <v>20</v>
      </c>
      <c r="S55" s="170"/>
      <c r="T55" s="170"/>
      <c r="U55" s="170"/>
      <c r="V55" s="170"/>
      <c r="W55" s="170"/>
      <c r="X55" s="170"/>
      <c r="Y55" s="170"/>
      <c r="Z55" s="170"/>
      <c r="AA55" s="170"/>
      <c r="AB55" s="170"/>
      <c r="AC55" s="170"/>
      <c r="AD55" s="170"/>
      <c r="AE55" s="170"/>
      <c r="AF55" s="170"/>
      <c r="AG55" s="170"/>
      <c r="AH55" s="170" t="s">
        <v>21</v>
      </c>
      <c r="AI55" s="170"/>
      <c r="AJ55" s="170"/>
      <c r="AK55" s="170"/>
      <c r="AL55" s="170"/>
      <c r="AM55" s="170"/>
      <c r="AN55" s="170"/>
      <c r="AO55" s="170"/>
      <c r="AP55" s="170"/>
      <c r="AQ55" s="170"/>
      <c r="AR55" s="170"/>
      <c r="AS55" s="170"/>
      <c r="AT55" s="170"/>
      <c r="AU55" s="170"/>
      <c r="AV55" s="170"/>
      <c r="AW55" s="170"/>
    </row>
    <row r="56" spans="2:49">
      <c r="B56" s="15" t="s">
        <v>43</v>
      </c>
      <c r="C56" s="30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7"/>
      <c r="R56" s="4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7"/>
      <c r="AH56" s="4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7"/>
    </row>
    <row r="57" spans="2:49">
      <c r="B57" s="8"/>
      <c r="C57" s="9" t="s">
        <v>34</v>
      </c>
      <c r="D57" s="195" t="s">
        <v>58</v>
      </c>
      <c r="E57" s="195"/>
      <c r="F57" s="195"/>
      <c r="G57" s="195"/>
      <c r="H57" s="195"/>
      <c r="I57" s="195"/>
      <c r="J57" s="195"/>
      <c r="K57" s="195"/>
      <c r="L57" s="195"/>
      <c r="M57" s="195"/>
      <c r="N57" s="195"/>
      <c r="O57" s="195"/>
      <c r="P57" s="195"/>
      <c r="Q57" s="196"/>
      <c r="R57" s="8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2"/>
      <c r="AH57" s="8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2"/>
    </row>
    <row r="58" spans="2:49">
      <c r="B58" s="8"/>
      <c r="C58" s="10"/>
      <c r="D58" s="160" t="s">
        <v>35</v>
      </c>
      <c r="E58" s="160"/>
      <c r="F58" s="11" t="s">
        <v>14</v>
      </c>
      <c r="G58" s="160" t="s">
        <v>36</v>
      </c>
      <c r="H58" s="160"/>
      <c r="I58" s="160"/>
      <c r="J58" s="160"/>
      <c r="K58" s="160"/>
      <c r="L58" s="160"/>
      <c r="M58" s="160"/>
      <c r="N58" s="160"/>
      <c r="O58" s="160"/>
      <c r="P58" s="160"/>
      <c r="Q58" s="198"/>
      <c r="R58" s="8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2"/>
      <c r="AH58" s="8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2"/>
    </row>
    <row r="59" spans="2:49">
      <c r="B59" s="8"/>
      <c r="C59" s="10"/>
      <c r="D59" s="122"/>
      <c r="E59" s="122"/>
      <c r="F59" s="11"/>
      <c r="G59" s="122"/>
      <c r="H59" s="122"/>
      <c r="I59" s="122"/>
      <c r="J59" s="122"/>
      <c r="K59" s="122"/>
      <c r="L59" s="122"/>
      <c r="M59" s="122"/>
      <c r="N59" s="122"/>
      <c r="O59" s="122"/>
      <c r="P59" s="122"/>
      <c r="Q59" s="124"/>
      <c r="R59" s="8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2"/>
      <c r="AH59" s="8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2"/>
    </row>
    <row r="60" spans="2:49">
      <c r="B60" s="8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2"/>
      <c r="R60" s="8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2"/>
      <c r="AH60" s="8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2"/>
    </row>
    <row r="61" spans="2:49">
      <c r="B61" s="8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2"/>
      <c r="R61" s="8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2"/>
      <c r="AH61" s="8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2"/>
    </row>
    <row r="62" spans="2:49">
      <c r="B62" s="8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2"/>
      <c r="R62" s="8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2"/>
      <c r="AH62" s="8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2"/>
    </row>
    <row r="63" spans="2:49">
      <c r="B63" s="8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2"/>
      <c r="R63" s="8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2"/>
      <c r="AH63" s="8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2"/>
    </row>
    <row r="64" spans="2:49">
      <c r="B64" s="8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2"/>
      <c r="R64" s="8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2"/>
      <c r="AH64" s="8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2"/>
    </row>
    <row r="65" spans="2:49">
      <c r="B65" s="8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2"/>
      <c r="R65" s="8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2"/>
      <c r="AH65" s="8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2"/>
    </row>
    <row r="66" spans="2:49">
      <c r="B66" s="8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2"/>
      <c r="R66" s="8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2"/>
      <c r="AH66" s="8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2"/>
    </row>
    <row r="67" spans="2:49">
      <c r="B67" s="8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2"/>
      <c r="R67" s="8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2"/>
      <c r="AH67" s="8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2"/>
    </row>
    <row r="68" spans="2:49">
      <c r="B68" s="8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2"/>
      <c r="R68" s="8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2"/>
      <c r="AH68" s="8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2"/>
    </row>
    <row r="69" spans="2:49">
      <c r="B69" s="8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2"/>
      <c r="R69" s="8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2"/>
      <c r="AH69" s="8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2"/>
    </row>
    <row r="70" spans="2:49">
      <c r="B70" s="8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2"/>
      <c r="R70" s="8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2"/>
      <c r="AH70" s="8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2"/>
    </row>
    <row r="71" spans="2:49">
      <c r="B71" s="8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2"/>
      <c r="R71" s="8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2"/>
      <c r="AH71" s="8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2"/>
    </row>
    <row r="72" spans="2:49">
      <c r="B72" s="14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9"/>
      <c r="R72" s="14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9"/>
      <c r="AH72" s="14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9"/>
    </row>
    <row r="83" spans="2:49">
      <c r="B83" s="15" t="s">
        <v>27</v>
      </c>
      <c r="C83" s="5"/>
      <c r="D83" s="5"/>
      <c r="E83" s="5"/>
      <c r="F83" s="5"/>
      <c r="G83" s="5"/>
      <c r="H83" s="5"/>
      <c r="I83" s="6"/>
      <c r="J83" s="6"/>
      <c r="K83" s="6"/>
      <c r="L83" s="6"/>
      <c r="M83" s="6"/>
      <c r="N83" s="6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7"/>
    </row>
    <row r="84" spans="2:49">
      <c r="B84" s="22" t="s">
        <v>28</v>
      </c>
      <c r="C84" s="10"/>
      <c r="D84" s="10"/>
      <c r="E84" s="10"/>
      <c r="F84" s="10"/>
      <c r="G84" s="10"/>
      <c r="H84" s="10"/>
      <c r="I84" s="11"/>
      <c r="J84" s="11"/>
      <c r="K84" s="11"/>
      <c r="L84" s="11"/>
      <c r="M84" s="11"/>
      <c r="V84" s="11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9" t="s">
        <v>30</v>
      </c>
      <c r="AR84" s="10"/>
      <c r="AS84" s="10"/>
      <c r="AT84" s="10"/>
      <c r="AU84" s="10"/>
      <c r="AV84" s="10"/>
      <c r="AW84" s="12"/>
    </row>
    <row r="85" spans="2:49" ht="17.25">
      <c r="B85" s="23" t="s">
        <v>1</v>
      </c>
      <c r="C85" s="10" t="s">
        <v>70</v>
      </c>
      <c r="D85" s="10"/>
      <c r="E85" s="10"/>
      <c r="F85" s="10"/>
      <c r="G85" s="10"/>
      <c r="H85" s="122"/>
      <c r="I85" s="20"/>
      <c r="J85" s="11"/>
      <c r="K85" s="11"/>
      <c r="L85" s="11"/>
      <c r="M85" s="11"/>
      <c r="V85" s="168">
        <v>16</v>
      </c>
      <c r="W85" s="168"/>
      <c r="X85" s="11" t="s">
        <v>15</v>
      </c>
      <c r="Y85" s="11" t="s">
        <v>16</v>
      </c>
      <c r="Z85" s="168">
        <v>2.85</v>
      </c>
      <c r="AA85" s="168"/>
      <c r="AB85" s="11" t="s">
        <v>15</v>
      </c>
      <c r="AC85" s="13" t="s">
        <v>17</v>
      </c>
      <c r="AD85" s="168">
        <f>SUM(Z85*V85)</f>
        <v>45.6</v>
      </c>
      <c r="AE85" s="168"/>
      <c r="AF85" s="122" t="s">
        <v>18</v>
      </c>
      <c r="AG85" s="10"/>
      <c r="AH85" s="25" t="s">
        <v>29</v>
      </c>
      <c r="AI85" s="10"/>
      <c r="AJ85" s="180">
        <v>57000</v>
      </c>
      <c r="AK85" s="180"/>
      <c r="AL85" s="180"/>
      <c r="AM85" s="26"/>
      <c r="AN85" s="10"/>
      <c r="AO85" s="10"/>
      <c r="AP85" s="10"/>
      <c r="AQ85" s="27" t="s">
        <v>31</v>
      </c>
      <c r="AR85" s="180">
        <f>SUM(AJ85*AD85)</f>
        <v>2599200</v>
      </c>
      <c r="AS85" s="180"/>
      <c r="AT85" s="180"/>
      <c r="AU85" s="180"/>
      <c r="AV85" s="10"/>
      <c r="AW85" s="12"/>
    </row>
    <row r="86" spans="2:49">
      <c r="B86" s="23" t="s">
        <v>8</v>
      </c>
      <c r="C86" s="122" t="s">
        <v>72</v>
      </c>
      <c r="D86" s="125"/>
      <c r="E86" s="125"/>
      <c r="F86" s="125"/>
      <c r="G86" s="125"/>
      <c r="H86" s="125"/>
      <c r="I86" s="125"/>
      <c r="J86" s="125"/>
      <c r="K86" s="125"/>
      <c r="L86" s="125"/>
      <c r="M86" s="125"/>
      <c r="V86" s="168">
        <v>2</v>
      </c>
      <c r="W86" s="168"/>
      <c r="X86" s="160" t="s">
        <v>37</v>
      </c>
      <c r="Y86" s="160"/>
      <c r="Z86" s="160"/>
      <c r="AA86" s="160"/>
      <c r="AC86" s="13"/>
      <c r="AD86" s="168"/>
      <c r="AE86" s="168"/>
      <c r="AF86" s="122"/>
      <c r="AG86" s="24"/>
      <c r="AH86" s="25" t="s">
        <v>29</v>
      </c>
      <c r="AI86" s="24"/>
      <c r="AJ86" s="180">
        <v>350000</v>
      </c>
      <c r="AK86" s="180"/>
      <c r="AL86" s="180"/>
      <c r="AM86" s="24"/>
      <c r="AN86" s="24"/>
      <c r="AO86" s="24"/>
      <c r="AP86" s="24"/>
      <c r="AQ86" s="27" t="s">
        <v>31</v>
      </c>
      <c r="AR86" s="180">
        <f>SUM(AJ86*V86)</f>
        <v>700000</v>
      </c>
      <c r="AS86" s="180"/>
      <c r="AT86" s="180"/>
      <c r="AU86" s="180"/>
      <c r="AV86" s="10"/>
      <c r="AW86" s="12"/>
    </row>
    <row r="87" spans="2:49">
      <c r="B87" s="8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2"/>
    </row>
    <row r="88" spans="2:49" ht="15.75">
      <c r="B88" s="181" t="s">
        <v>32</v>
      </c>
      <c r="C88" s="182"/>
      <c r="D88" s="182"/>
      <c r="E88" s="182"/>
      <c r="F88" s="182"/>
      <c r="G88" s="182"/>
      <c r="H88" s="182"/>
      <c r="I88" s="182"/>
      <c r="J88" s="182"/>
      <c r="K88" s="182"/>
      <c r="L88" s="182"/>
      <c r="M88" s="182"/>
      <c r="N88" s="182"/>
      <c r="O88" s="182"/>
      <c r="P88" s="182"/>
      <c r="Q88" s="182"/>
      <c r="R88" s="182"/>
      <c r="S88" s="182"/>
      <c r="T88" s="182"/>
      <c r="U88" s="182"/>
      <c r="V88" s="182"/>
      <c r="W88" s="182"/>
      <c r="X88" s="182"/>
      <c r="Y88" s="182"/>
      <c r="Z88" s="182"/>
      <c r="AA88" s="182"/>
      <c r="AB88" s="182"/>
      <c r="AC88" s="182"/>
      <c r="AD88" s="182"/>
      <c r="AE88" s="182"/>
      <c r="AF88" s="182"/>
      <c r="AG88" s="182"/>
      <c r="AH88" s="182"/>
      <c r="AI88" s="182"/>
      <c r="AJ88" s="182"/>
      <c r="AK88" s="182"/>
      <c r="AL88" s="182"/>
      <c r="AM88" s="182"/>
      <c r="AN88" s="182"/>
      <c r="AO88" s="182"/>
      <c r="AP88" s="45"/>
      <c r="AQ88" s="45" t="s">
        <v>31</v>
      </c>
      <c r="AR88" s="46"/>
      <c r="AS88" s="183">
        <f>SUM(AR85:AU86)</f>
        <v>3299200</v>
      </c>
      <c r="AT88" s="183"/>
      <c r="AU88" s="183"/>
      <c r="AV88" s="183"/>
      <c r="AW88" s="184"/>
    </row>
    <row r="89" spans="2:49">
      <c r="B89" s="185" t="s">
        <v>33</v>
      </c>
      <c r="C89" s="186"/>
      <c r="D89" s="187" t="s">
        <v>19</v>
      </c>
      <c r="E89" s="188"/>
      <c r="F89" s="188"/>
      <c r="G89" s="188"/>
      <c r="H89" s="188"/>
      <c r="I89" s="188"/>
      <c r="J89" s="188"/>
      <c r="K89" s="188"/>
      <c r="L89" s="188"/>
      <c r="M89" s="188"/>
      <c r="N89" s="188"/>
      <c r="O89" s="188"/>
      <c r="P89" s="188"/>
      <c r="Q89" s="189"/>
      <c r="R89" s="170" t="s">
        <v>20</v>
      </c>
      <c r="S89" s="170"/>
      <c r="T89" s="170"/>
      <c r="U89" s="170"/>
      <c r="V89" s="170"/>
      <c r="W89" s="170"/>
      <c r="X89" s="170"/>
      <c r="Y89" s="170"/>
      <c r="Z89" s="170"/>
      <c r="AA89" s="170"/>
      <c r="AB89" s="170"/>
      <c r="AC89" s="170"/>
      <c r="AD89" s="170"/>
      <c r="AE89" s="170"/>
      <c r="AF89" s="170"/>
      <c r="AG89" s="170"/>
      <c r="AH89" s="170" t="s">
        <v>21</v>
      </c>
      <c r="AI89" s="170"/>
      <c r="AJ89" s="170"/>
      <c r="AK89" s="170"/>
      <c r="AL89" s="170"/>
      <c r="AM89" s="170"/>
      <c r="AN89" s="170"/>
      <c r="AO89" s="170"/>
      <c r="AP89" s="170"/>
      <c r="AQ89" s="170"/>
      <c r="AR89" s="170"/>
      <c r="AS89" s="170"/>
      <c r="AT89" s="170"/>
      <c r="AU89" s="170"/>
      <c r="AV89" s="170"/>
      <c r="AW89" s="170"/>
    </row>
    <row r="90" spans="2:49">
      <c r="B90" s="15" t="s">
        <v>43</v>
      </c>
      <c r="C90" s="30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7"/>
      <c r="R90" s="4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7"/>
      <c r="AH90" s="4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7"/>
    </row>
    <row r="91" spans="2:49">
      <c r="B91" s="8"/>
      <c r="C91" s="9" t="s">
        <v>38</v>
      </c>
      <c r="D91" s="195" t="s">
        <v>108</v>
      </c>
      <c r="E91" s="195"/>
      <c r="F91" s="195"/>
      <c r="G91" s="195"/>
      <c r="H91" s="195"/>
      <c r="I91" s="195"/>
      <c r="J91" s="195"/>
      <c r="K91" s="195"/>
      <c r="L91" s="195"/>
      <c r="M91" s="195"/>
      <c r="N91" s="195"/>
      <c r="O91" s="195"/>
      <c r="P91" s="195"/>
      <c r="Q91" s="196"/>
      <c r="R91" s="8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2"/>
      <c r="AH91" s="8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2"/>
    </row>
    <row r="92" spans="2:49">
      <c r="B92" s="8"/>
      <c r="C92" s="10"/>
      <c r="D92" s="160" t="s">
        <v>35</v>
      </c>
      <c r="E92" s="160"/>
      <c r="F92" s="11" t="s">
        <v>14</v>
      </c>
      <c r="G92" s="160" t="s">
        <v>36</v>
      </c>
      <c r="H92" s="160"/>
      <c r="I92" s="160"/>
      <c r="J92" s="160"/>
      <c r="K92" s="160"/>
      <c r="L92" s="160"/>
      <c r="M92" s="160"/>
      <c r="N92" s="160"/>
      <c r="O92" s="160"/>
      <c r="P92" s="160"/>
      <c r="Q92" s="198"/>
      <c r="R92" s="8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2"/>
      <c r="AH92" s="8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2"/>
    </row>
    <row r="93" spans="2:49">
      <c r="B93" s="8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2"/>
      <c r="R93" s="8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2"/>
      <c r="AH93" s="8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2"/>
    </row>
    <row r="94" spans="2:49">
      <c r="B94" s="8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2"/>
      <c r="R94" s="8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2"/>
      <c r="AH94" s="8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2"/>
    </row>
    <row r="95" spans="2:49">
      <c r="B95" s="8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2"/>
      <c r="R95" s="8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2"/>
      <c r="AH95" s="8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2"/>
    </row>
    <row r="96" spans="2:49">
      <c r="B96" s="8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2"/>
      <c r="R96" s="8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2"/>
      <c r="AH96" s="8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2"/>
    </row>
    <row r="97" spans="2:49">
      <c r="B97" s="8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2"/>
      <c r="R97" s="8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2"/>
      <c r="AH97" s="8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2"/>
    </row>
    <row r="98" spans="2:49">
      <c r="B98" s="8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2"/>
      <c r="R98" s="8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2"/>
      <c r="AH98" s="8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2"/>
    </row>
    <row r="99" spans="2:49">
      <c r="B99" s="8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2"/>
      <c r="R99" s="8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2"/>
      <c r="AH99" s="8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2"/>
    </row>
    <row r="100" spans="2:49">
      <c r="B100" s="8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2"/>
      <c r="R100" s="8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2"/>
      <c r="AH100" s="8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2"/>
    </row>
    <row r="101" spans="2:49">
      <c r="B101" s="8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2"/>
      <c r="R101" s="8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2"/>
      <c r="AH101" s="8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2"/>
    </row>
    <row r="102" spans="2:49">
      <c r="B102" s="8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2"/>
      <c r="R102" s="8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2"/>
      <c r="AH102" s="8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2"/>
    </row>
    <row r="103" spans="2:49">
      <c r="B103" s="8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2"/>
      <c r="R103" s="8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2"/>
      <c r="AH103" s="8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2"/>
    </row>
    <row r="104" spans="2:49">
      <c r="B104" s="8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2"/>
      <c r="R104" s="8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2"/>
      <c r="AH104" s="8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2"/>
    </row>
    <row r="105" spans="2:49">
      <c r="B105" s="14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9"/>
      <c r="R105" s="14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9"/>
      <c r="AH105" s="14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9"/>
    </row>
    <row r="107" spans="2:49" ht="21">
      <c r="B107" s="173" t="s">
        <v>56</v>
      </c>
      <c r="C107" s="174"/>
      <c r="D107" s="174" t="s">
        <v>57</v>
      </c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  <c r="Y107" s="174"/>
      <c r="Z107" s="174"/>
      <c r="AA107" s="174"/>
      <c r="AB107" s="174"/>
      <c r="AC107" s="174"/>
      <c r="AD107" s="174"/>
      <c r="AE107" s="174"/>
      <c r="AF107" s="174"/>
      <c r="AG107" s="174"/>
      <c r="AH107" s="174" t="s">
        <v>31</v>
      </c>
      <c r="AI107" s="174"/>
      <c r="AJ107" s="177">
        <f>AS88+AS54</f>
        <v>6648600</v>
      </c>
      <c r="AK107" s="177"/>
      <c r="AL107" s="177"/>
      <c r="AM107" s="177"/>
      <c r="AN107" s="177"/>
      <c r="AO107" s="177"/>
      <c r="AP107" s="177"/>
      <c r="AQ107" s="177"/>
      <c r="AR107" s="177"/>
      <c r="AS107" s="177"/>
      <c r="AT107" s="39"/>
      <c r="AU107" s="39"/>
      <c r="AV107" s="39"/>
      <c r="AW107" s="40"/>
    </row>
    <row r="108" spans="2:49" ht="21">
      <c r="B108" s="175"/>
      <c r="C108" s="176"/>
      <c r="D108" s="176"/>
      <c r="E108" s="176"/>
      <c r="F108" s="176"/>
      <c r="G108" s="176"/>
      <c r="H108" s="176"/>
      <c r="I108" s="176"/>
      <c r="J108" s="176"/>
      <c r="K108" s="176"/>
      <c r="L108" s="176"/>
      <c r="M108" s="176"/>
      <c r="N108" s="176"/>
      <c r="O108" s="176"/>
      <c r="P108" s="176"/>
      <c r="Q108" s="176"/>
      <c r="R108" s="176"/>
      <c r="S108" s="176"/>
      <c r="T108" s="176"/>
      <c r="U108" s="176"/>
      <c r="V108" s="176"/>
      <c r="W108" s="176"/>
      <c r="X108" s="176"/>
      <c r="Y108" s="176"/>
      <c r="Z108" s="176"/>
      <c r="AA108" s="176"/>
      <c r="AB108" s="176"/>
      <c r="AC108" s="176"/>
      <c r="AD108" s="176"/>
      <c r="AE108" s="176"/>
      <c r="AF108" s="176"/>
      <c r="AG108" s="176"/>
      <c r="AH108" s="176"/>
      <c r="AI108" s="176"/>
      <c r="AJ108" s="178"/>
      <c r="AK108" s="178"/>
      <c r="AL108" s="178"/>
      <c r="AM108" s="178"/>
      <c r="AN108" s="178"/>
      <c r="AO108" s="178"/>
      <c r="AP108" s="178"/>
      <c r="AQ108" s="178"/>
      <c r="AR108" s="178"/>
      <c r="AS108" s="178"/>
      <c r="AT108" s="41"/>
      <c r="AU108" s="41"/>
      <c r="AV108" s="41"/>
      <c r="AW108" s="42"/>
    </row>
    <row r="109" spans="2:49">
      <c r="AO109" s="3"/>
    </row>
    <row r="110" spans="2:49" s="51" customFormat="1" ht="14.25">
      <c r="I110" s="52"/>
      <c r="J110" s="52"/>
      <c r="K110" s="52"/>
      <c r="L110" s="52"/>
      <c r="M110" s="52"/>
      <c r="N110" s="52"/>
      <c r="AO110" s="52" t="s">
        <v>210</v>
      </c>
    </row>
    <row r="111" spans="2:49" s="51" customFormat="1" ht="14.25">
      <c r="F111" s="52" t="s">
        <v>54</v>
      </c>
      <c r="I111" s="52"/>
      <c r="J111" s="52"/>
      <c r="K111" s="52"/>
      <c r="L111" s="52"/>
      <c r="M111" s="52"/>
      <c r="N111" s="52"/>
      <c r="X111" s="52" t="s">
        <v>51</v>
      </c>
      <c r="AO111" s="52" t="s">
        <v>48</v>
      </c>
    </row>
    <row r="112" spans="2:49" s="51" customFormat="1" ht="14.25">
      <c r="F112" s="52" t="s">
        <v>55</v>
      </c>
      <c r="I112" s="52"/>
      <c r="J112" s="52"/>
      <c r="K112" s="52"/>
      <c r="L112" s="52"/>
      <c r="M112" s="52"/>
      <c r="N112" s="52"/>
      <c r="X112" s="52" t="s">
        <v>52</v>
      </c>
      <c r="AO112" s="52" t="s">
        <v>49</v>
      </c>
    </row>
    <row r="113" spans="4:41" s="51" customFormat="1" ht="14.25">
      <c r="F113" s="52"/>
      <c r="I113" s="52"/>
      <c r="J113" s="52"/>
      <c r="K113" s="52"/>
      <c r="L113" s="52"/>
      <c r="M113" s="52"/>
      <c r="N113" s="52"/>
      <c r="X113" s="52" t="s">
        <v>53</v>
      </c>
      <c r="AO113" s="52" t="s">
        <v>50</v>
      </c>
    </row>
    <row r="114" spans="4:41" s="51" customFormat="1" ht="14.25">
      <c r="F114" s="52"/>
      <c r="I114" s="52"/>
      <c r="J114" s="52"/>
      <c r="K114" s="52"/>
      <c r="L114" s="52"/>
      <c r="M114" s="52"/>
      <c r="N114" s="52"/>
      <c r="X114" s="52"/>
      <c r="AO114" s="52"/>
    </row>
    <row r="115" spans="4:41" s="51" customFormat="1" ht="14.25">
      <c r="F115" s="52"/>
      <c r="I115" s="52"/>
      <c r="J115" s="52"/>
      <c r="K115" s="52"/>
      <c r="L115" s="52"/>
      <c r="M115" s="52"/>
      <c r="N115" s="52"/>
      <c r="X115" s="52"/>
      <c r="AO115" s="52"/>
    </row>
    <row r="116" spans="4:41" s="51" customFormat="1" ht="14.25">
      <c r="F116" s="52"/>
      <c r="I116" s="52"/>
      <c r="J116" s="52"/>
      <c r="K116" s="52"/>
      <c r="L116" s="52"/>
      <c r="M116" s="52"/>
      <c r="N116" s="52"/>
      <c r="X116" s="52"/>
      <c r="AO116" s="52"/>
    </row>
    <row r="117" spans="4:41" s="63" customFormat="1">
      <c r="F117" s="132" t="s">
        <v>229</v>
      </c>
      <c r="I117" s="131"/>
      <c r="J117" s="131"/>
      <c r="K117" s="131"/>
      <c r="L117" s="131"/>
      <c r="M117" s="131"/>
      <c r="N117" s="131"/>
      <c r="X117" s="132" t="s">
        <v>97</v>
      </c>
      <c r="AO117" s="132" t="s">
        <v>209</v>
      </c>
    </row>
    <row r="118" spans="4:41" s="51" customFormat="1" ht="14.25">
      <c r="D118" s="133"/>
      <c r="F118" s="133" t="s">
        <v>228</v>
      </c>
      <c r="G118" s="133"/>
      <c r="H118" s="133"/>
      <c r="I118" s="133"/>
      <c r="J118" s="133"/>
      <c r="K118" s="134"/>
      <c r="L118" s="134"/>
      <c r="M118" s="134"/>
      <c r="N118" s="134"/>
      <c r="AO118" s="52"/>
    </row>
  </sheetData>
  <mergeCells count="79">
    <mergeCell ref="AJ107:AS108"/>
    <mergeCell ref="D91:Q91"/>
    <mergeCell ref="D92:E92"/>
    <mergeCell ref="G92:Q92"/>
    <mergeCell ref="B107:C108"/>
    <mergeCell ref="D107:AG108"/>
    <mergeCell ref="AH107:AI108"/>
    <mergeCell ref="B88:AO88"/>
    <mergeCell ref="AS88:AW88"/>
    <mergeCell ref="B89:C89"/>
    <mergeCell ref="D89:Q89"/>
    <mergeCell ref="R89:AG89"/>
    <mergeCell ref="AH89:AW89"/>
    <mergeCell ref="AJ85:AL85"/>
    <mergeCell ref="AR85:AU85"/>
    <mergeCell ref="V86:W86"/>
    <mergeCell ref="X86:AA86"/>
    <mergeCell ref="AD86:AE86"/>
    <mergeCell ref="AJ86:AL86"/>
    <mergeCell ref="AR86:AU86"/>
    <mergeCell ref="AD85:AE85"/>
    <mergeCell ref="D57:Q57"/>
    <mergeCell ref="D58:E58"/>
    <mergeCell ref="G58:Q58"/>
    <mergeCell ref="V85:W85"/>
    <mergeCell ref="Z85:AA85"/>
    <mergeCell ref="B54:AO54"/>
    <mergeCell ref="AS54:AW54"/>
    <mergeCell ref="B55:C55"/>
    <mergeCell ref="D55:Q55"/>
    <mergeCell ref="R55:AG55"/>
    <mergeCell ref="AH55:AW55"/>
    <mergeCell ref="V51:W51"/>
    <mergeCell ref="X51:AA51"/>
    <mergeCell ref="AD51:AE51"/>
    <mergeCell ref="AJ51:AL51"/>
    <mergeCell ref="AR51:AU51"/>
    <mergeCell ref="V52:W52"/>
    <mergeCell ref="X52:AA52"/>
    <mergeCell ref="AD52:AE52"/>
    <mergeCell ref="AJ52:AL52"/>
    <mergeCell ref="AR52:AU52"/>
    <mergeCell ref="AP42:AT42"/>
    <mergeCell ref="V50:W50"/>
    <mergeCell ref="Z50:AA50"/>
    <mergeCell ref="AD50:AE50"/>
    <mergeCell ref="AJ50:AL50"/>
    <mergeCell ref="AR50:AU50"/>
    <mergeCell ref="B18:Q18"/>
    <mergeCell ref="R18:AG18"/>
    <mergeCell ref="AH18:AW18"/>
    <mergeCell ref="B19:Q30"/>
    <mergeCell ref="R19:AG30"/>
    <mergeCell ref="AH19:AW30"/>
    <mergeCell ref="AJ16:AO16"/>
    <mergeCell ref="B11:AW11"/>
    <mergeCell ref="C14:G14"/>
    <mergeCell ref="I14:J14"/>
    <mergeCell ref="M14:N14"/>
    <mergeCell ref="Q14:R14"/>
    <mergeCell ref="AJ14:AO14"/>
    <mergeCell ref="C15:G15"/>
    <mergeCell ref="I15:J15"/>
    <mergeCell ref="M15:N15"/>
    <mergeCell ref="Q15:R15"/>
    <mergeCell ref="AJ15:AO15"/>
    <mergeCell ref="B7:J7"/>
    <mergeCell ref="L7:AT7"/>
    <mergeCell ref="B8:J8"/>
    <mergeCell ref="L8:AT8"/>
    <mergeCell ref="B9:J9"/>
    <mergeCell ref="L9:AT9"/>
    <mergeCell ref="B6:J6"/>
    <mergeCell ref="L6:AT6"/>
    <mergeCell ref="A2:AW2"/>
    <mergeCell ref="B4:J4"/>
    <mergeCell ref="L4:AT4"/>
    <mergeCell ref="B5:J5"/>
    <mergeCell ref="L5:AT5"/>
  </mergeCells>
  <pageMargins left="1.07" right="0.27559055118110237" top="0.93" bottom="0.32" header="0.31496062992125984" footer="0.31496062992125984"/>
  <pageSetup paperSize="9" scale="85" orientation="landscape" horizontalDpi="4294967293" verticalDpi="0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62</vt:i4>
      </vt:variant>
      <vt:variant>
        <vt:lpstr>Named Ranges</vt:lpstr>
      </vt:variant>
      <vt:variant>
        <vt:i4>1</vt:i4>
      </vt:variant>
    </vt:vector>
  </HeadingPairs>
  <TitlesOfParts>
    <vt:vector size="63" baseType="lpstr">
      <vt:lpstr>UJANG SULFAN</vt:lpstr>
      <vt:lpstr>TUGIMAN</vt:lpstr>
      <vt:lpstr>FIKTOR SLAMAT</vt:lpstr>
      <vt:lpstr>edi hendri</vt:lpstr>
      <vt:lpstr>RONI</vt:lpstr>
      <vt:lpstr>AHMAD SUHAEMI</vt:lpstr>
      <vt:lpstr>SARMAN</vt:lpstr>
      <vt:lpstr>JUNIAR</vt:lpstr>
      <vt:lpstr>SISWO WIBOWO</vt:lpstr>
      <vt:lpstr>Kornelis Ndoje</vt:lpstr>
      <vt:lpstr>MARULAK S</vt:lpstr>
      <vt:lpstr>TAUFIK HIDAYAT</vt:lpstr>
      <vt:lpstr>RAJA SALOMO</vt:lpstr>
      <vt:lpstr>DION LEO NAIBAHO</vt:lpstr>
      <vt:lpstr>NATANIEL M</vt:lpstr>
      <vt:lpstr>MISWAN</vt:lpstr>
      <vt:lpstr>YULFINA</vt:lpstr>
      <vt:lpstr>SUTAMI</vt:lpstr>
      <vt:lpstr>RAHMAN</vt:lpstr>
      <vt:lpstr>SAROHA POHAN</vt:lpstr>
      <vt:lpstr>RUSLI</vt:lpstr>
      <vt:lpstr>WARTINI</vt:lpstr>
      <vt:lpstr>margagarin</vt:lpstr>
      <vt:lpstr>PADILA</vt:lpstr>
      <vt:lpstr>ALFIAN HARAHAP</vt:lpstr>
      <vt:lpstr>JONSON PASARIBU</vt:lpstr>
      <vt:lpstr>YUDI</vt:lpstr>
      <vt:lpstr>SURYANTO</vt:lpstr>
      <vt:lpstr>THOYIB ABDULAH</vt:lpstr>
      <vt:lpstr>LIZA ASMARANI</vt:lpstr>
      <vt:lpstr>ERMA MIZAR</vt:lpstr>
      <vt:lpstr>DESMIAR</vt:lpstr>
      <vt:lpstr>MANSUR</vt:lpstr>
      <vt:lpstr>SOLIHIN</vt:lpstr>
      <vt:lpstr>NAMHO</vt:lpstr>
      <vt:lpstr>DEDI USMAN</vt:lpstr>
      <vt:lpstr>MISWANTO</vt:lpstr>
      <vt:lpstr>iswandi rum</vt:lpstr>
      <vt:lpstr>RAJA SOPIAN HERI</vt:lpstr>
      <vt:lpstr>ILHAM</vt:lpstr>
      <vt:lpstr>WAHYUDIN</vt:lpstr>
      <vt:lpstr>KUSRIANTO</vt:lpstr>
      <vt:lpstr>YUSMINAR</vt:lpstr>
      <vt:lpstr>SETIO PAMUNGKAS</vt:lpstr>
      <vt:lpstr>RESMANTO</vt:lpstr>
      <vt:lpstr>RINAWATI</vt:lpstr>
      <vt:lpstr>DAHLAWI BINTI</vt:lpstr>
      <vt:lpstr>MAHMUDI</vt:lpstr>
      <vt:lpstr>JNEFF ARMAYAN</vt:lpstr>
      <vt:lpstr>ANDREAS</vt:lpstr>
      <vt:lpstr>DARMAWI</vt:lpstr>
      <vt:lpstr>SRI WAHYUDI</vt:lpstr>
      <vt:lpstr>NASRUL</vt:lpstr>
      <vt:lpstr>AGUSTIARMEN</vt:lpstr>
      <vt:lpstr>LEGIMAN</vt:lpstr>
      <vt:lpstr>MIWAN ANDRI</vt:lpstr>
      <vt:lpstr>YANTO</vt:lpstr>
      <vt:lpstr>GUSMANTO</vt:lpstr>
      <vt:lpstr>BINTAHAN TOBING</vt:lpstr>
      <vt:lpstr>HERMAN</vt:lpstr>
      <vt:lpstr>GIYONO</vt:lpstr>
      <vt:lpstr>Sheet1</vt:lpstr>
      <vt:lpstr>'FIKTOR SLAMAT'!Print_Area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Office</dc:creator>
  <cp:lastModifiedBy>user</cp:lastModifiedBy>
  <cp:lastPrinted>2013-05-17T00:55:14Z</cp:lastPrinted>
  <dcterms:created xsi:type="dcterms:W3CDTF">2012-10-13T11:50:30Z</dcterms:created>
  <dcterms:modified xsi:type="dcterms:W3CDTF">2013-05-17T00:55:35Z</dcterms:modified>
</cp:coreProperties>
</file>