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.WAIT\Semester 5\Sistem Pengambil Keputusan\6\"/>
    </mc:Choice>
  </mc:AlternateContent>
  <xr:revisionPtr revIDLastSave="0" documentId="13_ncr:1_{DB28774B-5B05-4E4E-B415-D2F289ED0DFF}" xr6:coauthVersionLast="47" xr6:coauthVersionMax="47" xr10:uidLastSave="{00000000-0000-0000-0000-000000000000}"/>
  <bookViews>
    <workbookView xWindow="-120" yWindow="-120" windowWidth="29040" windowHeight="15840" xr2:uid="{2053B4BD-5673-4201-A1C3-E950C5DFE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D69" i="1"/>
  <c r="D68" i="1"/>
  <c r="D67" i="1"/>
  <c r="C70" i="1"/>
  <c r="C69" i="1"/>
  <c r="C68" i="1"/>
  <c r="C67" i="1"/>
  <c r="H61" i="1"/>
  <c r="H62" i="1"/>
  <c r="H63" i="1"/>
  <c r="H60" i="1"/>
  <c r="G61" i="1"/>
  <c r="G62" i="1"/>
  <c r="G63" i="1"/>
  <c r="G60" i="1"/>
  <c r="F61" i="1"/>
  <c r="F62" i="1"/>
  <c r="F63" i="1"/>
  <c r="F60" i="1"/>
  <c r="E61" i="1"/>
  <c r="E62" i="1"/>
  <c r="E63" i="1"/>
  <c r="E60" i="1"/>
  <c r="D61" i="1"/>
  <c r="D62" i="1"/>
  <c r="D63" i="1"/>
  <c r="D60" i="1"/>
  <c r="C61" i="1"/>
  <c r="C62" i="1"/>
  <c r="C63" i="1"/>
  <c r="C60" i="1"/>
  <c r="B61" i="1"/>
  <c r="B62" i="1"/>
  <c r="B63" i="1"/>
  <c r="B60" i="1"/>
  <c r="E54" i="1"/>
  <c r="E55" i="1"/>
  <c r="E56" i="1"/>
  <c r="E57" i="1"/>
  <c r="I55" i="1"/>
  <c r="I56" i="1"/>
  <c r="I57" i="1"/>
  <c r="I54" i="1"/>
  <c r="G55" i="1"/>
  <c r="G56" i="1"/>
  <c r="G57" i="1"/>
  <c r="G54" i="1"/>
  <c r="F55" i="1"/>
  <c r="F56" i="1"/>
  <c r="F57" i="1"/>
  <c r="F54" i="1"/>
  <c r="D55" i="1"/>
  <c r="D56" i="1"/>
  <c r="D57" i="1"/>
  <c r="D54" i="1"/>
  <c r="C55" i="1"/>
  <c r="C56" i="1"/>
  <c r="C57" i="1"/>
  <c r="C54" i="1"/>
  <c r="G53" i="1"/>
  <c r="F53" i="1"/>
  <c r="E53" i="1"/>
  <c r="D53" i="1"/>
  <c r="C53" i="1"/>
  <c r="B55" i="1"/>
  <c r="B56" i="1"/>
  <c r="B57" i="1"/>
  <c r="B54" i="1"/>
  <c r="L16" i="1"/>
  <c r="I14" i="1"/>
  <c r="M15" i="1"/>
  <c r="M14" i="1"/>
  <c r="L14" i="1"/>
  <c r="K15" i="1" s="1"/>
  <c r="M13" i="1"/>
  <c r="L13" i="1"/>
  <c r="J15" i="1" s="1"/>
  <c r="K13" i="1"/>
  <c r="J14" i="1" s="1"/>
  <c r="M12" i="1"/>
  <c r="I16" i="1" s="1"/>
  <c r="L12" i="1"/>
  <c r="I15" i="1" s="1"/>
  <c r="K12" i="1"/>
  <c r="J12" i="1"/>
  <c r="I13" i="1" s="1"/>
  <c r="I17" i="1" l="1"/>
  <c r="C28" i="1" s="1"/>
  <c r="L17" i="1"/>
  <c r="F29" i="1" s="1"/>
  <c r="M17" i="1"/>
  <c r="G27" i="1" s="1"/>
  <c r="J16" i="1"/>
  <c r="K16" i="1"/>
  <c r="J17" i="1"/>
  <c r="D26" i="1" s="1"/>
  <c r="E29" i="1" l="1"/>
  <c r="H29" i="1" s="1"/>
  <c r="I29" i="1" s="1"/>
  <c r="G35" i="1" s="1"/>
  <c r="K17" i="1"/>
  <c r="E25" i="1" s="1"/>
  <c r="C25" i="1"/>
  <c r="C27" i="1"/>
  <c r="C26" i="1"/>
  <c r="C29" i="1"/>
  <c r="G28" i="1"/>
  <c r="F27" i="1"/>
  <c r="F26" i="1"/>
  <c r="F28" i="1"/>
  <c r="E26" i="1"/>
  <c r="H26" i="1" s="1"/>
  <c r="I26" i="1" s="1"/>
  <c r="D45" i="1" s="1"/>
  <c r="E27" i="1"/>
  <c r="G29" i="1"/>
  <c r="G25" i="1"/>
  <c r="F25" i="1"/>
  <c r="E28" i="1"/>
  <c r="G26" i="1"/>
  <c r="D28" i="1"/>
  <c r="D29" i="1"/>
  <c r="D27" i="1"/>
  <c r="D25" i="1"/>
  <c r="H28" i="1" l="1"/>
  <c r="I28" i="1" s="1"/>
  <c r="F37" i="1" s="1"/>
  <c r="H27" i="1"/>
  <c r="I27" i="1" s="1"/>
  <c r="E39" i="1" s="1"/>
  <c r="H25" i="1"/>
  <c r="I25" i="1" s="1"/>
  <c r="C38" i="1" s="1"/>
  <c r="G38" i="1"/>
  <c r="G39" i="1"/>
  <c r="G36" i="1"/>
  <c r="D48" i="1"/>
  <c r="G37" i="1"/>
  <c r="D35" i="1"/>
  <c r="D38" i="1"/>
  <c r="D37" i="1"/>
  <c r="D36" i="1"/>
  <c r="D39" i="1"/>
  <c r="C37" i="1"/>
  <c r="C36" i="1"/>
  <c r="D44" i="1"/>
  <c r="C35" i="1"/>
  <c r="C39" i="1"/>
  <c r="H39" i="1" l="1"/>
  <c r="C48" i="1" s="1"/>
  <c r="E48" i="1" s="1"/>
  <c r="F35" i="1"/>
  <c r="D47" i="1"/>
  <c r="H35" i="1"/>
  <c r="C44" i="1" s="1"/>
  <c r="F36" i="1"/>
  <c r="I30" i="1"/>
  <c r="F38" i="1"/>
  <c r="F39" i="1"/>
  <c r="E38" i="1"/>
  <c r="H38" i="1" s="1"/>
  <c r="C47" i="1" s="1"/>
  <c r="E47" i="1" s="1"/>
  <c r="D46" i="1"/>
  <c r="E36" i="1"/>
  <c r="H36" i="1" s="1"/>
  <c r="C45" i="1" s="1"/>
  <c r="E45" i="1" s="1"/>
  <c r="E37" i="1"/>
  <c r="H37" i="1" s="1"/>
  <c r="C46" i="1" s="1"/>
  <c r="E46" i="1" s="1"/>
  <c r="E35" i="1"/>
  <c r="E44" i="1"/>
  <c r="E49" i="1" l="1"/>
  <c r="I43" i="1" s="1"/>
  <c r="I45" i="1" s="1"/>
  <c r="I46" i="1" s="1"/>
  <c r="I47" i="1" s="1"/>
</calcChain>
</file>

<file path=xl/sharedStrings.xml><?xml version="1.0" encoding="utf-8"?>
<sst xmlns="http://schemas.openxmlformats.org/spreadsheetml/2006/main" count="117" uniqueCount="52">
  <si>
    <t>LANGKAH 3 :</t>
  </si>
  <si>
    <t>SOAL :</t>
  </si>
  <si>
    <t>ALTERNATIF</t>
  </si>
  <si>
    <t>HARGA (JUTA RP)</t>
  </si>
  <si>
    <t xml:space="preserve">MEMORI (MB) </t>
  </si>
  <si>
    <t>VARIAN WARNA</t>
  </si>
  <si>
    <t>KAMERA (MP)</t>
  </si>
  <si>
    <t>BERAT (GR)</t>
  </si>
  <si>
    <t>Vivo</t>
  </si>
  <si>
    <t>Oppo</t>
  </si>
  <si>
    <t>Samsung</t>
  </si>
  <si>
    <t>Realme</t>
  </si>
  <si>
    <t>Deep Sea Blue</t>
  </si>
  <si>
    <t>Crystal Black</t>
  </si>
  <si>
    <t>Awesome Blue</t>
  </si>
  <si>
    <t>Marine Blue</t>
  </si>
  <si>
    <t>Membuat matriks perbandingan berpasangan kriteria.</t>
  </si>
  <si>
    <t>KRITERIA</t>
  </si>
  <si>
    <t>Harga</t>
  </si>
  <si>
    <t>Memori</t>
  </si>
  <si>
    <t>Varian Warna</t>
  </si>
  <si>
    <t>Kamera</t>
  </si>
  <si>
    <t>Berat</t>
  </si>
  <si>
    <t>HARGA</t>
  </si>
  <si>
    <t>MEMORI</t>
  </si>
  <si>
    <t>KAMERA</t>
  </si>
  <si>
    <t>BERAT</t>
  </si>
  <si>
    <t>MATRIKS PERBANDINGAN KRITERIA</t>
  </si>
  <si>
    <t>LANGKAH 4 :</t>
  </si>
  <si>
    <t>MATRIKS BOBOT DAN PRIORITAS</t>
  </si>
  <si>
    <t>JUMLAH</t>
  </si>
  <si>
    <t>PRIORITAS</t>
  </si>
  <si>
    <t>LANGKAH 5 :</t>
  </si>
  <si>
    <t>Menghitung matrik penjumlahan setiap baris</t>
  </si>
  <si>
    <t>MATRIKS PENJUMLAHAN</t>
  </si>
  <si>
    <t>LANGKAH 6 :</t>
  </si>
  <si>
    <t>Menghitung nilai rasio konsistensi kriteria</t>
  </si>
  <si>
    <t>RASIO KONSISTENSI KRITERIA</t>
  </si>
  <si>
    <t>JUMLAH / PRIORITAS</t>
  </si>
  <si>
    <t>JUMLAH (JUMLAH KOLOM HASIL)</t>
  </si>
  <si>
    <t>N (JUMLAH KRITERIA)</t>
  </si>
  <si>
    <t>LAMDA MAKS (JUMLAH/N)</t>
  </si>
  <si>
    <t>CI</t>
  </si>
  <si>
    <t>CR</t>
  </si>
  <si>
    <t>DITERIMA JIKA CR &lt; 0.1</t>
  </si>
  <si>
    <t>LANGKAH 7 :</t>
  </si>
  <si>
    <t>PRIORITAS KRITERIA</t>
  </si>
  <si>
    <t>NILAI</t>
  </si>
  <si>
    <t>TOTAL NILAI</t>
  </si>
  <si>
    <t>TABEL PERENGKINGAN :</t>
  </si>
  <si>
    <t>NO</t>
  </si>
  <si>
    <r>
      <t xml:space="preserve">BERDASARKAN HASIL TABEL PERENGKINGAN MAKA NILAI TOTAL YANG TERTINGGI TERPILIH SEBAGAI PILIHAN HP TERBAIK YAITU </t>
    </r>
    <r>
      <rPr>
        <b/>
        <sz val="11"/>
        <color theme="1"/>
        <rFont val="Calibri"/>
        <family val="2"/>
        <scheme val="minor"/>
      </rPr>
      <t>REALME (35,00680572)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</si>
</sst>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C5E-D8AD-4BB2-9A5C-1CA413308FDF}">
  <dimension ref="A2:M70"/>
  <sheetViews>
    <sheetView tabSelected="1" topLeftCell="A40" workbookViewId="0">
      <selection activeCell="K63" sqref="K63"/>
    </sheetView>
  </sheetViews>
  <sheetFormatPr defaultRowHeight="15" x14ac:dyDescent="0.25"/>
  <cols>
    <col min="1" max="1" width="7.140625" style="5" bestFit="1" customWidth="1"/>
    <col min="2" max="2" width="30.42578125" style="5" bestFit="1" customWidth="1"/>
    <col min="3" max="3" width="16.5703125" style="5" bestFit="1" customWidth="1"/>
    <col min="4" max="4" width="14.28515625" style="5" bestFit="1" customWidth="1"/>
    <col min="5" max="5" width="19.7109375" style="5" bestFit="1" customWidth="1"/>
    <col min="6" max="6" width="13.7109375" style="5" bestFit="1" customWidth="1"/>
    <col min="7" max="7" width="12" style="5" bestFit="1" customWidth="1"/>
    <col min="8" max="8" width="33" style="5" customWidth="1"/>
    <col min="9" max="9" width="15.7109375" style="5" bestFit="1" customWidth="1"/>
    <col min="10" max="10" width="12" style="5" bestFit="1" customWidth="1"/>
    <col min="11" max="11" width="15.7109375" style="5" bestFit="1" customWidth="1"/>
    <col min="12" max="12" width="12" style="5" bestFit="1" customWidth="1"/>
    <col min="13" max="13" width="6.5703125" style="5" bestFit="1" customWidth="1"/>
    <col min="14" max="16384" width="9.140625" style="5"/>
  </cols>
  <sheetData>
    <row r="2" spans="1:13" ht="15.75" thickBot="1" x14ac:dyDescent="0.3">
      <c r="A2" s="13" t="s">
        <v>1</v>
      </c>
    </row>
    <row r="3" spans="1:13" ht="15.75" thickBot="1" x14ac:dyDescent="0.3">
      <c r="B3" s="14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15" t="s">
        <v>7</v>
      </c>
    </row>
    <row r="4" spans="1:13" x14ac:dyDescent="0.25">
      <c r="B4" s="16" t="s">
        <v>8</v>
      </c>
      <c r="C4" s="1">
        <v>2.2999999999999998</v>
      </c>
      <c r="D4" s="1">
        <v>35</v>
      </c>
      <c r="E4" s="1" t="s">
        <v>12</v>
      </c>
      <c r="F4" s="1">
        <v>13</v>
      </c>
      <c r="G4" s="2">
        <v>126</v>
      </c>
    </row>
    <row r="5" spans="1:13" x14ac:dyDescent="0.25">
      <c r="B5" s="16" t="s">
        <v>9</v>
      </c>
      <c r="C5" s="1">
        <v>3.1</v>
      </c>
      <c r="D5" s="1">
        <v>42</v>
      </c>
      <c r="E5" s="1" t="s">
        <v>13</v>
      </c>
      <c r="F5" s="1">
        <v>16</v>
      </c>
      <c r="G5" s="2">
        <v>116</v>
      </c>
    </row>
    <row r="6" spans="1:13" x14ac:dyDescent="0.25">
      <c r="B6" s="16" t="s">
        <v>10</v>
      </c>
      <c r="C6" s="1">
        <v>3.7</v>
      </c>
      <c r="D6" s="1">
        <v>40</v>
      </c>
      <c r="E6" s="1" t="s">
        <v>14</v>
      </c>
      <c r="F6" s="1">
        <v>32</v>
      </c>
      <c r="G6" s="2">
        <v>134</v>
      </c>
    </row>
    <row r="7" spans="1:13" ht="15.75" thickBot="1" x14ac:dyDescent="0.3">
      <c r="B7" s="17" t="s">
        <v>11</v>
      </c>
      <c r="C7" s="3">
        <v>4.7</v>
      </c>
      <c r="D7" s="3">
        <v>90</v>
      </c>
      <c r="E7" s="3" t="s">
        <v>15</v>
      </c>
      <c r="F7" s="3">
        <v>32</v>
      </c>
      <c r="G7" s="4">
        <v>191</v>
      </c>
    </row>
    <row r="9" spans="1:13" x14ac:dyDescent="0.25">
      <c r="A9" s="18" t="s">
        <v>0</v>
      </c>
      <c r="B9" s="18"/>
    </row>
    <row r="10" spans="1:13" ht="15.75" thickBot="1" x14ac:dyDescent="0.3">
      <c r="B10" s="19" t="s">
        <v>16</v>
      </c>
      <c r="C10" s="19"/>
      <c r="D10" s="19"/>
      <c r="E10" s="19"/>
    </row>
    <row r="11" spans="1:13" ht="15.75" thickBot="1" x14ac:dyDescent="0.3">
      <c r="B11" s="20" t="s">
        <v>17</v>
      </c>
      <c r="C11" s="8"/>
      <c r="D11" s="15" t="s">
        <v>17</v>
      </c>
      <c r="H11" s="14" t="s">
        <v>27</v>
      </c>
      <c r="I11" s="8" t="s">
        <v>23</v>
      </c>
      <c r="J11" s="8" t="s">
        <v>24</v>
      </c>
      <c r="K11" s="8" t="s">
        <v>5</v>
      </c>
      <c r="L11" s="8" t="s">
        <v>25</v>
      </c>
      <c r="M11" s="15" t="s">
        <v>26</v>
      </c>
    </row>
    <row r="12" spans="1:13" x14ac:dyDescent="0.25">
      <c r="B12" s="21" t="s">
        <v>18</v>
      </c>
      <c r="C12" s="1">
        <v>3</v>
      </c>
      <c r="D12" s="2" t="s">
        <v>19</v>
      </c>
      <c r="H12" s="11" t="s">
        <v>23</v>
      </c>
      <c r="I12" s="23">
        <v>1</v>
      </c>
      <c r="J12" s="26">
        <f>C12</f>
        <v>3</v>
      </c>
      <c r="K12" s="29">
        <f>C13</f>
        <v>5</v>
      </c>
      <c r="L12" s="32">
        <f>C14</f>
        <v>7</v>
      </c>
      <c r="M12" s="35">
        <f>C15</f>
        <v>9</v>
      </c>
    </row>
    <row r="13" spans="1:13" x14ac:dyDescent="0.25">
      <c r="B13" s="21" t="s">
        <v>18</v>
      </c>
      <c r="C13" s="1">
        <v>5</v>
      </c>
      <c r="D13" s="2" t="s">
        <v>20</v>
      </c>
      <c r="H13" s="11" t="s">
        <v>24</v>
      </c>
      <c r="I13" s="23">
        <f>I12/J12</f>
        <v>0.33333333333333331</v>
      </c>
      <c r="J13" s="26">
        <v>1</v>
      </c>
      <c r="K13" s="29">
        <f>C16</f>
        <v>3</v>
      </c>
      <c r="L13" s="32">
        <f>C17</f>
        <v>5</v>
      </c>
      <c r="M13" s="35">
        <f>C18</f>
        <v>7</v>
      </c>
    </row>
    <row r="14" spans="1:13" x14ac:dyDescent="0.25">
      <c r="B14" s="21" t="s">
        <v>18</v>
      </c>
      <c r="C14" s="1">
        <v>7</v>
      </c>
      <c r="D14" s="2" t="s">
        <v>21</v>
      </c>
      <c r="H14" s="11" t="s">
        <v>5</v>
      </c>
      <c r="I14" s="23">
        <f>I12/K12</f>
        <v>0.2</v>
      </c>
      <c r="J14" s="26">
        <f>J13/K13</f>
        <v>0.33333333333333331</v>
      </c>
      <c r="K14" s="29">
        <v>1</v>
      </c>
      <c r="L14" s="32">
        <f>C19</f>
        <v>3</v>
      </c>
      <c r="M14" s="35">
        <f>C20</f>
        <v>5</v>
      </c>
    </row>
    <row r="15" spans="1:13" x14ac:dyDescent="0.25">
      <c r="B15" s="21" t="s">
        <v>18</v>
      </c>
      <c r="C15" s="1">
        <v>9</v>
      </c>
      <c r="D15" s="2" t="s">
        <v>22</v>
      </c>
      <c r="H15" s="11" t="s">
        <v>25</v>
      </c>
      <c r="I15" s="23">
        <f>I12/L12</f>
        <v>0.14285714285714285</v>
      </c>
      <c r="J15" s="26">
        <f>J13/L13</f>
        <v>0.2</v>
      </c>
      <c r="K15" s="29">
        <f>K14/L14</f>
        <v>0.33333333333333331</v>
      </c>
      <c r="L15" s="32">
        <v>1</v>
      </c>
      <c r="M15" s="35">
        <f>C21</f>
        <v>3</v>
      </c>
    </row>
    <row r="16" spans="1:13" ht="15.75" thickBot="1" x14ac:dyDescent="0.3">
      <c r="B16" s="21" t="s">
        <v>19</v>
      </c>
      <c r="C16" s="1">
        <v>3</v>
      </c>
      <c r="D16" s="2" t="s">
        <v>20</v>
      </c>
      <c r="H16" s="12" t="s">
        <v>26</v>
      </c>
      <c r="I16" s="24">
        <f>I12/M12</f>
        <v>0.1111111111111111</v>
      </c>
      <c r="J16" s="27">
        <f>J13/M13</f>
        <v>0.14285714285714285</v>
      </c>
      <c r="K16" s="30">
        <f>K14/M14</f>
        <v>0.2</v>
      </c>
      <c r="L16" s="33">
        <f>L15/M15</f>
        <v>0.33333333333333331</v>
      </c>
      <c r="M16" s="36">
        <v>1</v>
      </c>
    </row>
    <row r="17" spans="1:13" x14ac:dyDescent="0.25">
      <c r="B17" s="21" t="s">
        <v>19</v>
      </c>
      <c r="C17" s="1">
        <v>5</v>
      </c>
      <c r="D17" s="2" t="s">
        <v>21</v>
      </c>
      <c r="I17" s="6">
        <f>SUM(I12:I16)</f>
        <v>1.7873015873015872</v>
      </c>
      <c r="J17" s="6">
        <f t="shared" ref="J17:M17" si="0">SUM(J12:J16)</f>
        <v>4.6761904761904765</v>
      </c>
      <c r="K17" s="6">
        <f t="shared" si="0"/>
        <v>9.5333333333333332</v>
      </c>
      <c r="L17" s="6">
        <f t="shared" si="0"/>
        <v>16.333333333333332</v>
      </c>
      <c r="M17" s="6">
        <f t="shared" si="0"/>
        <v>25</v>
      </c>
    </row>
    <row r="18" spans="1:13" x14ac:dyDescent="0.25">
      <c r="B18" s="21" t="s">
        <v>19</v>
      </c>
      <c r="C18" s="1">
        <v>7</v>
      </c>
      <c r="D18" s="2" t="s">
        <v>22</v>
      </c>
    </row>
    <row r="19" spans="1:13" x14ac:dyDescent="0.25">
      <c r="B19" s="21" t="s">
        <v>20</v>
      </c>
      <c r="C19" s="1">
        <v>3</v>
      </c>
      <c r="D19" s="2" t="s">
        <v>21</v>
      </c>
    </row>
    <row r="20" spans="1:13" x14ac:dyDescent="0.25">
      <c r="B20" s="21" t="s">
        <v>20</v>
      </c>
      <c r="C20" s="1">
        <v>5</v>
      </c>
      <c r="D20" s="2" t="s">
        <v>22</v>
      </c>
    </row>
    <row r="21" spans="1:13" ht="15.75" thickBot="1" x14ac:dyDescent="0.3">
      <c r="B21" s="22" t="s">
        <v>21</v>
      </c>
      <c r="C21" s="3">
        <v>3</v>
      </c>
      <c r="D21" s="4" t="s">
        <v>22</v>
      </c>
    </row>
    <row r="23" spans="1:13" ht="15.75" thickBot="1" x14ac:dyDescent="0.3">
      <c r="A23" s="18" t="s">
        <v>28</v>
      </c>
      <c r="B23" s="18"/>
    </row>
    <row r="24" spans="1:13" ht="15.75" thickBot="1" x14ac:dyDescent="0.3">
      <c r="B24" s="7" t="s">
        <v>29</v>
      </c>
      <c r="C24" s="8" t="s">
        <v>23</v>
      </c>
      <c r="D24" s="9" t="s">
        <v>24</v>
      </c>
      <c r="E24" s="9" t="s">
        <v>5</v>
      </c>
      <c r="F24" s="9" t="s">
        <v>25</v>
      </c>
      <c r="G24" s="9" t="s">
        <v>26</v>
      </c>
      <c r="H24" s="9" t="s">
        <v>30</v>
      </c>
      <c r="I24" s="10" t="s">
        <v>31</v>
      </c>
    </row>
    <row r="25" spans="1:13" x14ac:dyDescent="0.25">
      <c r="B25" s="11" t="s">
        <v>23</v>
      </c>
      <c r="C25" s="1">
        <f>I12/$I$17</f>
        <v>0.55950266429840145</v>
      </c>
      <c r="D25" s="1">
        <f>J12/$J$17</f>
        <v>0.64154786150712828</v>
      </c>
      <c r="E25" s="1">
        <f>K12/$K$17</f>
        <v>0.52447552447552448</v>
      </c>
      <c r="F25" s="1">
        <f>L12/$L$17</f>
        <v>0.4285714285714286</v>
      </c>
      <c r="G25" s="1">
        <f>M12/$M$17</f>
        <v>0.36</v>
      </c>
      <c r="H25" s="1">
        <f>SUM(C25:G25)</f>
        <v>2.514097478852483</v>
      </c>
      <c r="I25" s="25">
        <f>H25/5</f>
        <v>0.50281949577049656</v>
      </c>
    </row>
    <row r="26" spans="1:13" x14ac:dyDescent="0.25">
      <c r="B26" s="11" t="s">
        <v>24</v>
      </c>
      <c r="C26" s="1">
        <f t="shared" ref="C26:C29" si="1">I13/$I$17</f>
        <v>0.18650088809946713</v>
      </c>
      <c r="D26" s="1">
        <f t="shared" ref="D26:D29" si="2">J13/$J$17</f>
        <v>0.21384928716904275</v>
      </c>
      <c r="E26" s="1">
        <f t="shared" ref="E26:E29" si="3">K13/$K$17</f>
        <v>0.31468531468531469</v>
      </c>
      <c r="F26" s="1">
        <f t="shared" ref="F26:F29" si="4">L13/$L$17</f>
        <v>0.30612244897959184</v>
      </c>
      <c r="G26" s="1">
        <f t="shared" ref="G26:G29" si="5">M13/$M$17</f>
        <v>0.28000000000000003</v>
      </c>
      <c r="H26" s="1">
        <f t="shared" ref="H26:H29" si="6">SUM(C26:G26)</f>
        <v>1.3011579389334165</v>
      </c>
      <c r="I26" s="28">
        <f t="shared" ref="I26:I29" si="7">H26/5</f>
        <v>0.26023158778668332</v>
      </c>
    </row>
    <row r="27" spans="1:13" x14ac:dyDescent="0.25">
      <c r="B27" s="11" t="s">
        <v>5</v>
      </c>
      <c r="C27" s="1">
        <f t="shared" si="1"/>
        <v>0.1119005328596803</v>
      </c>
      <c r="D27" s="1">
        <f t="shared" si="2"/>
        <v>7.128309572301425E-2</v>
      </c>
      <c r="E27" s="1">
        <f t="shared" si="3"/>
        <v>0.1048951048951049</v>
      </c>
      <c r="F27" s="1">
        <f t="shared" si="4"/>
        <v>0.18367346938775511</v>
      </c>
      <c r="G27" s="1">
        <f t="shared" si="5"/>
        <v>0.2</v>
      </c>
      <c r="H27" s="1">
        <f t="shared" si="6"/>
        <v>0.67175220286555448</v>
      </c>
      <c r="I27" s="31">
        <f t="shared" si="7"/>
        <v>0.13435044057311091</v>
      </c>
    </row>
    <row r="28" spans="1:13" x14ac:dyDescent="0.25">
      <c r="B28" s="11" t="s">
        <v>25</v>
      </c>
      <c r="C28" s="1">
        <f t="shared" si="1"/>
        <v>7.9928952042628773E-2</v>
      </c>
      <c r="D28" s="1">
        <f t="shared" si="2"/>
        <v>4.2769857433808553E-2</v>
      </c>
      <c r="E28" s="1">
        <f t="shared" si="3"/>
        <v>3.4965034965034961E-2</v>
      </c>
      <c r="F28" s="1">
        <f t="shared" si="4"/>
        <v>6.1224489795918373E-2</v>
      </c>
      <c r="G28" s="1">
        <f t="shared" si="5"/>
        <v>0.12</v>
      </c>
      <c r="H28" s="1">
        <f t="shared" si="6"/>
        <v>0.33888833423739068</v>
      </c>
      <c r="I28" s="34">
        <f t="shared" si="7"/>
        <v>6.777766684747813E-2</v>
      </c>
    </row>
    <row r="29" spans="1:13" ht="15.75" thickBot="1" x14ac:dyDescent="0.3">
      <c r="B29" s="12" t="s">
        <v>26</v>
      </c>
      <c r="C29" s="3">
        <f t="shared" si="1"/>
        <v>6.216696269982238E-2</v>
      </c>
      <c r="D29" s="3">
        <f t="shared" si="2"/>
        <v>3.0549898167006106E-2</v>
      </c>
      <c r="E29" s="3">
        <f t="shared" si="3"/>
        <v>2.097902097902098E-2</v>
      </c>
      <c r="F29" s="3">
        <f t="shared" si="4"/>
        <v>2.0408163265306124E-2</v>
      </c>
      <c r="G29" s="3">
        <f t="shared" si="5"/>
        <v>0.04</v>
      </c>
      <c r="H29" s="3">
        <f t="shared" si="6"/>
        <v>0.1741040451111556</v>
      </c>
      <c r="I29" s="36">
        <f t="shared" si="7"/>
        <v>3.4820809022231121E-2</v>
      </c>
    </row>
    <row r="30" spans="1:13" x14ac:dyDescent="0.25">
      <c r="I30" s="6">
        <f>SUM(I25:I29)</f>
        <v>1</v>
      </c>
    </row>
    <row r="32" spans="1:13" x14ac:dyDescent="0.25">
      <c r="A32" s="18" t="s">
        <v>32</v>
      </c>
      <c r="B32" s="18"/>
    </row>
    <row r="33" spans="1:9" ht="15.75" thickBot="1" x14ac:dyDescent="0.3">
      <c r="B33" s="19" t="s">
        <v>33</v>
      </c>
      <c r="C33" s="19"/>
      <c r="D33" s="19"/>
      <c r="E33" s="19"/>
    </row>
    <row r="34" spans="1:9" ht="15.75" thickBot="1" x14ac:dyDescent="0.3">
      <c r="B34" s="14" t="s">
        <v>34</v>
      </c>
      <c r="C34" s="8" t="s">
        <v>23</v>
      </c>
      <c r="D34" s="8" t="s">
        <v>24</v>
      </c>
      <c r="E34" s="8" t="s">
        <v>5</v>
      </c>
      <c r="F34" s="8" t="s">
        <v>25</v>
      </c>
      <c r="G34" s="8" t="s">
        <v>26</v>
      </c>
      <c r="H34" s="15" t="s">
        <v>30</v>
      </c>
    </row>
    <row r="35" spans="1:9" x14ac:dyDescent="0.25">
      <c r="B35" s="39" t="s">
        <v>23</v>
      </c>
      <c r="C35" s="1">
        <f>I12*$I$25</f>
        <v>0.50281949577049656</v>
      </c>
      <c r="D35" s="1">
        <f>J12*$I$26</f>
        <v>0.78069476336004995</v>
      </c>
      <c r="E35" s="1">
        <f>K12*$I$27</f>
        <v>0.67175220286555448</v>
      </c>
      <c r="F35" s="1">
        <f>L12*$I$28</f>
        <v>0.47444366793234694</v>
      </c>
      <c r="G35" s="1">
        <f>M12*$I$29</f>
        <v>0.31338728120008008</v>
      </c>
      <c r="H35" s="2">
        <f>SUM(C35:G35)</f>
        <v>2.7430974111285282</v>
      </c>
    </row>
    <row r="36" spans="1:9" x14ac:dyDescent="0.25">
      <c r="B36" s="39" t="s">
        <v>24</v>
      </c>
      <c r="C36" s="1">
        <f t="shared" ref="C36:C39" si="8">I13*$I$25</f>
        <v>0.16760649859016552</v>
      </c>
      <c r="D36" s="1">
        <f t="shared" ref="D36:D39" si="9">J13*$I$26</f>
        <v>0.26023158778668332</v>
      </c>
      <c r="E36" s="1">
        <f t="shared" ref="E36:E39" si="10">K13*$I$27</f>
        <v>0.40305132171933272</v>
      </c>
      <c r="F36" s="1">
        <f t="shared" ref="F36:F39" si="11">L13*$I$28</f>
        <v>0.33888833423739062</v>
      </c>
      <c r="G36" s="1">
        <f t="shared" ref="G36:G39" si="12">M13*$I$29</f>
        <v>0.24374566315561785</v>
      </c>
      <c r="H36" s="2">
        <f t="shared" ref="H36:H39" si="13">SUM(C36:G36)</f>
        <v>1.4135234054891901</v>
      </c>
    </row>
    <row r="37" spans="1:9" x14ac:dyDescent="0.25">
      <c r="B37" s="39" t="s">
        <v>5</v>
      </c>
      <c r="C37" s="1">
        <f t="shared" si="8"/>
        <v>0.10056389915409931</v>
      </c>
      <c r="D37" s="1">
        <f t="shared" si="9"/>
        <v>8.6743862595561105E-2</v>
      </c>
      <c r="E37" s="1">
        <f t="shared" si="10"/>
        <v>0.13435044057311091</v>
      </c>
      <c r="F37" s="1">
        <f t="shared" si="11"/>
        <v>0.20333300054243439</v>
      </c>
      <c r="G37" s="1">
        <f t="shared" si="12"/>
        <v>0.1741040451111556</v>
      </c>
      <c r="H37" s="2">
        <f t="shared" si="13"/>
        <v>0.69909524797636136</v>
      </c>
    </row>
    <row r="38" spans="1:9" x14ac:dyDescent="0.25">
      <c r="B38" s="39" t="s">
        <v>25</v>
      </c>
      <c r="C38" s="1">
        <f t="shared" si="8"/>
        <v>7.1831356538642366E-2</v>
      </c>
      <c r="D38" s="1">
        <f t="shared" si="9"/>
        <v>5.2046317557336665E-2</v>
      </c>
      <c r="E38" s="1">
        <f t="shared" si="10"/>
        <v>4.4783480191036965E-2</v>
      </c>
      <c r="F38" s="1">
        <f t="shared" si="11"/>
        <v>6.777766684747813E-2</v>
      </c>
      <c r="G38" s="1">
        <f t="shared" si="12"/>
        <v>0.10446242706669337</v>
      </c>
      <c r="H38" s="2">
        <f t="shared" si="13"/>
        <v>0.3409012482011875</v>
      </c>
    </row>
    <row r="39" spans="1:9" ht="15.75" thickBot="1" x14ac:dyDescent="0.3">
      <c r="B39" s="40" t="s">
        <v>26</v>
      </c>
      <c r="C39" s="3">
        <f t="shared" si="8"/>
        <v>5.5868832863388507E-2</v>
      </c>
      <c r="D39" s="3">
        <f t="shared" si="9"/>
        <v>3.7175941112383329E-2</v>
      </c>
      <c r="E39" s="3">
        <f t="shared" si="10"/>
        <v>2.6870088114622184E-2</v>
      </c>
      <c r="F39" s="3">
        <f t="shared" si="11"/>
        <v>2.2592555615826043E-2</v>
      </c>
      <c r="G39" s="3">
        <f t="shared" si="12"/>
        <v>3.4820809022231121E-2</v>
      </c>
      <c r="H39" s="4">
        <f t="shared" si="13"/>
        <v>0.17732822672845117</v>
      </c>
    </row>
    <row r="41" spans="1:9" x14ac:dyDescent="0.25">
      <c r="A41" s="18" t="s">
        <v>35</v>
      </c>
      <c r="B41" s="18"/>
    </row>
    <row r="42" spans="1:9" ht="15.75" thickBot="1" x14ac:dyDescent="0.3">
      <c r="B42" s="19" t="s">
        <v>36</v>
      </c>
      <c r="C42" s="19"/>
      <c r="D42" s="19"/>
      <c r="E42" s="19"/>
    </row>
    <row r="43" spans="1:9" ht="15.75" thickBot="1" x14ac:dyDescent="0.3">
      <c r="B43" s="14" t="s">
        <v>37</v>
      </c>
      <c r="C43" s="8" t="s">
        <v>30</v>
      </c>
      <c r="D43" s="8" t="s">
        <v>31</v>
      </c>
      <c r="E43" s="15" t="s">
        <v>38</v>
      </c>
      <c r="G43" s="41" t="s">
        <v>39</v>
      </c>
      <c r="H43" s="41"/>
      <c r="I43" s="5">
        <f>E49</f>
        <v>26.213034587655798</v>
      </c>
    </row>
    <row r="44" spans="1:9" x14ac:dyDescent="0.25">
      <c r="B44" s="39" t="s">
        <v>23</v>
      </c>
      <c r="C44" s="1">
        <f>H35</f>
        <v>2.7430974111285282</v>
      </c>
      <c r="D44" s="1">
        <f>I25</f>
        <v>0.50281949577049656</v>
      </c>
      <c r="E44" s="2">
        <f>C44/D44</f>
        <v>5.4554316891097008</v>
      </c>
      <c r="G44" s="41" t="s">
        <v>40</v>
      </c>
      <c r="H44" s="41"/>
      <c r="I44" s="5">
        <v>5</v>
      </c>
    </row>
    <row r="45" spans="1:9" x14ac:dyDescent="0.25">
      <c r="B45" s="39" t="s">
        <v>24</v>
      </c>
      <c r="C45" s="1">
        <f t="shared" ref="C45:C48" si="14">H36</f>
        <v>1.4135234054891901</v>
      </c>
      <c r="D45" s="1">
        <f t="shared" ref="D45:D48" si="15">I26</f>
        <v>0.26023158778668332</v>
      </c>
      <c r="E45" s="2">
        <f t="shared" ref="E45:E48" si="16">C45/D45</f>
        <v>5.4317902661681545</v>
      </c>
      <c r="G45" s="41" t="s">
        <v>41</v>
      </c>
      <c r="H45" s="41"/>
      <c r="I45" s="5">
        <f>I43/I44</f>
        <v>5.2426069175311598</v>
      </c>
    </row>
    <row r="46" spans="1:9" x14ac:dyDescent="0.25">
      <c r="B46" s="39" t="s">
        <v>5</v>
      </c>
      <c r="C46" s="1">
        <f t="shared" si="14"/>
        <v>0.69909524797636136</v>
      </c>
      <c r="D46" s="1">
        <f t="shared" si="15"/>
        <v>0.13435044057311091</v>
      </c>
      <c r="E46" s="2">
        <f t="shared" si="16"/>
        <v>5.2035203233734633</v>
      </c>
      <c r="G46" s="41" t="s">
        <v>42</v>
      </c>
      <c r="H46" s="41"/>
      <c r="I46" s="5">
        <f>SUM(I45-I44)/(I44-1)</f>
        <v>6.0651729382789954E-2</v>
      </c>
    </row>
    <row r="47" spans="1:9" x14ac:dyDescent="0.25">
      <c r="B47" s="39" t="s">
        <v>25</v>
      </c>
      <c r="C47" s="1">
        <f t="shared" si="14"/>
        <v>0.3409012482011875</v>
      </c>
      <c r="D47" s="1">
        <f t="shared" si="15"/>
        <v>6.777766684747813E-2</v>
      </c>
      <c r="E47" s="2">
        <f t="shared" si="16"/>
        <v>5.0296987792206922</v>
      </c>
      <c r="G47" s="41" t="s">
        <v>43</v>
      </c>
      <c r="H47" s="41"/>
      <c r="I47" s="45">
        <f>I46/1.12</f>
        <v>5.4153329806062453E-2</v>
      </c>
    </row>
    <row r="48" spans="1:9" ht="15.75" thickBot="1" x14ac:dyDescent="0.3">
      <c r="B48" s="39" t="s">
        <v>26</v>
      </c>
      <c r="C48" s="1">
        <f t="shared" si="14"/>
        <v>0.17732822672845117</v>
      </c>
      <c r="D48" s="1">
        <f t="shared" si="15"/>
        <v>3.4820809022231121E-2</v>
      </c>
      <c r="E48" s="2">
        <f t="shared" si="16"/>
        <v>5.0925935297837883</v>
      </c>
    </row>
    <row r="49" spans="1:10" ht="15.75" thickBot="1" x14ac:dyDescent="0.3">
      <c r="B49" s="43" t="s">
        <v>30</v>
      </c>
      <c r="C49" s="44"/>
      <c r="D49" s="44"/>
      <c r="E49" s="15">
        <f>SUM(E44:E48)</f>
        <v>26.213034587655798</v>
      </c>
      <c r="G49" s="41" t="s">
        <v>44</v>
      </c>
      <c r="H49" s="41"/>
      <c r="I49" s="41"/>
    </row>
    <row r="51" spans="1:10" ht="15.75" thickBot="1" x14ac:dyDescent="0.3">
      <c r="A51" s="18" t="s">
        <v>45</v>
      </c>
      <c r="B51" s="18"/>
    </row>
    <row r="52" spans="1:10" ht="15.75" thickBot="1" x14ac:dyDescent="0.3">
      <c r="B52" s="46" t="s">
        <v>46</v>
      </c>
      <c r="C52" s="37" t="s">
        <v>23</v>
      </c>
      <c r="D52" s="37" t="s">
        <v>24</v>
      </c>
      <c r="E52" s="37" t="s">
        <v>5</v>
      </c>
      <c r="F52" s="37" t="s">
        <v>25</v>
      </c>
      <c r="G52" s="38" t="s">
        <v>26</v>
      </c>
    </row>
    <row r="53" spans="1:10" ht="15.75" thickBot="1" x14ac:dyDescent="0.3">
      <c r="B53" s="47"/>
      <c r="C53" s="48">
        <f>D44</f>
        <v>0.50281949577049656</v>
      </c>
      <c r="D53" s="48">
        <f>D45</f>
        <v>0.26023158778668332</v>
      </c>
      <c r="E53" s="48">
        <f>D46</f>
        <v>0.13435044057311091</v>
      </c>
      <c r="F53" s="48">
        <f>D47</f>
        <v>6.777766684747813E-2</v>
      </c>
      <c r="G53" s="42">
        <f>D48</f>
        <v>3.4820809022231121E-2</v>
      </c>
      <c r="I53" s="20" t="s">
        <v>5</v>
      </c>
      <c r="J53" s="15" t="s">
        <v>47</v>
      </c>
    </row>
    <row r="54" spans="1:10" x14ac:dyDescent="0.25">
      <c r="B54" s="39" t="str">
        <f>B4</f>
        <v>Vivo</v>
      </c>
      <c r="C54" s="49">
        <f>C4</f>
        <v>2.2999999999999998</v>
      </c>
      <c r="D54" s="50">
        <f>D4</f>
        <v>35</v>
      </c>
      <c r="E54" s="50">
        <f>J54</f>
        <v>1</v>
      </c>
      <c r="F54" s="50">
        <f>F4</f>
        <v>13</v>
      </c>
      <c r="G54" s="51">
        <f>G4</f>
        <v>126</v>
      </c>
      <c r="I54" s="21" t="str">
        <f>E4</f>
        <v>Deep Sea Blue</v>
      </c>
      <c r="J54" s="2">
        <v>1</v>
      </c>
    </row>
    <row r="55" spans="1:10" x14ac:dyDescent="0.25">
      <c r="B55" s="39" t="str">
        <f t="shared" ref="B55:G57" si="17">B5</f>
        <v>Oppo</v>
      </c>
      <c r="C55" s="21">
        <f t="shared" si="17"/>
        <v>3.1</v>
      </c>
      <c r="D55" s="1">
        <f t="shared" si="17"/>
        <v>42</v>
      </c>
      <c r="E55" s="1">
        <f>J55</f>
        <v>2</v>
      </c>
      <c r="F55" s="1">
        <f t="shared" si="17"/>
        <v>16</v>
      </c>
      <c r="G55" s="2">
        <f t="shared" si="17"/>
        <v>116</v>
      </c>
      <c r="I55" s="21" t="str">
        <f>E5</f>
        <v>Crystal Black</v>
      </c>
      <c r="J55" s="2">
        <v>2</v>
      </c>
    </row>
    <row r="56" spans="1:10" x14ac:dyDescent="0.25">
      <c r="B56" s="39" t="str">
        <f t="shared" si="17"/>
        <v>Samsung</v>
      </c>
      <c r="C56" s="21">
        <f t="shared" si="17"/>
        <v>3.7</v>
      </c>
      <c r="D56" s="1">
        <f t="shared" si="17"/>
        <v>40</v>
      </c>
      <c r="E56" s="1">
        <f>J56</f>
        <v>4</v>
      </c>
      <c r="F56" s="1">
        <f t="shared" si="17"/>
        <v>32</v>
      </c>
      <c r="G56" s="2">
        <f t="shared" si="17"/>
        <v>134</v>
      </c>
      <c r="I56" s="21" t="str">
        <f>E6</f>
        <v>Awesome Blue</v>
      </c>
      <c r="J56" s="2">
        <v>4</v>
      </c>
    </row>
    <row r="57" spans="1:10" ht="15.75" thickBot="1" x14ac:dyDescent="0.3">
      <c r="B57" s="40" t="str">
        <f t="shared" si="17"/>
        <v>Realme</v>
      </c>
      <c r="C57" s="22">
        <f t="shared" si="17"/>
        <v>4.7</v>
      </c>
      <c r="D57" s="3">
        <f t="shared" si="17"/>
        <v>90</v>
      </c>
      <c r="E57" s="3">
        <f>J57</f>
        <v>3</v>
      </c>
      <c r="F57" s="3">
        <f t="shared" si="17"/>
        <v>32</v>
      </c>
      <c r="G57" s="4">
        <f t="shared" si="17"/>
        <v>191</v>
      </c>
      <c r="I57" s="22" t="str">
        <f>E7</f>
        <v>Marine Blue</v>
      </c>
      <c r="J57" s="4">
        <v>3</v>
      </c>
    </row>
    <row r="58" spans="1:10" ht="15.75" thickBot="1" x14ac:dyDescent="0.3"/>
    <row r="59" spans="1:10" ht="15.75" thickBot="1" x14ac:dyDescent="0.3">
      <c r="B59" s="14" t="s">
        <v>46</v>
      </c>
      <c r="C59" s="8" t="s">
        <v>23</v>
      </c>
      <c r="D59" s="8" t="s">
        <v>24</v>
      </c>
      <c r="E59" s="8" t="s">
        <v>5</v>
      </c>
      <c r="F59" s="8" t="s">
        <v>25</v>
      </c>
      <c r="G59" s="8" t="s">
        <v>26</v>
      </c>
      <c r="H59" s="15" t="s">
        <v>48</v>
      </c>
    </row>
    <row r="60" spans="1:10" x14ac:dyDescent="0.25">
      <c r="B60" s="39" t="str">
        <f>B54</f>
        <v>Vivo</v>
      </c>
      <c r="C60" s="1">
        <f>$C$53*C54</f>
        <v>1.1564848402721419</v>
      </c>
      <c r="D60" s="1">
        <f>$D$53*D54</f>
        <v>9.1081055725339155</v>
      </c>
      <c r="E60" s="1">
        <f>$E$53*E54</f>
        <v>0.13435044057311091</v>
      </c>
      <c r="F60" s="1">
        <f>$F$53*F54</f>
        <v>0.88110966901721566</v>
      </c>
      <c r="G60" s="1">
        <f>$G$53*G54</f>
        <v>4.3874219368011209</v>
      </c>
      <c r="H60" s="52">
        <f>SUM(C60:G60)</f>
        <v>15.667472459197505</v>
      </c>
    </row>
    <row r="61" spans="1:10" x14ac:dyDescent="0.25">
      <c r="B61" s="39" t="str">
        <f t="shared" ref="B61:B63" si="18">B55</f>
        <v>Oppo</v>
      </c>
      <c r="C61" s="1">
        <f t="shared" ref="C61:C63" si="19">$C$53*C55</f>
        <v>1.5587404368885394</v>
      </c>
      <c r="D61" s="1">
        <f t="shared" ref="D61:D63" si="20">$D$53*D55</f>
        <v>10.929726687040699</v>
      </c>
      <c r="E61" s="1">
        <f t="shared" ref="E61:E63" si="21">$E$53*E55</f>
        <v>0.26870088114622181</v>
      </c>
      <c r="F61" s="1">
        <f t="shared" ref="F61:F63" si="22">$F$53*F55</f>
        <v>1.0844426695596501</v>
      </c>
      <c r="G61" s="1">
        <f t="shared" ref="G61:G63" si="23">$G$53*G55</f>
        <v>4.0392138465788099</v>
      </c>
      <c r="H61" s="52">
        <f t="shared" ref="H61:H63" si="24">SUM(C61:G61)</f>
        <v>17.880824521213921</v>
      </c>
    </row>
    <row r="62" spans="1:10" x14ac:dyDescent="0.25">
      <c r="B62" s="39" t="str">
        <f t="shared" si="18"/>
        <v>Samsung</v>
      </c>
      <c r="C62" s="1">
        <f t="shared" si="19"/>
        <v>1.8604321343508374</v>
      </c>
      <c r="D62" s="1">
        <f t="shared" si="20"/>
        <v>10.409263511467334</v>
      </c>
      <c r="E62" s="1">
        <f t="shared" si="21"/>
        <v>0.53740176229244363</v>
      </c>
      <c r="F62" s="1">
        <f t="shared" si="22"/>
        <v>2.1688853391193001</v>
      </c>
      <c r="G62" s="1">
        <f t="shared" si="23"/>
        <v>4.6659884089789703</v>
      </c>
      <c r="H62" s="52">
        <f t="shared" si="24"/>
        <v>19.641971156208882</v>
      </c>
    </row>
    <row r="63" spans="1:10" ht="15.75" thickBot="1" x14ac:dyDescent="0.3">
      <c r="B63" s="40" t="str">
        <f t="shared" si="18"/>
        <v>Realme</v>
      </c>
      <c r="C63" s="3">
        <f t="shared" si="19"/>
        <v>2.3632516301213338</v>
      </c>
      <c r="D63" s="3">
        <f t="shared" si="20"/>
        <v>23.4208429008015</v>
      </c>
      <c r="E63" s="3">
        <f t="shared" si="21"/>
        <v>0.40305132171933272</v>
      </c>
      <c r="F63" s="3">
        <f t="shared" si="22"/>
        <v>2.1688853391193001</v>
      </c>
      <c r="G63" s="3">
        <f t="shared" si="23"/>
        <v>6.6507745232461444</v>
      </c>
      <c r="H63" s="53">
        <f t="shared" si="24"/>
        <v>35.006805715007609</v>
      </c>
    </row>
    <row r="65" spans="1:8" ht="15.75" thickBot="1" x14ac:dyDescent="0.3">
      <c r="A65" s="18" t="s">
        <v>49</v>
      </c>
      <c r="B65" s="18"/>
    </row>
    <row r="66" spans="1:8" ht="15.75" thickBot="1" x14ac:dyDescent="0.3">
      <c r="B66" s="14" t="s">
        <v>50</v>
      </c>
      <c r="C66" s="8" t="s">
        <v>2</v>
      </c>
      <c r="D66" s="15" t="s">
        <v>48</v>
      </c>
      <c r="F66" s="54" t="s">
        <v>51</v>
      </c>
      <c r="G66" s="54"/>
      <c r="H66" s="54"/>
    </row>
    <row r="67" spans="1:8" x14ac:dyDescent="0.25">
      <c r="B67" s="39">
        <v>1</v>
      </c>
      <c r="C67" s="1" t="str">
        <f>B63</f>
        <v>Realme</v>
      </c>
      <c r="D67" s="2">
        <f>H63</f>
        <v>35.006805715007609</v>
      </c>
      <c r="F67" s="54"/>
      <c r="G67" s="54"/>
      <c r="H67" s="54"/>
    </row>
    <row r="68" spans="1:8" x14ac:dyDescent="0.25">
      <c r="B68" s="39">
        <v>2</v>
      </c>
      <c r="C68" s="1" t="str">
        <f>B62</f>
        <v>Samsung</v>
      </c>
      <c r="D68" s="2">
        <f>H62</f>
        <v>19.641971156208882</v>
      </c>
      <c r="F68" s="54"/>
      <c r="G68" s="54"/>
      <c r="H68" s="54"/>
    </row>
    <row r="69" spans="1:8" x14ac:dyDescent="0.25">
      <c r="B69" s="39">
        <v>3</v>
      </c>
      <c r="C69" s="1" t="str">
        <f>B61</f>
        <v>Oppo</v>
      </c>
      <c r="D69" s="2">
        <f>H61</f>
        <v>17.880824521213921</v>
      </c>
      <c r="F69" s="54"/>
      <c r="G69" s="54"/>
      <c r="H69" s="54"/>
    </row>
    <row r="70" spans="1:8" ht="15.75" thickBot="1" x14ac:dyDescent="0.3">
      <c r="B70" s="40">
        <v>4</v>
      </c>
      <c r="C70" s="3" t="str">
        <f>B60</f>
        <v>Vivo</v>
      </c>
      <c r="D70" s="4">
        <f>H60</f>
        <v>15.667472459197505</v>
      </c>
      <c r="F70" s="54"/>
      <c r="G70" s="54"/>
      <c r="H70" s="54"/>
    </row>
  </sheetData>
  <mergeCells count="18">
    <mergeCell ref="A51:B51"/>
    <mergeCell ref="B52:B53"/>
    <mergeCell ref="A65:B65"/>
    <mergeCell ref="F66:H70"/>
    <mergeCell ref="B42:E42"/>
    <mergeCell ref="B49:D49"/>
    <mergeCell ref="G43:H43"/>
    <mergeCell ref="G44:H44"/>
    <mergeCell ref="G45:H45"/>
    <mergeCell ref="G46:H46"/>
    <mergeCell ref="G47:H47"/>
    <mergeCell ref="G49:I49"/>
    <mergeCell ref="B10:E10"/>
    <mergeCell ref="A9:B9"/>
    <mergeCell ref="A23:B23"/>
    <mergeCell ref="A32:B32"/>
    <mergeCell ref="B33:E33"/>
    <mergeCell ref="A41:B41"/>
  </mergeCells>
  <pageMargins left="0.7" right="0.7" top="0.75" bottom="0.75" header="0.3" footer="0.3"/>
  <pageSetup orientation="portrait" r:id="rId1"/>
  <ignoredErrors>
    <ignoredError sqref="E54:E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</dc:creator>
  <cp:lastModifiedBy>Alif</cp:lastModifiedBy>
  <dcterms:created xsi:type="dcterms:W3CDTF">2021-11-15T12:55:59Z</dcterms:created>
  <dcterms:modified xsi:type="dcterms:W3CDTF">2021-11-15T15:19:38Z</dcterms:modified>
</cp:coreProperties>
</file>