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eu Drive\IBMEC\25.1\Estruturada\"/>
    </mc:Choice>
  </mc:AlternateContent>
  <xr:revisionPtr revIDLastSave="0" documentId="13_ncr:1_{860CF5FA-1B80-4301-B4CC-5D3FA1BF59F7}" xr6:coauthVersionLast="47" xr6:coauthVersionMax="47" xr10:uidLastSave="{00000000-0000-0000-0000-000000000000}"/>
  <bookViews>
    <workbookView xWindow="-110" yWindow="-110" windowWidth="19420" windowHeight="10300" activeTab="2" xr2:uid="{4BF6705B-C9CB-4FC3-910E-2A18FFB14B1E}"/>
  </bookViews>
  <sheets>
    <sheet name="salario 2025" sheetId="1" r:id="rId1"/>
    <sheet name="Reajuste 2026" sheetId="2" r:id="rId2"/>
    <sheet name="Gastos 2024" sheetId="3" r:id="rId3"/>
  </sheets>
  <definedNames>
    <definedName name="_xlnm._FilterDatabase" localSheetId="1" hidden="1">'Reajuste 2026'!$A$1:$D$19</definedName>
    <definedName name="_xlnm._FilterDatabase" localSheetId="0" hidden="1">'salario 2025'!$A$1:$G$107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9" i="1" l="1"/>
  <c r="E9" i="1" s="1"/>
  <c r="C10" i="1"/>
  <c r="E10" i="1" s="1"/>
  <c r="G10" i="1" s="1"/>
  <c r="C11" i="1"/>
  <c r="E11" i="1" s="1"/>
  <c r="G11" i="1" s="1"/>
  <c r="C12" i="1"/>
  <c r="E12" i="1" s="1"/>
  <c r="G12" i="1" s="1"/>
  <c r="C13" i="1"/>
  <c r="E13" i="1" s="1"/>
  <c r="C14" i="1"/>
  <c r="E14" i="1" s="1"/>
  <c r="G14" i="1" s="1"/>
  <c r="C15" i="1"/>
  <c r="E15" i="1" s="1"/>
  <c r="G15" i="1" s="1"/>
  <c r="C16" i="1"/>
  <c r="E16" i="1" s="1"/>
  <c r="G16" i="1" s="1"/>
  <c r="C17" i="1"/>
  <c r="E17" i="1" s="1"/>
  <c r="G17" i="1" s="1"/>
  <c r="C18" i="1"/>
  <c r="E18" i="1" s="1"/>
  <c r="G18" i="1" s="1"/>
  <c r="C19" i="1"/>
  <c r="E19" i="1" s="1"/>
  <c r="G19" i="1" s="1"/>
  <c r="C20" i="1"/>
  <c r="E20" i="1" s="1"/>
  <c r="G20" i="1" s="1"/>
  <c r="C21" i="1"/>
  <c r="E21" i="1" s="1"/>
  <c r="G21" i="1" s="1"/>
  <c r="C22" i="1"/>
  <c r="E22" i="1" s="1"/>
  <c r="G22" i="1" s="1"/>
  <c r="C23" i="1"/>
  <c r="E23" i="1" s="1"/>
  <c r="G23" i="1" s="1"/>
  <c r="C24" i="1"/>
  <c r="E24" i="1" s="1"/>
  <c r="G24" i="1" s="1"/>
  <c r="C25" i="1"/>
  <c r="E25" i="1" s="1"/>
  <c r="G25" i="1" s="1"/>
  <c r="C26" i="1"/>
  <c r="E26" i="1" s="1"/>
  <c r="G26" i="1" s="1"/>
  <c r="C27" i="1"/>
  <c r="E27" i="1" s="1"/>
  <c r="G27" i="1" s="1"/>
  <c r="C28" i="1"/>
  <c r="E28" i="1" s="1"/>
  <c r="G28" i="1" s="1"/>
  <c r="C29" i="1"/>
  <c r="E29" i="1" s="1"/>
  <c r="G29" i="1" s="1"/>
  <c r="C30" i="1"/>
  <c r="E30" i="1" s="1"/>
  <c r="G30" i="1" s="1"/>
  <c r="C31" i="1"/>
  <c r="E31" i="1" s="1"/>
  <c r="G31" i="1" s="1"/>
  <c r="C32" i="1"/>
  <c r="E32" i="1" s="1"/>
  <c r="G32" i="1" s="1"/>
  <c r="C33" i="1"/>
  <c r="E33" i="1" s="1"/>
  <c r="C34" i="1"/>
  <c r="E34" i="1" s="1"/>
  <c r="G34" i="1" s="1"/>
  <c r="C35" i="1"/>
  <c r="E35" i="1" s="1"/>
  <c r="G35" i="1" s="1"/>
  <c r="C36" i="1"/>
  <c r="E36" i="1" s="1"/>
  <c r="G36" i="1" s="1"/>
  <c r="C37" i="1"/>
  <c r="E37" i="1" s="1"/>
  <c r="G37" i="1" s="1"/>
  <c r="C38" i="1"/>
  <c r="E38" i="1" s="1"/>
  <c r="C39" i="1"/>
  <c r="E39" i="1" s="1"/>
  <c r="G39" i="1" s="1"/>
  <c r="C40" i="1"/>
  <c r="E40" i="1" s="1"/>
  <c r="G40" i="1" s="1"/>
  <c r="C41" i="1"/>
  <c r="E41" i="1" s="1"/>
  <c r="G41" i="1" s="1"/>
  <c r="C42" i="1"/>
  <c r="E42" i="1" s="1"/>
  <c r="G42" i="1" s="1"/>
  <c r="C43" i="1"/>
  <c r="E43" i="1" s="1"/>
  <c r="G43" i="1" s="1"/>
  <c r="C44" i="1"/>
  <c r="E44" i="1" s="1"/>
  <c r="G44" i="1" s="1"/>
  <c r="C45" i="1"/>
  <c r="E45" i="1" s="1"/>
  <c r="G45" i="1" s="1"/>
  <c r="C46" i="1"/>
  <c r="C47" i="1"/>
  <c r="C48" i="1"/>
  <c r="E48" i="1" s="1"/>
  <c r="G48" i="1" s="1"/>
  <c r="C49" i="1"/>
  <c r="E49" i="1" s="1"/>
  <c r="G49" i="1" s="1"/>
  <c r="C50" i="1"/>
  <c r="E50" i="1" s="1"/>
  <c r="C51" i="1"/>
  <c r="E51" i="1" s="1"/>
  <c r="G51" i="1" s="1"/>
  <c r="C52" i="1"/>
  <c r="E52" i="1" s="1"/>
  <c r="G52" i="1" s="1"/>
  <c r="C53" i="1"/>
  <c r="E53" i="1" s="1"/>
  <c r="G53" i="1" s="1"/>
  <c r="C54" i="1"/>
  <c r="E54" i="1" s="1"/>
  <c r="G54" i="1" s="1"/>
  <c r="C55" i="1"/>
  <c r="E55" i="1" s="1"/>
  <c r="G55" i="1" s="1"/>
  <c r="C56" i="1"/>
  <c r="E56" i="1" s="1"/>
  <c r="G56" i="1" s="1"/>
  <c r="C57" i="1"/>
  <c r="E57" i="1" s="1"/>
  <c r="G57" i="1" s="1"/>
  <c r="C58" i="1"/>
  <c r="E58" i="1" s="1"/>
  <c r="G58" i="1" s="1"/>
  <c r="C59" i="1"/>
  <c r="E59" i="1" s="1"/>
  <c r="G59" i="1" s="1"/>
  <c r="C60" i="1"/>
  <c r="E60" i="1" s="1"/>
  <c r="G60" i="1" s="1"/>
  <c r="C61" i="1"/>
  <c r="E61" i="1" s="1"/>
  <c r="G61" i="1" s="1"/>
  <c r="C62" i="1"/>
  <c r="E62" i="1" s="1"/>
  <c r="G62" i="1" s="1"/>
  <c r="C63" i="1"/>
  <c r="E63" i="1" s="1"/>
  <c r="G63" i="1" s="1"/>
  <c r="C64" i="1"/>
  <c r="E64" i="1" s="1"/>
  <c r="G64" i="1" s="1"/>
  <c r="C65" i="1"/>
  <c r="E65" i="1" s="1"/>
  <c r="G65" i="1" s="1"/>
  <c r="C66" i="1"/>
  <c r="E66" i="1" s="1"/>
  <c r="G66" i="1" s="1"/>
  <c r="C67" i="1"/>
  <c r="E67" i="1" s="1"/>
  <c r="G67" i="1" s="1"/>
  <c r="E70" i="1"/>
  <c r="G70" i="1" s="1"/>
  <c r="E71" i="1"/>
  <c r="G71" i="1" s="1"/>
  <c r="E72" i="1"/>
  <c r="G72" i="1" s="1"/>
  <c r="E73" i="1"/>
  <c r="G73" i="1" s="1"/>
  <c r="E74" i="1"/>
  <c r="G74" i="1" s="1"/>
  <c r="E78" i="1"/>
  <c r="G78" i="1" s="1"/>
  <c r="E79" i="1"/>
  <c r="G79" i="1" s="1"/>
  <c r="E80" i="1"/>
  <c r="G80" i="1" s="1"/>
  <c r="E81" i="1"/>
  <c r="G81" i="1" s="1"/>
  <c r="E82" i="1"/>
  <c r="G82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C93" i="1"/>
  <c r="E93" i="1" s="1"/>
  <c r="C94" i="1"/>
  <c r="E94" i="1" s="1"/>
  <c r="G94" i="1" s="1"/>
  <c r="C95" i="1"/>
  <c r="E95" i="1" s="1"/>
  <c r="G95" i="1" s="1"/>
  <c r="C96" i="1"/>
  <c r="E96" i="1" s="1"/>
  <c r="G96" i="1" s="1"/>
  <c r="C97" i="1"/>
  <c r="E97" i="1" s="1"/>
  <c r="G97" i="1" s="1"/>
  <c r="C98" i="1"/>
  <c r="E98" i="1" s="1"/>
  <c r="G98" i="1" s="1"/>
  <c r="C99" i="1"/>
  <c r="E99" i="1" s="1"/>
  <c r="G99" i="1" s="1"/>
  <c r="C100" i="1"/>
  <c r="E100" i="1" s="1"/>
  <c r="G100" i="1" s="1"/>
  <c r="C101" i="1"/>
  <c r="E101" i="1" s="1"/>
  <c r="G101" i="1" s="1"/>
  <c r="C102" i="1"/>
  <c r="E102" i="1" s="1"/>
  <c r="G102" i="1" s="1"/>
  <c r="C103" i="1"/>
  <c r="E103" i="1" s="1"/>
  <c r="G103" i="1" s="1"/>
  <c r="C104" i="1"/>
  <c r="E104" i="1" s="1"/>
  <c r="G104" i="1" s="1"/>
  <c r="C105" i="1"/>
  <c r="E105" i="1" s="1"/>
  <c r="G105" i="1" s="1"/>
  <c r="C106" i="1"/>
  <c r="E106" i="1" s="1"/>
  <c r="G106" i="1" s="1"/>
  <c r="C107" i="1"/>
  <c r="E107" i="1" s="1"/>
  <c r="G107" i="1" s="1"/>
  <c r="C8" i="1"/>
  <c r="E8" i="1" s="1"/>
  <c r="G8" i="1" s="1"/>
  <c r="C7" i="1"/>
  <c r="E7" i="1" s="1"/>
  <c r="C3" i="1"/>
  <c r="E3" i="1" s="1"/>
  <c r="G3" i="1" s="1"/>
  <c r="C4" i="1"/>
  <c r="E4" i="1" s="1"/>
  <c r="G4" i="1" s="1"/>
  <c r="C5" i="1"/>
  <c r="E5" i="1" s="1"/>
  <c r="G5" i="1" s="1"/>
  <c r="C6" i="1"/>
  <c r="E6" i="1" s="1"/>
  <c r="G6" i="1" s="1"/>
  <c r="C2" i="1"/>
  <c r="E2" i="1" s="1"/>
  <c r="G2" i="1" s="1"/>
  <c r="E46" i="1"/>
  <c r="G46" i="1" s="1"/>
  <c r="E47" i="1"/>
  <c r="G47" i="1" s="1"/>
  <c r="E68" i="1"/>
  <c r="E69" i="1"/>
  <c r="G69" i="1" s="1"/>
  <c r="E75" i="1"/>
  <c r="G75" i="1" s="1"/>
  <c r="E76" i="1"/>
  <c r="G76" i="1" s="1"/>
  <c r="E77" i="1"/>
  <c r="G77" i="1" s="1"/>
  <c r="E83" i="1"/>
  <c r="G83" i="1" s="1"/>
  <c r="E84" i="1"/>
  <c r="G84" i="1" s="1"/>
  <c r="E85" i="1"/>
  <c r="G85" i="1" s="1"/>
  <c r="E92" i="1"/>
  <c r="G92" i="1" s="1"/>
  <c r="G38" i="1" l="1"/>
  <c r="G7" i="1"/>
  <c r="G13" i="1"/>
  <c r="G93" i="1"/>
  <c r="G50" i="1"/>
  <c r="G68" i="1"/>
  <c r="G33" i="1"/>
  <c r="G9" i="1"/>
</calcChain>
</file>

<file path=xl/sharedStrings.xml><?xml version="1.0" encoding="utf-8"?>
<sst xmlns="http://schemas.openxmlformats.org/spreadsheetml/2006/main" count="165" uniqueCount="67">
  <si>
    <t>CARGOS</t>
  </si>
  <si>
    <t>ADMINISTRATIVO</t>
  </si>
  <si>
    <t>BANHISTA</t>
  </si>
  <si>
    <t>COZINHA</t>
  </si>
  <si>
    <t>INSTRUTOR</t>
  </si>
  <si>
    <t>RECEPÇÃO/PORTARIA</t>
  </si>
  <si>
    <t>SERVIÇOS GERAIS</t>
  </si>
  <si>
    <t>PROFESSORES</t>
  </si>
  <si>
    <t>ESTAGIÁRIO</t>
  </si>
  <si>
    <t>INSTRUTOR EXTRA</t>
  </si>
  <si>
    <t>BRUTO</t>
  </si>
  <si>
    <t>LÍQUIDO</t>
  </si>
  <si>
    <t>INSS</t>
  </si>
  <si>
    <t>FGTS</t>
  </si>
  <si>
    <t>VALE</t>
  </si>
  <si>
    <t>VALOR FINAL</t>
  </si>
  <si>
    <t>tipo</t>
  </si>
  <si>
    <t>Valor</t>
  </si>
  <si>
    <t>%</t>
  </si>
  <si>
    <t>Reajuste</t>
  </si>
  <si>
    <t xml:space="preserve">água </t>
  </si>
  <si>
    <t>gás</t>
  </si>
  <si>
    <t>mercado</t>
  </si>
  <si>
    <t>papelaria</t>
  </si>
  <si>
    <t>vivo</t>
  </si>
  <si>
    <t>sindicato professores</t>
  </si>
  <si>
    <t>sindicato Saep</t>
  </si>
  <si>
    <t>Professores</t>
  </si>
  <si>
    <t>IPTU</t>
  </si>
  <si>
    <t>Luz</t>
  </si>
  <si>
    <t>Aluguel</t>
  </si>
  <si>
    <t>Contabilidade</t>
  </si>
  <si>
    <t>Advogados</t>
  </si>
  <si>
    <t>Seguro estágio</t>
  </si>
  <si>
    <t>Arte gráfica</t>
  </si>
  <si>
    <t>Manutenção</t>
  </si>
  <si>
    <t>Aniversariante do mês</t>
  </si>
  <si>
    <t>Segurança do trabalho</t>
  </si>
  <si>
    <t>Nome gasto</t>
  </si>
  <si>
    <t>IMPOSTO</t>
  </si>
  <si>
    <t xml:space="preserve">ÁGUA </t>
  </si>
  <si>
    <t xml:space="preserve">LUZ </t>
  </si>
  <si>
    <t>GÁS</t>
  </si>
  <si>
    <t>ALUGUEL</t>
  </si>
  <si>
    <t>MANUTENÇÃO</t>
  </si>
  <si>
    <t>PAPELARIA</t>
  </si>
  <si>
    <t>MERCADO + HORTIFRUTI</t>
  </si>
  <si>
    <t xml:space="preserve">IPTU </t>
  </si>
  <si>
    <t xml:space="preserve">VIVO </t>
  </si>
  <si>
    <t xml:space="preserve">CONTABILIDADE </t>
  </si>
  <si>
    <t>SEGURANÇA DO TRABALHO</t>
  </si>
  <si>
    <t xml:space="preserve">SEGURO ESTÁGIO </t>
  </si>
  <si>
    <t>SINDICATO DOS PROFESSORES</t>
  </si>
  <si>
    <t xml:space="preserve">SINDICATO SAEP </t>
  </si>
  <si>
    <t>ARTE GRAFICA</t>
  </si>
  <si>
    <t xml:space="preserve">ADVOGADO </t>
  </si>
  <si>
    <t>ANIVERSARIANTES DO MÊS</t>
  </si>
  <si>
    <t>EVENTOS</t>
  </si>
  <si>
    <t>DÉCIMO TERCEIRO</t>
  </si>
  <si>
    <t>SALÁRIO PROFESSORES</t>
  </si>
  <si>
    <t>SALÁRIO ESTAGIÁRIOS</t>
  </si>
  <si>
    <t>SALÁRIO ADMINISTRATIVO</t>
  </si>
  <si>
    <t>SALÁRIO BANHISTA</t>
  </si>
  <si>
    <t>SALÁRIO COZINHA</t>
  </si>
  <si>
    <t>SALÁRIO MONITOR</t>
  </si>
  <si>
    <t>SALÁRIO RECEPÇÃO/PORTEIRO</t>
  </si>
  <si>
    <t>SALÁRIO SERVIÇOS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</si>
</sst>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#,##0.00"/>
    <numFmt numFmtId="166" formatCode="_-&quot;R$&quot;\ * #,##0.00_-;\-&quot;R$&quot;\ * #,##0.00_-;_-&quot;R$&quot;\ * &quot;-&quot;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0" fontId="0" fillId="0" borderId="0" xfId="0" applyNumberFormat="1"/>
    <xf numFmtId="0" fontId="4" fillId="2" borderId="1" xfId="0" applyFont="1" applyFill="1" applyBorder="1"/>
    <xf numFmtId="0" fontId="0" fillId="4" borderId="1" xfId="0" applyFill="1" applyBorder="1"/>
    <xf numFmtId="44" fontId="0" fillId="0" borderId="1" xfId="0" applyNumberFormat="1" applyBorder="1"/>
    <xf numFmtId="10" fontId="0" fillId="0" borderId="1" xfId="0" applyNumberFormat="1" applyBorder="1"/>
    <xf numFmtId="0" fontId="3" fillId="2" borderId="2" xfId="0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10" fontId="5" fillId="3" borderId="2" xfId="0" applyNumberFormat="1" applyFont="1" applyFill="1" applyBorder="1" applyAlignment="1">
      <alignment horizontal="center" vertical="center"/>
    </xf>
    <xf numFmtId="10" fontId="5" fillId="3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65" fontId="5" fillId="0" borderId="2" xfId="0" applyNumberFormat="1" applyFont="1" applyBorder="1"/>
    <xf numFmtId="165" fontId="6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44" fontId="5" fillId="0" borderId="2" xfId="1" applyFont="1" applyBorder="1"/>
    <xf numFmtId="44" fontId="5" fillId="0" borderId="2" xfId="0" applyNumberFormat="1" applyFont="1" applyBorder="1"/>
    <xf numFmtId="166" fontId="5" fillId="0" borderId="2" xfId="0" applyNumberFormat="1" applyFont="1" applyBorder="1"/>
    <xf numFmtId="164" fontId="5" fillId="0" borderId="2" xfId="0" applyNumberFormat="1" applyFont="1" applyBorder="1"/>
    <xf numFmtId="165" fontId="5" fillId="5" borderId="2" xfId="0" applyNumberFormat="1" applyFont="1" applyFill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44" fontId="6" fillId="5" borderId="2" xfId="0" applyNumberFormat="1" applyFont="1" applyFill="1" applyBorder="1" applyAlignment="1">
      <alignment horizontal="center" vertical="center" wrapText="1"/>
    </xf>
    <xf numFmtId="44" fontId="5" fillId="5" borderId="2" xfId="0" applyNumberFormat="1" applyFont="1" applyFill="1" applyBorder="1" applyAlignment="1">
      <alignment horizontal="center" vertical="center" wrapText="1"/>
    </xf>
    <xf numFmtId="44" fontId="7" fillId="5" borderId="2" xfId="0" applyNumberFormat="1" applyFont="1" applyFill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left" vertical="center"/>
    </xf>
    <xf numFmtId="44" fontId="5" fillId="0" borderId="0" xfId="1" applyFont="1" applyBorder="1"/>
    <xf numFmtId="164" fontId="2" fillId="0" borderId="0" xfId="1" applyNumberFormat="1" applyFont="1" applyFill="1" applyBorder="1"/>
    <xf numFmtId="44" fontId="2" fillId="0" borderId="0" xfId="1" applyFont="1" applyFill="1" applyBorder="1"/>
    <xf numFmtId="164" fontId="2" fillId="0" borderId="0" xfId="0" applyNumberFormat="1" applyFont="1"/>
    <xf numFmtId="42" fontId="0" fillId="0" borderId="0" xfId="0" applyNumberFormat="1"/>
    <xf numFmtId="164" fontId="5" fillId="0" borderId="0" xfId="0" applyNumberFormat="1" applyFont="1"/>
    <xf numFmtId="44" fontId="0" fillId="0" borderId="0" xfId="1" applyFont="1" applyBorder="1"/>
    <xf numFmtId="164" fontId="0" fillId="0" borderId="0" xfId="0" applyNumberFormat="1"/>
    <xf numFmtId="44" fontId="0" fillId="0" borderId="0" xfId="0" applyNumberFormat="1"/>
    <xf numFmtId="0" fontId="3" fillId="0" borderId="3" xfId="0" applyFont="1" applyBorder="1" applyAlignment="1">
      <alignment horizontal="center" vertical="center"/>
    </xf>
    <xf numFmtId="17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2" fontId="0" fillId="0" borderId="0" xfId="1" applyNumberFormat="1" applyFont="1" applyAlignment="1"/>
    <xf numFmtId="17" fontId="0" fillId="6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4920-2BAA-4379-93A1-13D0E6C7D159}">
  <dimension ref="A1:P107"/>
  <sheetViews>
    <sheetView zoomScale="72" workbookViewId="0"/>
  </sheetViews>
  <sheetFormatPr defaultColWidth="8.81640625" defaultRowHeight="14.5" x14ac:dyDescent="0.35"/>
  <cols>
    <col min="1" max="1" width="21.1796875" customWidth="1"/>
    <col min="2" max="2" width="18.6328125" bestFit="1" customWidth="1"/>
    <col min="3" max="3" width="9" bestFit="1" customWidth="1"/>
    <col min="4" max="4" width="9" style="1" bestFit="1" customWidth="1"/>
    <col min="5" max="5" width="18.6328125" bestFit="1" customWidth="1"/>
    <col min="6" max="6" width="12.6328125" bestFit="1" customWidth="1"/>
    <col min="7" max="7" width="16.36328125" bestFit="1" customWidth="1"/>
    <col min="9" max="9" width="17.6328125" bestFit="1" customWidth="1"/>
    <col min="10" max="10" width="13.453125" bestFit="1" customWidth="1"/>
    <col min="12" max="12" width="15.1796875" bestFit="1" customWidth="1"/>
    <col min="13" max="13" width="17.6328125" bestFit="1" customWidth="1"/>
    <col min="14" max="14" width="11.453125" bestFit="1" customWidth="1"/>
  </cols>
  <sheetData>
    <row r="1" spans="1:16" ht="15.5" x14ac:dyDescent="0.35">
      <c r="A1" s="6" t="s">
        <v>0</v>
      </c>
      <c r="B1" s="6" t="s">
        <v>11</v>
      </c>
      <c r="C1" s="6" t="s">
        <v>12</v>
      </c>
      <c r="D1" s="6" t="s">
        <v>13</v>
      </c>
      <c r="E1" s="6" t="s">
        <v>10</v>
      </c>
      <c r="F1" s="6" t="s">
        <v>14</v>
      </c>
      <c r="G1" s="6" t="s">
        <v>15</v>
      </c>
      <c r="H1" s="34"/>
      <c r="I1" s="34"/>
      <c r="J1" s="34"/>
      <c r="K1" s="34"/>
      <c r="L1" s="34"/>
      <c r="M1" s="34"/>
      <c r="N1" s="34"/>
      <c r="O1" s="34"/>
      <c r="P1" s="34"/>
    </row>
    <row r="2" spans="1:16" ht="15.5" x14ac:dyDescent="0.35">
      <c r="A2" s="7" t="s">
        <v>1</v>
      </c>
      <c r="B2" s="8">
        <v>4509.03</v>
      </c>
      <c r="C2" s="9">
        <f>IF(B2&lt;=1518,0.075,IF(B2&lt;=2793.88,0.09,IF(B2&lt;=4190.83,0.12,IF(B2&lt;=8157.41,0.14,""))))</f>
        <v>0.14000000000000001</v>
      </c>
      <c r="D2" s="10">
        <v>0.08</v>
      </c>
      <c r="E2" s="11">
        <f>((B2*C2)+(B2*D2))+B2</f>
        <v>5501.0165999999999</v>
      </c>
      <c r="F2" s="21">
        <v>231</v>
      </c>
      <c r="G2" s="12">
        <f>SUM(E2,F2)</f>
        <v>5732.0165999999999</v>
      </c>
      <c r="J2" s="25"/>
      <c r="L2" s="26"/>
    </row>
    <row r="3" spans="1:16" ht="15.5" x14ac:dyDescent="0.35">
      <c r="A3" s="7" t="s">
        <v>1</v>
      </c>
      <c r="B3" s="13">
        <v>2852.63</v>
      </c>
      <c r="C3" s="9">
        <f t="shared" ref="C3:C6" si="0">IF(B3&lt;=1518,0.075,IF(B3&lt;=2793.88,0.09,IF(B3&lt;=4190.83,0.12,IF(B3&lt;=8157.41,0.14,""))))</f>
        <v>0.12</v>
      </c>
      <c r="D3" s="10">
        <v>0.08</v>
      </c>
      <c r="E3" s="11">
        <f t="shared" ref="E3:E60" si="1">((B3*C3)+(B3*D3))+B3</f>
        <v>3423.1559999999999</v>
      </c>
      <c r="F3" s="21">
        <v>242</v>
      </c>
      <c r="G3" s="12">
        <f t="shared" ref="G3:G6" si="2">SUM(E3,F3)</f>
        <v>3665.1559999999999</v>
      </c>
      <c r="J3" s="25"/>
      <c r="L3" s="27"/>
    </row>
    <row r="4" spans="1:16" ht="15.5" x14ac:dyDescent="0.35">
      <c r="A4" s="7" t="s">
        <v>1</v>
      </c>
      <c r="B4" s="13">
        <v>1925.33</v>
      </c>
      <c r="C4" s="9">
        <f t="shared" si="0"/>
        <v>0.09</v>
      </c>
      <c r="D4" s="10">
        <v>0.08</v>
      </c>
      <c r="E4" s="11">
        <f t="shared" si="1"/>
        <v>2252.6360999999997</v>
      </c>
      <c r="F4" s="21">
        <v>231</v>
      </c>
      <c r="G4" s="12">
        <f t="shared" si="2"/>
        <v>2483.6360999999997</v>
      </c>
      <c r="J4" s="25"/>
      <c r="L4" s="28"/>
    </row>
    <row r="5" spans="1:16" ht="15.5" x14ac:dyDescent="0.35">
      <c r="A5" s="7" t="s">
        <v>1</v>
      </c>
      <c r="B5" s="13">
        <v>3917.76</v>
      </c>
      <c r="C5" s="9">
        <f t="shared" si="0"/>
        <v>0.12</v>
      </c>
      <c r="D5" s="10">
        <v>0.08</v>
      </c>
      <c r="E5" s="11">
        <f t="shared" si="1"/>
        <v>4701.3119999999999</v>
      </c>
      <c r="F5" s="21">
        <v>242</v>
      </c>
      <c r="G5" s="12">
        <f t="shared" si="2"/>
        <v>4943.3119999999999</v>
      </c>
      <c r="J5" s="25"/>
      <c r="L5" s="28"/>
    </row>
    <row r="6" spans="1:16" ht="15.5" x14ac:dyDescent="0.35">
      <c r="A6" s="7" t="s">
        <v>1</v>
      </c>
      <c r="B6" s="8">
        <v>2007.06</v>
      </c>
      <c r="C6" s="9">
        <f t="shared" si="0"/>
        <v>0.09</v>
      </c>
      <c r="D6" s="10">
        <v>0.08</v>
      </c>
      <c r="E6" s="11">
        <f t="shared" si="1"/>
        <v>2348.2601999999997</v>
      </c>
      <c r="F6" s="21">
        <v>231</v>
      </c>
      <c r="G6" s="12">
        <f t="shared" si="2"/>
        <v>2579.2601999999997</v>
      </c>
      <c r="J6" s="25"/>
      <c r="L6" s="27"/>
    </row>
    <row r="7" spans="1:16" ht="15.5" x14ac:dyDescent="0.35">
      <c r="A7" s="7" t="s">
        <v>2</v>
      </c>
      <c r="B7" s="13">
        <v>1417.46</v>
      </c>
      <c r="C7" s="9">
        <f>IF(B7&lt;=1518,0.075,IF(B7&lt;=2793.88,0.09,IF(B7&lt;=4190.83,0.12,IF(B7&lt;=8157.41,0.14,""))))</f>
        <v>7.4999999999999997E-2</v>
      </c>
      <c r="D7" s="10">
        <v>0.08</v>
      </c>
      <c r="E7" s="11">
        <f t="shared" si="1"/>
        <v>1637.1663000000001</v>
      </c>
      <c r="F7" s="22">
        <v>220</v>
      </c>
      <c r="G7" s="12">
        <f>SUM(E7,F7)</f>
        <v>1857.1663000000001</v>
      </c>
      <c r="J7" s="25"/>
      <c r="L7" s="27"/>
    </row>
    <row r="8" spans="1:16" ht="15.5" x14ac:dyDescent="0.35">
      <c r="A8" s="7" t="s">
        <v>2</v>
      </c>
      <c r="B8" s="13">
        <v>1511.07</v>
      </c>
      <c r="C8" s="9">
        <f>IF(B8&lt;=1518,0.075,IF(B8&lt;=2793.88,0.09,IF(B8&lt;=4190.83,0.12,IF(B8&lt;=8157.41,0.14,""))))</f>
        <v>7.4999999999999997E-2</v>
      </c>
      <c r="D8" s="10">
        <v>0.08</v>
      </c>
      <c r="E8" s="11">
        <f t="shared" si="1"/>
        <v>1745.28585</v>
      </c>
      <c r="F8" s="22">
        <v>231</v>
      </c>
      <c r="G8" s="12">
        <f>SUM(E8,F8)</f>
        <v>1976.28585</v>
      </c>
      <c r="J8" s="25"/>
      <c r="L8" s="27"/>
    </row>
    <row r="9" spans="1:16" ht="15.5" x14ac:dyDescent="0.35">
      <c r="A9" s="7" t="s">
        <v>3</v>
      </c>
      <c r="B9" s="14">
        <v>1554.62</v>
      </c>
      <c r="C9" s="9">
        <f t="shared" ref="C9:C67" si="3">IF(B9&lt;=1518,0.075,IF(B9&lt;=2793.88,0.09,IF(B9&lt;=4190.83,0.12,IF(B9&lt;=8157.41,0.14,""))))</f>
        <v>0.09</v>
      </c>
      <c r="D9" s="10">
        <v>0.08</v>
      </c>
      <c r="E9" s="11">
        <f t="shared" si="1"/>
        <v>1818.9053999999999</v>
      </c>
      <c r="F9" s="22">
        <v>220</v>
      </c>
      <c r="G9" s="12">
        <f>SUM(E9,F9)</f>
        <v>2038.9053999999999</v>
      </c>
      <c r="J9" s="25"/>
      <c r="L9" s="27"/>
    </row>
    <row r="10" spans="1:16" ht="15.5" x14ac:dyDescent="0.35">
      <c r="A10" s="7" t="s">
        <v>3</v>
      </c>
      <c r="B10" s="13">
        <v>2001.02</v>
      </c>
      <c r="C10" s="9">
        <f t="shared" si="3"/>
        <v>0.09</v>
      </c>
      <c r="D10" s="10">
        <v>0.08</v>
      </c>
      <c r="E10" s="11">
        <f t="shared" si="1"/>
        <v>2341.1934000000001</v>
      </c>
      <c r="F10" s="21">
        <v>231</v>
      </c>
      <c r="G10" s="12">
        <f t="shared" ref="G10:G12" si="4">SUM(E10,F10)</f>
        <v>2572.1934000000001</v>
      </c>
      <c r="J10" s="25"/>
      <c r="L10" s="27"/>
    </row>
    <row r="11" spans="1:16" ht="15.5" x14ac:dyDescent="0.35">
      <c r="A11" s="7" t="s">
        <v>3</v>
      </c>
      <c r="B11" s="13">
        <v>1713.07</v>
      </c>
      <c r="C11" s="9">
        <f t="shared" si="3"/>
        <v>0.09</v>
      </c>
      <c r="D11" s="10">
        <v>0.08</v>
      </c>
      <c r="E11" s="11">
        <f t="shared" si="1"/>
        <v>2004.2918999999999</v>
      </c>
      <c r="F11" s="21">
        <v>231</v>
      </c>
      <c r="G11" s="12">
        <f t="shared" si="4"/>
        <v>2235.2919000000002</v>
      </c>
      <c r="J11" s="25"/>
      <c r="L11" s="27"/>
    </row>
    <row r="12" spans="1:16" ht="15.5" x14ac:dyDescent="0.35">
      <c r="A12" s="7" t="s">
        <v>3</v>
      </c>
      <c r="B12" s="14">
        <v>1811.07</v>
      </c>
      <c r="C12" s="9">
        <f t="shared" si="3"/>
        <v>0.09</v>
      </c>
      <c r="D12" s="10">
        <v>0.08</v>
      </c>
      <c r="E12" s="11">
        <f t="shared" si="1"/>
        <v>2118.9519</v>
      </c>
      <c r="F12" s="22">
        <v>231</v>
      </c>
      <c r="G12" s="12">
        <f t="shared" si="4"/>
        <v>2349.9519</v>
      </c>
      <c r="J12" s="25"/>
      <c r="L12" s="27"/>
    </row>
    <row r="13" spans="1:16" ht="15.5" x14ac:dyDescent="0.35">
      <c r="A13" s="7" t="s">
        <v>4</v>
      </c>
      <c r="B13" s="15">
        <v>1513.64</v>
      </c>
      <c r="C13" s="9">
        <f t="shared" si="3"/>
        <v>7.4999999999999997E-2</v>
      </c>
      <c r="D13" s="10">
        <v>0.08</v>
      </c>
      <c r="E13" s="11">
        <f t="shared" si="1"/>
        <v>1748.2542000000001</v>
      </c>
      <c r="F13" s="16">
        <v>143</v>
      </c>
      <c r="G13" s="12">
        <f>SUM(E13,F13)</f>
        <v>1891.2542000000001</v>
      </c>
      <c r="J13" s="25"/>
      <c r="L13" s="27"/>
    </row>
    <row r="14" spans="1:16" ht="15.5" x14ac:dyDescent="0.35">
      <c r="A14" s="7" t="s">
        <v>4</v>
      </c>
      <c r="B14" s="15">
        <v>3293.67</v>
      </c>
      <c r="C14" s="9">
        <f t="shared" si="3"/>
        <v>0.12</v>
      </c>
      <c r="D14" s="10">
        <v>0.08</v>
      </c>
      <c r="E14" s="11">
        <f t="shared" si="1"/>
        <v>3952.404</v>
      </c>
      <c r="F14" s="17">
        <v>242</v>
      </c>
      <c r="G14" s="12">
        <f t="shared" ref="G14:G32" si="5">SUM(E14,F14)</f>
        <v>4194.4040000000005</v>
      </c>
      <c r="J14" s="25"/>
      <c r="L14" s="27"/>
      <c r="M14" s="29"/>
    </row>
    <row r="15" spans="1:16" ht="15.5" x14ac:dyDescent="0.35">
      <c r="A15" s="7" t="s">
        <v>4</v>
      </c>
      <c r="B15" s="15">
        <v>1596.68</v>
      </c>
      <c r="C15" s="9">
        <f t="shared" si="3"/>
        <v>0.09</v>
      </c>
      <c r="D15" s="10">
        <v>0.08</v>
      </c>
      <c r="E15" s="11">
        <f t="shared" si="1"/>
        <v>1868.1156000000001</v>
      </c>
      <c r="F15" s="17">
        <v>220</v>
      </c>
      <c r="G15" s="12">
        <f t="shared" si="5"/>
        <v>2088.1156000000001</v>
      </c>
      <c r="J15" s="30"/>
      <c r="L15" s="27"/>
      <c r="M15" s="29"/>
      <c r="N15" s="31"/>
    </row>
    <row r="16" spans="1:16" ht="15.5" x14ac:dyDescent="0.35">
      <c r="A16" s="7" t="s">
        <v>4</v>
      </c>
      <c r="B16" s="15">
        <v>2299.5300000000002</v>
      </c>
      <c r="C16" s="9">
        <f t="shared" si="3"/>
        <v>0.09</v>
      </c>
      <c r="D16" s="10">
        <v>0.08</v>
      </c>
      <c r="E16" s="11">
        <f t="shared" si="1"/>
        <v>2690.4501</v>
      </c>
      <c r="F16" s="17">
        <v>143</v>
      </c>
      <c r="G16" s="12">
        <f t="shared" si="5"/>
        <v>2833.4501</v>
      </c>
      <c r="J16" s="25"/>
      <c r="L16" s="27"/>
      <c r="M16" s="29"/>
      <c r="N16" s="31"/>
    </row>
    <row r="17" spans="1:14" ht="15.5" x14ac:dyDescent="0.35">
      <c r="A17" s="7" t="s">
        <v>4</v>
      </c>
      <c r="B17" s="15">
        <v>1398.8</v>
      </c>
      <c r="C17" s="9">
        <f t="shared" si="3"/>
        <v>7.4999999999999997E-2</v>
      </c>
      <c r="D17" s="10">
        <v>0.08</v>
      </c>
      <c r="E17" s="11">
        <f t="shared" si="1"/>
        <v>1615.614</v>
      </c>
      <c r="F17" s="17">
        <v>231</v>
      </c>
      <c r="G17" s="12">
        <f t="shared" si="5"/>
        <v>1846.614</v>
      </c>
      <c r="J17" s="30"/>
      <c r="L17" s="27"/>
      <c r="M17" s="29"/>
      <c r="N17" s="31"/>
    </row>
    <row r="18" spans="1:14" ht="15.5" x14ac:dyDescent="0.35">
      <c r="A18" s="7" t="s">
        <v>4</v>
      </c>
      <c r="B18" s="15">
        <v>3214.75</v>
      </c>
      <c r="C18" s="9">
        <f t="shared" si="3"/>
        <v>0.12</v>
      </c>
      <c r="D18" s="10">
        <v>0.08</v>
      </c>
      <c r="E18" s="11">
        <f t="shared" si="1"/>
        <v>3857.7</v>
      </c>
      <c r="F18" s="17">
        <v>168</v>
      </c>
      <c r="G18" s="12">
        <f t="shared" si="5"/>
        <v>4025.7</v>
      </c>
      <c r="J18" s="31"/>
      <c r="L18" s="27"/>
      <c r="M18" s="29"/>
      <c r="N18" s="31"/>
    </row>
    <row r="19" spans="1:14" ht="15.5" x14ac:dyDescent="0.35">
      <c r="A19" s="7" t="s">
        <v>4</v>
      </c>
      <c r="B19" s="15">
        <v>1661.68</v>
      </c>
      <c r="C19" s="9">
        <f t="shared" si="3"/>
        <v>0.09</v>
      </c>
      <c r="D19" s="10">
        <v>0.08</v>
      </c>
      <c r="E19" s="11">
        <f t="shared" si="1"/>
        <v>1944.1656</v>
      </c>
      <c r="F19" s="17">
        <v>231</v>
      </c>
      <c r="G19" s="12">
        <f t="shared" si="5"/>
        <v>2175.1656000000003</v>
      </c>
      <c r="J19" s="31"/>
      <c r="L19" s="27"/>
      <c r="M19" s="29"/>
      <c r="N19" s="31"/>
    </row>
    <row r="20" spans="1:14" ht="15.5" x14ac:dyDescent="0.35">
      <c r="A20" s="7" t="s">
        <v>4</v>
      </c>
      <c r="B20" s="15">
        <v>4308.37</v>
      </c>
      <c r="C20" s="9">
        <f t="shared" si="3"/>
        <v>0.14000000000000001</v>
      </c>
      <c r="D20" s="10">
        <v>0.08</v>
      </c>
      <c r="E20" s="11">
        <f t="shared" si="1"/>
        <v>5256.2114000000001</v>
      </c>
      <c r="F20" s="17">
        <v>242</v>
      </c>
      <c r="G20" s="12">
        <f t="shared" si="5"/>
        <v>5498.2114000000001</v>
      </c>
      <c r="J20" s="31"/>
      <c r="L20" s="27"/>
      <c r="M20" s="29"/>
      <c r="N20" s="31"/>
    </row>
    <row r="21" spans="1:14" ht="15.5" x14ac:dyDescent="0.35">
      <c r="A21" s="7" t="s">
        <v>4</v>
      </c>
      <c r="B21" s="15">
        <v>1991.68</v>
      </c>
      <c r="C21" s="9">
        <f t="shared" si="3"/>
        <v>0.09</v>
      </c>
      <c r="D21" s="10">
        <v>0.08</v>
      </c>
      <c r="E21" s="11">
        <f t="shared" si="1"/>
        <v>2330.2656000000002</v>
      </c>
      <c r="F21" s="17">
        <v>242.00000000000023</v>
      </c>
      <c r="G21" s="12">
        <f t="shared" si="5"/>
        <v>2572.2656000000006</v>
      </c>
      <c r="J21" s="31"/>
      <c r="L21" s="27"/>
      <c r="M21" s="29"/>
      <c r="N21" s="31"/>
    </row>
    <row r="22" spans="1:14" ht="15.5" x14ac:dyDescent="0.35">
      <c r="A22" s="7" t="s">
        <v>4</v>
      </c>
      <c r="B22" s="15">
        <v>1828.8</v>
      </c>
      <c r="C22" s="9">
        <f t="shared" si="3"/>
        <v>0.09</v>
      </c>
      <c r="D22" s="10">
        <v>0.08</v>
      </c>
      <c r="E22" s="11">
        <f t="shared" si="1"/>
        <v>2139.6959999999999</v>
      </c>
      <c r="F22" s="17">
        <v>0</v>
      </c>
      <c r="G22" s="12">
        <f t="shared" si="5"/>
        <v>2139.6959999999999</v>
      </c>
      <c r="J22" s="31"/>
      <c r="L22" s="27"/>
      <c r="M22" s="29"/>
      <c r="N22" s="31"/>
    </row>
    <row r="23" spans="1:14" ht="15.5" x14ac:dyDescent="0.35">
      <c r="A23" s="7" t="s">
        <v>4</v>
      </c>
      <c r="B23" s="15">
        <v>4308.37</v>
      </c>
      <c r="C23" s="9">
        <f t="shared" si="3"/>
        <v>0.14000000000000001</v>
      </c>
      <c r="D23" s="10">
        <v>0.08</v>
      </c>
      <c r="E23" s="11">
        <f t="shared" si="1"/>
        <v>5256.2114000000001</v>
      </c>
      <c r="F23" s="17">
        <v>242</v>
      </c>
      <c r="G23" s="12">
        <f t="shared" si="5"/>
        <v>5498.2114000000001</v>
      </c>
      <c r="J23" s="31"/>
      <c r="L23" s="27"/>
      <c r="M23" s="29"/>
      <c r="N23" s="31"/>
    </row>
    <row r="24" spans="1:14" ht="15.5" x14ac:dyDescent="0.35">
      <c r="A24" s="7" t="s">
        <v>4</v>
      </c>
      <c r="B24" s="15">
        <v>2025.05</v>
      </c>
      <c r="C24" s="9">
        <f t="shared" si="3"/>
        <v>0.09</v>
      </c>
      <c r="D24" s="10">
        <v>0.08</v>
      </c>
      <c r="E24" s="11">
        <f t="shared" si="1"/>
        <v>2369.3085000000001</v>
      </c>
      <c r="F24" s="17">
        <v>231.00000000000023</v>
      </c>
      <c r="G24" s="12">
        <f t="shared" si="5"/>
        <v>2600.3085000000001</v>
      </c>
      <c r="J24" s="31"/>
      <c r="L24" s="27"/>
      <c r="M24" s="29"/>
      <c r="N24" s="31"/>
    </row>
    <row r="25" spans="1:14" ht="15.5" x14ac:dyDescent="0.35">
      <c r="A25" s="7" t="s">
        <v>4</v>
      </c>
      <c r="B25" s="15">
        <v>1828.8</v>
      </c>
      <c r="C25" s="9">
        <f t="shared" si="3"/>
        <v>0.09</v>
      </c>
      <c r="D25" s="10">
        <v>0.08</v>
      </c>
      <c r="E25" s="11">
        <f t="shared" si="1"/>
        <v>2139.6959999999999</v>
      </c>
      <c r="F25" s="17">
        <v>0</v>
      </c>
      <c r="G25" s="12">
        <f t="shared" si="5"/>
        <v>2139.6959999999999</v>
      </c>
      <c r="J25" s="31"/>
      <c r="L25" s="27"/>
      <c r="M25" s="29"/>
      <c r="N25" s="31"/>
    </row>
    <row r="26" spans="1:14" ht="15.5" x14ac:dyDescent="0.35">
      <c r="A26" s="7" t="s">
        <v>4</v>
      </c>
      <c r="B26" s="15">
        <v>4308.37</v>
      </c>
      <c r="C26" s="9">
        <f t="shared" si="3"/>
        <v>0.14000000000000001</v>
      </c>
      <c r="D26" s="10">
        <v>0.08</v>
      </c>
      <c r="E26" s="11">
        <f t="shared" si="1"/>
        <v>5256.2114000000001</v>
      </c>
      <c r="F26" s="17">
        <v>242</v>
      </c>
      <c r="G26" s="12">
        <f t="shared" si="5"/>
        <v>5498.2114000000001</v>
      </c>
      <c r="J26" s="31"/>
      <c r="L26" s="27"/>
      <c r="M26" s="29"/>
      <c r="N26" s="31"/>
    </row>
    <row r="27" spans="1:14" ht="15.5" x14ac:dyDescent="0.35">
      <c r="A27" s="7" t="s">
        <v>4</v>
      </c>
      <c r="B27" s="15">
        <v>1961.04</v>
      </c>
      <c r="C27" s="9">
        <f t="shared" si="3"/>
        <v>0.09</v>
      </c>
      <c r="D27" s="10">
        <v>0.08</v>
      </c>
      <c r="E27" s="11">
        <f t="shared" si="1"/>
        <v>2294.4168</v>
      </c>
      <c r="F27" s="17">
        <v>242</v>
      </c>
      <c r="G27" s="12">
        <f t="shared" si="5"/>
        <v>2536.4168</v>
      </c>
      <c r="J27" s="31"/>
      <c r="L27" s="27"/>
      <c r="M27" s="29"/>
      <c r="N27" s="31"/>
    </row>
    <row r="28" spans="1:14" ht="15.5" x14ac:dyDescent="0.35">
      <c r="A28" s="7" t="s">
        <v>4</v>
      </c>
      <c r="B28" s="15">
        <v>4226.74</v>
      </c>
      <c r="C28" s="9">
        <f t="shared" si="3"/>
        <v>0.14000000000000001</v>
      </c>
      <c r="D28" s="10">
        <v>0.08</v>
      </c>
      <c r="E28" s="11">
        <f t="shared" si="1"/>
        <v>5156.6228000000001</v>
      </c>
      <c r="F28" s="24">
        <v>0</v>
      </c>
      <c r="G28" s="12">
        <f t="shared" si="5"/>
        <v>5156.6228000000001</v>
      </c>
      <c r="J28" s="31"/>
      <c r="L28" s="27"/>
      <c r="M28" s="29"/>
      <c r="N28" s="31"/>
    </row>
    <row r="29" spans="1:14" ht="15.5" x14ac:dyDescent="0.35">
      <c r="A29" s="7" t="s">
        <v>4</v>
      </c>
      <c r="B29" s="18">
        <v>1781.57</v>
      </c>
      <c r="C29" s="9">
        <f t="shared" si="3"/>
        <v>0.09</v>
      </c>
      <c r="D29" s="10">
        <v>0.08</v>
      </c>
      <c r="E29" s="11">
        <f t="shared" si="1"/>
        <v>2084.4368999999997</v>
      </c>
      <c r="F29" s="17">
        <v>242</v>
      </c>
      <c r="G29" s="12">
        <f t="shared" si="5"/>
        <v>2326.4368999999997</v>
      </c>
      <c r="J29" s="32"/>
      <c r="L29" s="28"/>
      <c r="M29" s="29"/>
      <c r="N29" s="32"/>
    </row>
    <row r="30" spans="1:14" ht="15.5" x14ac:dyDescent="0.35">
      <c r="A30" s="7" t="s">
        <v>4</v>
      </c>
      <c r="B30" s="15">
        <v>4562.3599999999997</v>
      </c>
      <c r="C30" s="9">
        <f t="shared" si="3"/>
        <v>0.14000000000000001</v>
      </c>
      <c r="D30" s="10">
        <v>0.08</v>
      </c>
      <c r="E30" s="11">
        <f t="shared" si="1"/>
        <v>5566.0792000000001</v>
      </c>
      <c r="F30" s="17">
        <v>242</v>
      </c>
      <c r="G30" s="12">
        <f t="shared" si="5"/>
        <v>5808.0792000000001</v>
      </c>
      <c r="J30" s="31"/>
      <c r="L30" s="27"/>
      <c r="M30" s="29"/>
      <c r="N30" s="31"/>
    </row>
    <row r="31" spans="1:14" ht="15.5" x14ac:dyDescent="0.35">
      <c r="A31" s="7" t="s">
        <v>4</v>
      </c>
      <c r="B31" s="15">
        <v>4416.51</v>
      </c>
      <c r="C31" s="9">
        <f t="shared" si="3"/>
        <v>0.14000000000000001</v>
      </c>
      <c r="D31" s="10">
        <v>0.08</v>
      </c>
      <c r="E31" s="11">
        <f t="shared" si="1"/>
        <v>5388.1422000000002</v>
      </c>
      <c r="F31" s="17">
        <v>242</v>
      </c>
      <c r="G31" s="12">
        <f t="shared" si="5"/>
        <v>5630.1422000000002</v>
      </c>
      <c r="J31" s="31"/>
      <c r="L31" s="27"/>
      <c r="M31" s="29"/>
      <c r="N31" s="31"/>
    </row>
    <row r="32" spans="1:14" ht="15.5" x14ac:dyDescent="0.35">
      <c r="A32" s="7" t="s">
        <v>4</v>
      </c>
      <c r="B32" s="18">
        <v>1961.04</v>
      </c>
      <c r="C32" s="9">
        <f t="shared" si="3"/>
        <v>0.09</v>
      </c>
      <c r="D32" s="10">
        <v>0.08</v>
      </c>
      <c r="E32" s="11">
        <f t="shared" si="1"/>
        <v>2294.4168</v>
      </c>
      <c r="F32" s="17">
        <v>209</v>
      </c>
      <c r="G32" s="12">
        <f t="shared" si="5"/>
        <v>2503.4168</v>
      </c>
      <c r="J32" s="32"/>
      <c r="L32" s="28"/>
      <c r="M32" s="29"/>
      <c r="N32" s="32"/>
    </row>
    <row r="33" spans="1:12" ht="15.5" x14ac:dyDescent="0.35">
      <c r="A33" s="7" t="s">
        <v>5</v>
      </c>
      <c r="B33" s="14">
        <v>1348.14</v>
      </c>
      <c r="C33" s="9">
        <f t="shared" si="3"/>
        <v>7.4999999999999997E-2</v>
      </c>
      <c r="D33" s="10">
        <v>0.08</v>
      </c>
      <c r="E33" s="11">
        <f t="shared" si="1"/>
        <v>1557.1017000000002</v>
      </c>
      <c r="F33" s="21">
        <v>231</v>
      </c>
      <c r="G33" s="12">
        <f>SUM(E33,F33)</f>
        <v>1788.1017000000002</v>
      </c>
      <c r="J33" s="31"/>
      <c r="L33" s="27"/>
    </row>
    <row r="34" spans="1:12" ht="15.5" x14ac:dyDescent="0.35">
      <c r="A34" s="7" t="s">
        <v>5</v>
      </c>
      <c r="B34" s="14">
        <v>1313.07</v>
      </c>
      <c r="C34" s="9">
        <f t="shared" si="3"/>
        <v>7.4999999999999997E-2</v>
      </c>
      <c r="D34" s="10">
        <v>0.08</v>
      </c>
      <c r="E34" s="11">
        <f t="shared" si="1"/>
        <v>1516.5958499999999</v>
      </c>
      <c r="F34" s="21">
        <v>231</v>
      </c>
      <c r="G34" s="12">
        <f t="shared" ref="G34:G37" si="6">SUM(E34,F34)</f>
        <v>1747.5958499999999</v>
      </c>
      <c r="J34" s="31"/>
      <c r="L34" s="27"/>
    </row>
    <row r="35" spans="1:12" ht="15.5" x14ac:dyDescent="0.35">
      <c r="A35" s="7" t="s">
        <v>5</v>
      </c>
      <c r="B35" s="14">
        <v>1313.07</v>
      </c>
      <c r="C35" s="9">
        <f t="shared" si="3"/>
        <v>7.4999999999999997E-2</v>
      </c>
      <c r="D35" s="10">
        <v>0.08</v>
      </c>
      <c r="E35" s="11">
        <f t="shared" si="1"/>
        <v>1516.5958499999999</v>
      </c>
      <c r="F35" s="22">
        <v>231</v>
      </c>
      <c r="G35" s="12">
        <f t="shared" si="6"/>
        <v>1747.5958499999999</v>
      </c>
      <c r="J35" s="31"/>
      <c r="L35" s="27"/>
    </row>
    <row r="36" spans="1:12" ht="15.5" x14ac:dyDescent="0.35">
      <c r="A36" s="7" t="s">
        <v>5</v>
      </c>
      <c r="B36" s="19">
        <v>1313.07</v>
      </c>
      <c r="C36" s="9">
        <f t="shared" si="3"/>
        <v>7.4999999999999997E-2</v>
      </c>
      <c r="D36" s="10">
        <v>0.08</v>
      </c>
      <c r="E36" s="11">
        <f t="shared" si="1"/>
        <v>1516.5958499999999</v>
      </c>
      <c r="F36" s="22">
        <v>231</v>
      </c>
      <c r="G36" s="12">
        <f t="shared" si="6"/>
        <v>1747.5958499999999</v>
      </c>
      <c r="J36" s="31"/>
      <c r="L36" s="27"/>
    </row>
    <row r="37" spans="1:12" ht="15.5" x14ac:dyDescent="0.35">
      <c r="A37" s="7" t="s">
        <v>5</v>
      </c>
      <c r="B37" s="14">
        <v>1323.78</v>
      </c>
      <c r="C37" s="9">
        <f t="shared" si="3"/>
        <v>7.4999999999999997E-2</v>
      </c>
      <c r="D37" s="10">
        <v>0.08</v>
      </c>
      <c r="E37" s="11">
        <f t="shared" si="1"/>
        <v>1528.9658999999999</v>
      </c>
      <c r="F37" s="22">
        <v>209</v>
      </c>
      <c r="G37" s="12">
        <f t="shared" si="6"/>
        <v>1737.9658999999999</v>
      </c>
      <c r="J37" s="31"/>
      <c r="L37" s="27"/>
    </row>
    <row r="38" spans="1:12" ht="15.5" x14ac:dyDescent="0.35">
      <c r="A38" s="7" t="s">
        <v>6</v>
      </c>
      <c r="B38" s="14">
        <v>1901.77</v>
      </c>
      <c r="C38" s="9">
        <f t="shared" si="3"/>
        <v>0.09</v>
      </c>
      <c r="D38" s="10">
        <v>0.08</v>
      </c>
      <c r="E38" s="11">
        <f t="shared" si="1"/>
        <v>2225.0709000000002</v>
      </c>
      <c r="F38" s="22">
        <v>275</v>
      </c>
      <c r="G38" s="12">
        <f>SUM(E38,F38)</f>
        <v>2500.0709000000002</v>
      </c>
      <c r="J38" s="31"/>
      <c r="L38" s="27"/>
    </row>
    <row r="39" spans="1:12" ht="15.5" x14ac:dyDescent="0.35">
      <c r="A39" s="7" t="s">
        <v>6</v>
      </c>
      <c r="B39" s="14">
        <v>1382.83</v>
      </c>
      <c r="C39" s="9">
        <f t="shared" si="3"/>
        <v>7.4999999999999997E-2</v>
      </c>
      <c r="D39" s="10">
        <v>0.08</v>
      </c>
      <c r="E39" s="11">
        <f t="shared" si="1"/>
        <v>1597.1686499999998</v>
      </c>
      <c r="F39" s="22">
        <v>275</v>
      </c>
      <c r="G39" s="12">
        <f t="shared" ref="G39:G49" si="7">SUM(E39,F39)</f>
        <v>1872.1686499999998</v>
      </c>
      <c r="J39" s="31"/>
      <c r="L39" s="27"/>
    </row>
    <row r="40" spans="1:12" ht="15.5" x14ac:dyDescent="0.35">
      <c r="A40" s="7" t="s">
        <v>6</v>
      </c>
      <c r="B40" s="14">
        <v>1713.07</v>
      </c>
      <c r="C40" s="9">
        <f t="shared" si="3"/>
        <v>0.09</v>
      </c>
      <c r="D40" s="10">
        <v>0.08</v>
      </c>
      <c r="E40" s="11">
        <f t="shared" si="1"/>
        <v>2004.2918999999999</v>
      </c>
      <c r="F40" s="22">
        <v>275</v>
      </c>
      <c r="G40" s="12">
        <f t="shared" si="7"/>
        <v>2279.2919000000002</v>
      </c>
      <c r="J40" s="31"/>
      <c r="L40" s="27"/>
    </row>
    <row r="41" spans="1:12" ht="15.5" x14ac:dyDescent="0.35">
      <c r="A41" s="7" t="s">
        <v>6</v>
      </c>
      <c r="B41" s="14">
        <v>1337.33</v>
      </c>
      <c r="C41" s="9">
        <f t="shared" si="3"/>
        <v>7.4999999999999997E-2</v>
      </c>
      <c r="D41" s="10">
        <v>0.08</v>
      </c>
      <c r="E41" s="11">
        <f t="shared" si="1"/>
        <v>1544.6161499999998</v>
      </c>
      <c r="F41" s="22">
        <v>275</v>
      </c>
      <c r="G41" s="12">
        <f t="shared" si="7"/>
        <v>1819.6161499999998</v>
      </c>
      <c r="J41" s="31"/>
      <c r="L41" s="27"/>
    </row>
    <row r="42" spans="1:12" ht="15.5" x14ac:dyDescent="0.35">
      <c r="A42" s="7" t="s">
        <v>6</v>
      </c>
      <c r="B42" s="14">
        <v>2151.25</v>
      </c>
      <c r="C42" s="9">
        <f t="shared" si="3"/>
        <v>0.09</v>
      </c>
      <c r="D42" s="10">
        <v>0.08</v>
      </c>
      <c r="E42" s="11">
        <f t="shared" si="1"/>
        <v>2516.9625000000001</v>
      </c>
      <c r="F42" s="22">
        <v>275</v>
      </c>
      <c r="G42" s="12">
        <f t="shared" si="7"/>
        <v>2791.9625000000001</v>
      </c>
      <c r="J42" s="31"/>
      <c r="L42" s="27"/>
    </row>
    <row r="43" spans="1:12" ht="15.5" x14ac:dyDescent="0.35">
      <c r="A43" s="7" t="s">
        <v>6</v>
      </c>
      <c r="B43" s="14">
        <v>1724.85</v>
      </c>
      <c r="C43" s="9">
        <f t="shared" si="3"/>
        <v>0.09</v>
      </c>
      <c r="D43" s="10">
        <v>0.08</v>
      </c>
      <c r="E43" s="11">
        <f t="shared" si="1"/>
        <v>2018.0744999999999</v>
      </c>
      <c r="F43" s="22">
        <v>275</v>
      </c>
      <c r="G43" s="12">
        <f t="shared" si="7"/>
        <v>2293.0744999999997</v>
      </c>
      <c r="J43" s="31"/>
      <c r="L43" s="27"/>
    </row>
    <row r="44" spans="1:12" ht="15.5" x14ac:dyDescent="0.35">
      <c r="A44" s="7" t="s">
        <v>6</v>
      </c>
      <c r="B44" s="14">
        <v>1748.72</v>
      </c>
      <c r="C44" s="9">
        <f t="shared" si="3"/>
        <v>0.09</v>
      </c>
      <c r="D44" s="10">
        <v>0.08</v>
      </c>
      <c r="E44" s="11">
        <f t="shared" si="1"/>
        <v>2046.0024000000001</v>
      </c>
      <c r="F44" s="22">
        <v>275</v>
      </c>
      <c r="G44" s="12">
        <f t="shared" si="7"/>
        <v>2321.0024000000003</v>
      </c>
      <c r="J44" s="31"/>
      <c r="L44" s="27"/>
    </row>
    <row r="45" spans="1:12" ht="15.5" x14ac:dyDescent="0.35">
      <c r="A45" s="7" t="s">
        <v>6</v>
      </c>
      <c r="B45" s="14">
        <v>1833.99</v>
      </c>
      <c r="C45" s="9">
        <f t="shared" si="3"/>
        <v>0.09</v>
      </c>
      <c r="D45" s="10">
        <v>0.08</v>
      </c>
      <c r="E45" s="11">
        <f t="shared" si="1"/>
        <v>2145.7683000000002</v>
      </c>
      <c r="F45" s="22">
        <v>275</v>
      </c>
      <c r="G45" s="12">
        <f t="shared" si="7"/>
        <v>2420.7683000000002</v>
      </c>
      <c r="J45" s="31"/>
      <c r="L45" s="27"/>
    </row>
    <row r="46" spans="1:12" ht="15.5" x14ac:dyDescent="0.35">
      <c r="A46" s="7" t="s">
        <v>6</v>
      </c>
      <c r="B46" s="13">
        <v>633.47</v>
      </c>
      <c r="C46" s="9">
        <f t="shared" si="3"/>
        <v>7.4999999999999997E-2</v>
      </c>
      <c r="D46" s="10">
        <v>0.08</v>
      </c>
      <c r="E46" s="11">
        <f t="shared" si="1"/>
        <v>731.65785000000005</v>
      </c>
      <c r="F46" s="21">
        <v>264</v>
      </c>
      <c r="G46" s="12">
        <f t="shared" si="7"/>
        <v>995.65785000000005</v>
      </c>
      <c r="J46" s="31"/>
      <c r="L46" s="27"/>
    </row>
    <row r="47" spans="1:12" ht="15.5" x14ac:dyDescent="0.35">
      <c r="A47" s="7" t="s">
        <v>6</v>
      </c>
      <c r="B47" s="14">
        <v>1245.02</v>
      </c>
      <c r="C47" s="9">
        <f t="shared" si="3"/>
        <v>7.4999999999999997E-2</v>
      </c>
      <c r="D47" s="10">
        <v>0.08</v>
      </c>
      <c r="E47" s="11">
        <f t="shared" si="1"/>
        <v>1437.9981</v>
      </c>
      <c r="F47" s="22">
        <v>253</v>
      </c>
      <c r="G47" s="12">
        <f t="shared" si="7"/>
        <v>1690.9981</v>
      </c>
      <c r="J47" s="31"/>
      <c r="L47" s="27"/>
    </row>
    <row r="48" spans="1:12" ht="15.5" x14ac:dyDescent="0.35">
      <c r="A48" s="7" t="s">
        <v>6</v>
      </c>
      <c r="B48" s="14">
        <v>2906.44</v>
      </c>
      <c r="C48" s="9">
        <f t="shared" si="3"/>
        <v>0.12</v>
      </c>
      <c r="D48" s="10">
        <v>0.08</v>
      </c>
      <c r="E48" s="11">
        <f t="shared" si="1"/>
        <v>3487.7280000000001</v>
      </c>
      <c r="F48" s="22">
        <v>242</v>
      </c>
      <c r="G48" s="12">
        <f t="shared" si="7"/>
        <v>3729.7280000000001</v>
      </c>
      <c r="J48" s="31"/>
      <c r="L48" s="27"/>
    </row>
    <row r="49" spans="1:13" ht="15.5" x14ac:dyDescent="0.35">
      <c r="A49" s="7" t="s">
        <v>6</v>
      </c>
      <c r="B49" s="20">
        <v>1404.15</v>
      </c>
      <c r="C49" s="9">
        <f t="shared" si="3"/>
        <v>7.4999999999999997E-2</v>
      </c>
      <c r="D49" s="10">
        <v>0.08</v>
      </c>
      <c r="E49" s="11">
        <f t="shared" si="1"/>
        <v>1621.7932500000002</v>
      </c>
      <c r="F49" s="23">
        <v>22</v>
      </c>
      <c r="G49" s="12">
        <f t="shared" si="7"/>
        <v>1643.7932500000002</v>
      </c>
      <c r="J49" s="31"/>
      <c r="L49" s="27"/>
    </row>
    <row r="50" spans="1:13" ht="15.5" x14ac:dyDescent="0.35">
      <c r="A50" s="7" t="s">
        <v>7</v>
      </c>
      <c r="B50" s="15">
        <v>1961.04</v>
      </c>
      <c r="C50" s="9">
        <f t="shared" si="3"/>
        <v>0.09</v>
      </c>
      <c r="D50" s="10">
        <v>0.08</v>
      </c>
      <c r="E50" s="11">
        <f t="shared" si="1"/>
        <v>2294.4168</v>
      </c>
      <c r="F50" s="16">
        <v>231</v>
      </c>
      <c r="G50" s="12">
        <f>SUM(E50,F50)</f>
        <v>2525.4168</v>
      </c>
      <c r="J50" s="31"/>
      <c r="L50" s="27"/>
      <c r="M50" s="33"/>
    </row>
    <row r="51" spans="1:13" ht="15.5" x14ac:dyDescent="0.35">
      <c r="A51" s="7" t="s">
        <v>7</v>
      </c>
      <c r="B51" s="15">
        <v>4198.3</v>
      </c>
      <c r="C51" s="9">
        <f t="shared" si="3"/>
        <v>0.14000000000000001</v>
      </c>
      <c r="D51" s="10">
        <v>0.08</v>
      </c>
      <c r="E51" s="11">
        <f t="shared" si="1"/>
        <v>5121.9260000000004</v>
      </c>
      <c r="F51" s="16">
        <v>0</v>
      </c>
      <c r="G51" s="12">
        <f t="shared" ref="G51:G67" si="8">SUM(E51,F51)</f>
        <v>5121.9260000000004</v>
      </c>
      <c r="J51" s="31"/>
      <c r="L51" s="27"/>
      <c r="M51" s="33"/>
    </row>
    <row r="52" spans="1:13" ht="15.5" x14ac:dyDescent="0.35">
      <c r="A52" s="7" t="s">
        <v>7</v>
      </c>
      <c r="B52" s="15">
        <v>2464.5300000000002</v>
      </c>
      <c r="C52" s="9">
        <f t="shared" si="3"/>
        <v>0.09</v>
      </c>
      <c r="D52" s="10">
        <v>0.08</v>
      </c>
      <c r="E52" s="11">
        <f t="shared" si="1"/>
        <v>2883.5001000000002</v>
      </c>
      <c r="F52" s="16">
        <v>242</v>
      </c>
      <c r="G52" s="12">
        <f t="shared" si="8"/>
        <v>3125.5001000000002</v>
      </c>
      <c r="J52" s="31"/>
      <c r="L52" s="27"/>
      <c r="M52" s="33"/>
    </row>
    <row r="53" spans="1:13" ht="15.5" x14ac:dyDescent="0.35">
      <c r="A53" s="7" t="s">
        <v>7</v>
      </c>
      <c r="B53" s="15">
        <v>1927.47</v>
      </c>
      <c r="C53" s="9">
        <f t="shared" si="3"/>
        <v>0.09</v>
      </c>
      <c r="D53" s="10">
        <v>0.08</v>
      </c>
      <c r="E53" s="11">
        <f t="shared" si="1"/>
        <v>2255.1399000000001</v>
      </c>
      <c r="F53" s="16">
        <v>209.00000000000023</v>
      </c>
      <c r="G53" s="12">
        <f t="shared" si="8"/>
        <v>2464.1399000000001</v>
      </c>
      <c r="J53" s="31"/>
      <c r="L53" s="27"/>
      <c r="M53" s="33"/>
    </row>
    <row r="54" spans="1:13" ht="15.5" x14ac:dyDescent="0.35">
      <c r="A54" s="7" t="s">
        <v>7</v>
      </c>
      <c r="B54" s="15">
        <v>3835.66</v>
      </c>
      <c r="C54" s="9">
        <f t="shared" si="3"/>
        <v>0.12</v>
      </c>
      <c r="D54" s="10">
        <v>0.08</v>
      </c>
      <c r="E54" s="11">
        <f t="shared" si="1"/>
        <v>4602.7919999999995</v>
      </c>
      <c r="F54" s="16">
        <v>0</v>
      </c>
      <c r="G54" s="12">
        <f t="shared" si="8"/>
        <v>4602.7919999999995</v>
      </c>
      <c r="J54" s="31"/>
      <c r="L54" s="27"/>
      <c r="M54" s="33"/>
    </row>
    <row r="55" spans="1:13" ht="15.5" x14ac:dyDescent="0.35">
      <c r="A55" s="7" t="s">
        <v>7</v>
      </c>
      <c r="B55" s="15">
        <v>2025.05</v>
      </c>
      <c r="C55" s="9">
        <f t="shared" si="3"/>
        <v>0.09</v>
      </c>
      <c r="D55" s="10">
        <v>0.08</v>
      </c>
      <c r="E55" s="11">
        <f t="shared" si="1"/>
        <v>2369.3085000000001</v>
      </c>
      <c r="F55" s="16">
        <v>231.00000000000023</v>
      </c>
      <c r="G55" s="12">
        <f t="shared" si="8"/>
        <v>2600.3085000000001</v>
      </c>
      <c r="J55" s="31"/>
      <c r="L55" s="27"/>
      <c r="M55" s="33"/>
    </row>
    <row r="56" spans="1:13" ht="15.5" x14ac:dyDescent="0.35">
      <c r="A56" s="7" t="s">
        <v>7</v>
      </c>
      <c r="B56" s="15">
        <v>1828.8</v>
      </c>
      <c r="C56" s="9">
        <f t="shared" si="3"/>
        <v>0.09</v>
      </c>
      <c r="D56" s="10">
        <v>0.08</v>
      </c>
      <c r="E56" s="11">
        <f t="shared" si="1"/>
        <v>2139.6959999999999</v>
      </c>
      <c r="F56" s="16">
        <v>0</v>
      </c>
      <c r="G56" s="12">
        <f t="shared" si="8"/>
        <v>2139.6959999999999</v>
      </c>
      <c r="J56" s="31"/>
      <c r="L56" s="27"/>
      <c r="M56" s="33"/>
    </row>
    <row r="57" spans="1:13" ht="15.5" x14ac:dyDescent="0.35">
      <c r="A57" s="7" t="s">
        <v>7</v>
      </c>
      <c r="B57" s="15">
        <v>4308.37</v>
      </c>
      <c r="C57" s="9">
        <f t="shared" si="3"/>
        <v>0.14000000000000001</v>
      </c>
      <c r="D57" s="10">
        <v>0.08</v>
      </c>
      <c r="E57" s="11">
        <f t="shared" si="1"/>
        <v>5256.2114000000001</v>
      </c>
      <c r="F57" s="16">
        <v>242</v>
      </c>
      <c r="G57" s="12">
        <f t="shared" si="8"/>
        <v>5498.2114000000001</v>
      </c>
      <c r="J57" s="31"/>
      <c r="L57" s="27"/>
      <c r="M57" s="33"/>
    </row>
    <row r="58" spans="1:13" ht="15.5" x14ac:dyDescent="0.35">
      <c r="A58" s="7" t="s">
        <v>7</v>
      </c>
      <c r="B58" s="15">
        <v>1991.68</v>
      </c>
      <c r="C58" s="9">
        <f t="shared" si="3"/>
        <v>0.09</v>
      </c>
      <c r="D58" s="10">
        <v>0.08</v>
      </c>
      <c r="E58" s="11">
        <f t="shared" si="1"/>
        <v>2330.2656000000002</v>
      </c>
      <c r="F58" s="16">
        <v>242.00000000000023</v>
      </c>
      <c r="G58" s="12">
        <f t="shared" si="8"/>
        <v>2572.2656000000006</v>
      </c>
      <c r="J58" s="31"/>
      <c r="L58" s="27"/>
      <c r="M58" s="33"/>
    </row>
    <row r="59" spans="1:13" ht="15.5" x14ac:dyDescent="0.35">
      <c r="A59" s="7" t="s">
        <v>7</v>
      </c>
      <c r="B59" s="15">
        <v>4226.74</v>
      </c>
      <c r="C59" s="9">
        <f t="shared" si="3"/>
        <v>0.14000000000000001</v>
      </c>
      <c r="D59" s="10">
        <v>0.08</v>
      </c>
      <c r="E59" s="11">
        <f t="shared" si="1"/>
        <v>5156.6228000000001</v>
      </c>
      <c r="F59" s="16">
        <v>0</v>
      </c>
      <c r="G59" s="12">
        <f t="shared" si="8"/>
        <v>5156.6228000000001</v>
      </c>
      <c r="J59" s="31"/>
      <c r="L59" s="27"/>
      <c r="M59" s="33"/>
    </row>
    <row r="60" spans="1:13" ht="15.5" x14ac:dyDescent="0.35">
      <c r="A60" s="7" t="s">
        <v>7</v>
      </c>
      <c r="B60" s="15">
        <v>1781.57</v>
      </c>
      <c r="C60" s="9">
        <f t="shared" si="3"/>
        <v>0.09</v>
      </c>
      <c r="D60" s="10">
        <v>0.08</v>
      </c>
      <c r="E60" s="11">
        <f t="shared" si="1"/>
        <v>2084.4368999999997</v>
      </c>
      <c r="F60" s="16">
        <v>242</v>
      </c>
      <c r="G60" s="12">
        <f t="shared" si="8"/>
        <v>2326.4368999999997</v>
      </c>
      <c r="J60" s="31"/>
      <c r="L60" s="27"/>
      <c r="M60" s="33"/>
    </row>
    <row r="61" spans="1:13" ht="15.5" x14ac:dyDescent="0.35">
      <c r="A61" s="7" t="s">
        <v>7</v>
      </c>
      <c r="B61" s="15">
        <v>4285.8900000000003</v>
      </c>
      <c r="C61" s="9">
        <f t="shared" si="3"/>
        <v>0.14000000000000001</v>
      </c>
      <c r="D61" s="10">
        <v>0.08</v>
      </c>
      <c r="E61" s="11">
        <f t="shared" ref="E61:E107" si="9">((B61*C61)+(B61*D61))+B61</f>
        <v>5228.7858000000006</v>
      </c>
      <c r="F61" s="16">
        <v>242</v>
      </c>
      <c r="G61" s="12">
        <f t="shared" si="8"/>
        <v>5470.7858000000006</v>
      </c>
      <c r="J61" s="31"/>
      <c r="L61" s="27"/>
      <c r="M61" s="33"/>
    </row>
    <row r="62" spans="1:13" ht="15.5" x14ac:dyDescent="0.35">
      <c r="A62" s="7" t="s">
        <v>7</v>
      </c>
      <c r="B62" s="15">
        <v>4652</v>
      </c>
      <c r="C62" s="9">
        <f t="shared" si="3"/>
        <v>0.14000000000000001</v>
      </c>
      <c r="D62" s="10">
        <v>0.08</v>
      </c>
      <c r="E62" s="11">
        <f t="shared" si="9"/>
        <v>5675.4400000000005</v>
      </c>
      <c r="F62" s="16">
        <v>242.51000000000022</v>
      </c>
      <c r="G62" s="12">
        <f t="shared" si="8"/>
        <v>5917.9500000000007</v>
      </c>
      <c r="J62" s="31"/>
      <c r="L62" s="27"/>
      <c r="M62" s="33"/>
    </row>
    <row r="63" spans="1:13" ht="15.5" x14ac:dyDescent="0.35">
      <c r="A63" s="7" t="s">
        <v>7</v>
      </c>
      <c r="B63" s="15">
        <v>1961.04</v>
      </c>
      <c r="C63" s="9">
        <f t="shared" si="3"/>
        <v>0.09</v>
      </c>
      <c r="D63" s="10">
        <v>0.08</v>
      </c>
      <c r="E63" s="11">
        <f t="shared" si="9"/>
        <v>2294.4168</v>
      </c>
      <c r="F63" s="16">
        <v>209</v>
      </c>
      <c r="G63" s="12">
        <f t="shared" si="8"/>
        <v>2503.4168</v>
      </c>
      <c r="J63" s="31"/>
      <c r="L63" s="27"/>
      <c r="M63" s="33"/>
    </row>
    <row r="64" spans="1:13" ht="15.5" x14ac:dyDescent="0.35">
      <c r="A64" s="7" t="s">
        <v>7</v>
      </c>
      <c r="B64" s="15">
        <v>4416.3599999999997</v>
      </c>
      <c r="C64" s="9">
        <f t="shared" si="3"/>
        <v>0.14000000000000001</v>
      </c>
      <c r="D64" s="10">
        <v>0.08</v>
      </c>
      <c r="E64" s="11">
        <f t="shared" si="9"/>
        <v>5387.9591999999993</v>
      </c>
      <c r="F64" s="16">
        <v>242</v>
      </c>
      <c r="G64" s="12">
        <f t="shared" si="8"/>
        <v>5629.9591999999993</v>
      </c>
      <c r="J64" s="31"/>
      <c r="L64" s="27"/>
      <c r="M64" s="33"/>
    </row>
    <row r="65" spans="1:13" ht="15.5" x14ac:dyDescent="0.35">
      <c r="A65" s="7" t="s">
        <v>7</v>
      </c>
      <c r="B65" s="15">
        <v>1961.04</v>
      </c>
      <c r="C65" s="9">
        <f t="shared" si="3"/>
        <v>0.09</v>
      </c>
      <c r="D65" s="10">
        <v>0.08</v>
      </c>
      <c r="E65" s="11">
        <f t="shared" si="9"/>
        <v>2294.4168</v>
      </c>
      <c r="F65" s="16">
        <v>209</v>
      </c>
      <c r="G65" s="12">
        <f t="shared" si="8"/>
        <v>2503.4168</v>
      </c>
      <c r="J65" s="31"/>
      <c r="L65" s="27"/>
      <c r="M65" s="33"/>
    </row>
    <row r="66" spans="1:13" ht="15.5" x14ac:dyDescent="0.35">
      <c r="A66" s="7" t="s">
        <v>7</v>
      </c>
      <c r="B66" s="15">
        <v>4308</v>
      </c>
      <c r="C66" s="9">
        <f t="shared" si="3"/>
        <v>0.14000000000000001</v>
      </c>
      <c r="D66" s="10">
        <v>0.08</v>
      </c>
      <c r="E66" s="11">
        <f t="shared" si="9"/>
        <v>5255.76</v>
      </c>
      <c r="F66" s="16">
        <v>242</v>
      </c>
      <c r="G66" s="12">
        <f t="shared" si="8"/>
        <v>5497.76</v>
      </c>
      <c r="J66" s="31"/>
      <c r="L66" s="27"/>
      <c r="M66" s="33"/>
    </row>
    <row r="67" spans="1:13" ht="15.5" x14ac:dyDescent="0.35">
      <c r="A67" s="7" t="s">
        <v>7</v>
      </c>
      <c r="B67" s="15">
        <v>3072</v>
      </c>
      <c r="C67" s="9">
        <f t="shared" si="3"/>
        <v>0.12</v>
      </c>
      <c r="D67" s="10">
        <v>0.08</v>
      </c>
      <c r="E67" s="11">
        <f t="shared" si="9"/>
        <v>3686.4</v>
      </c>
      <c r="F67" s="16">
        <v>242</v>
      </c>
      <c r="G67" s="12">
        <f t="shared" si="8"/>
        <v>3928.4</v>
      </c>
      <c r="J67" s="31"/>
      <c r="L67" s="27"/>
      <c r="M67" s="33"/>
    </row>
    <row r="68" spans="1:13" ht="15.5" x14ac:dyDescent="0.35">
      <c r="A68" s="7" t="s">
        <v>8</v>
      </c>
      <c r="B68" s="15">
        <f>SUM(800+240+100)</f>
        <v>1140</v>
      </c>
      <c r="C68" s="9">
        <v>0</v>
      </c>
      <c r="D68" s="9">
        <v>0</v>
      </c>
      <c r="E68" s="11">
        <f t="shared" si="9"/>
        <v>1140</v>
      </c>
      <c r="F68" s="16">
        <v>0</v>
      </c>
      <c r="G68" s="12">
        <f>SUM(E68,F68)</f>
        <v>1140</v>
      </c>
      <c r="J68" s="31"/>
      <c r="L68" s="27"/>
    </row>
    <row r="69" spans="1:13" ht="15.5" x14ac:dyDescent="0.35">
      <c r="A69" s="7" t="s">
        <v>8</v>
      </c>
      <c r="B69" s="15">
        <f t="shared" ref="B69:B86" si="10">SUM(800+240+100)</f>
        <v>1140</v>
      </c>
      <c r="C69" s="9">
        <v>0</v>
      </c>
      <c r="D69" s="9">
        <v>0</v>
      </c>
      <c r="E69" s="11">
        <f t="shared" si="9"/>
        <v>1140</v>
      </c>
      <c r="F69" s="16">
        <v>0</v>
      </c>
      <c r="G69" s="12">
        <f t="shared" ref="G69:G92" si="11">SUM(E69,F69)</f>
        <v>1140</v>
      </c>
      <c r="J69" s="31"/>
      <c r="L69" s="27"/>
    </row>
    <row r="70" spans="1:13" ht="15.5" x14ac:dyDescent="0.35">
      <c r="A70" s="7" t="s">
        <v>8</v>
      </c>
      <c r="B70" s="15">
        <f t="shared" si="10"/>
        <v>1140</v>
      </c>
      <c r="C70" s="9">
        <v>0</v>
      </c>
      <c r="D70" s="9">
        <v>0</v>
      </c>
      <c r="E70" s="11">
        <f t="shared" si="9"/>
        <v>1140</v>
      </c>
      <c r="F70" s="16">
        <v>0</v>
      </c>
      <c r="G70" s="12">
        <f t="shared" si="11"/>
        <v>1140</v>
      </c>
      <c r="J70" s="31"/>
      <c r="L70" s="27"/>
    </row>
    <row r="71" spans="1:13" ht="15.5" x14ac:dyDescent="0.35">
      <c r="A71" s="7" t="s">
        <v>8</v>
      </c>
      <c r="B71" s="15">
        <f t="shared" si="10"/>
        <v>1140</v>
      </c>
      <c r="C71" s="9">
        <v>0</v>
      </c>
      <c r="D71" s="9">
        <v>0</v>
      </c>
      <c r="E71" s="11">
        <f t="shared" si="9"/>
        <v>1140</v>
      </c>
      <c r="F71" s="16">
        <v>0</v>
      </c>
      <c r="G71" s="12">
        <f t="shared" si="11"/>
        <v>1140</v>
      </c>
      <c r="J71" s="31"/>
      <c r="L71" s="27"/>
    </row>
    <row r="72" spans="1:13" ht="15.5" x14ac:dyDescent="0.35">
      <c r="A72" s="7" t="s">
        <v>8</v>
      </c>
      <c r="B72" s="15">
        <f t="shared" si="10"/>
        <v>1140</v>
      </c>
      <c r="C72" s="9">
        <v>0</v>
      </c>
      <c r="D72" s="9">
        <v>0</v>
      </c>
      <c r="E72" s="11">
        <f t="shared" si="9"/>
        <v>1140</v>
      </c>
      <c r="F72" s="16">
        <v>0</v>
      </c>
      <c r="G72" s="12">
        <f t="shared" si="11"/>
        <v>1140</v>
      </c>
      <c r="J72" s="31"/>
      <c r="L72" s="27"/>
    </row>
    <row r="73" spans="1:13" ht="15.5" x14ac:dyDescent="0.35">
      <c r="A73" s="7" t="s">
        <v>8</v>
      </c>
      <c r="B73" s="15">
        <f t="shared" si="10"/>
        <v>1140</v>
      </c>
      <c r="C73" s="9">
        <v>0</v>
      </c>
      <c r="D73" s="9">
        <v>0</v>
      </c>
      <c r="E73" s="11">
        <f t="shared" si="9"/>
        <v>1140</v>
      </c>
      <c r="F73" s="16">
        <v>0</v>
      </c>
      <c r="G73" s="12">
        <f t="shared" si="11"/>
        <v>1140</v>
      </c>
      <c r="J73" s="31"/>
      <c r="L73" s="27"/>
    </row>
    <row r="74" spans="1:13" ht="15.5" x14ac:dyDescent="0.35">
      <c r="A74" s="7" t="s">
        <v>8</v>
      </c>
      <c r="B74" s="15">
        <f t="shared" si="10"/>
        <v>1140</v>
      </c>
      <c r="C74" s="9">
        <v>0</v>
      </c>
      <c r="D74" s="9">
        <v>0</v>
      </c>
      <c r="E74" s="11">
        <f t="shared" si="9"/>
        <v>1140</v>
      </c>
      <c r="F74" s="16">
        <v>0</v>
      </c>
      <c r="G74" s="12">
        <f t="shared" si="11"/>
        <v>1140</v>
      </c>
      <c r="J74" s="31"/>
      <c r="L74" s="27"/>
    </row>
    <row r="75" spans="1:13" ht="15.5" x14ac:dyDescent="0.35">
      <c r="A75" s="7" t="s">
        <v>8</v>
      </c>
      <c r="B75" s="15">
        <f t="shared" si="10"/>
        <v>1140</v>
      </c>
      <c r="C75" s="9">
        <v>0</v>
      </c>
      <c r="D75" s="9">
        <v>0</v>
      </c>
      <c r="E75" s="11">
        <f t="shared" si="9"/>
        <v>1140</v>
      </c>
      <c r="F75" s="16">
        <v>0</v>
      </c>
      <c r="G75" s="12">
        <f t="shared" si="11"/>
        <v>1140</v>
      </c>
      <c r="J75" s="31"/>
      <c r="L75" s="27"/>
    </row>
    <row r="76" spans="1:13" ht="15.5" x14ac:dyDescent="0.35">
      <c r="A76" s="7" t="s">
        <v>8</v>
      </c>
      <c r="B76" s="15">
        <f t="shared" si="10"/>
        <v>1140</v>
      </c>
      <c r="C76" s="9">
        <v>0</v>
      </c>
      <c r="D76" s="9">
        <v>0</v>
      </c>
      <c r="E76" s="11">
        <f t="shared" si="9"/>
        <v>1140</v>
      </c>
      <c r="F76" s="16">
        <v>0</v>
      </c>
      <c r="G76" s="12">
        <f t="shared" si="11"/>
        <v>1140</v>
      </c>
      <c r="J76" s="31"/>
      <c r="L76" s="27"/>
    </row>
    <row r="77" spans="1:13" ht="15.5" x14ac:dyDescent="0.35">
      <c r="A77" s="7" t="s">
        <v>8</v>
      </c>
      <c r="B77" s="15">
        <f t="shared" si="10"/>
        <v>1140</v>
      </c>
      <c r="C77" s="9">
        <v>0</v>
      </c>
      <c r="D77" s="9">
        <v>0</v>
      </c>
      <c r="E77" s="11">
        <f t="shared" si="9"/>
        <v>1140</v>
      </c>
      <c r="F77" s="16">
        <v>0</v>
      </c>
      <c r="G77" s="12">
        <f t="shared" si="11"/>
        <v>1140</v>
      </c>
      <c r="J77" s="31"/>
      <c r="L77" s="27"/>
    </row>
    <row r="78" spans="1:13" ht="15.5" x14ac:dyDescent="0.35">
      <c r="A78" s="7" t="s">
        <v>8</v>
      </c>
      <c r="B78" s="15">
        <f t="shared" si="10"/>
        <v>1140</v>
      </c>
      <c r="C78" s="9">
        <v>0</v>
      </c>
      <c r="D78" s="9">
        <v>0</v>
      </c>
      <c r="E78" s="11">
        <f t="shared" si="9"/>
        <v>1140</v>
      </c>
      <c r="F78" s="16">
        <v>0</v>
      </c>
      <c r="G78" s="12">
        <f t="shared" si="11"/>
        <v>1140</v>
      </c>
      <c r="J78" s="31"/>
      <c r="L78" s="27"/>
    </row>
    <row r="79" spans="1:13" ht="15.5" x14ac:dyDescent="0.35">
      <c r="A79" s="7" t="s">
        <v>8</v>
      </c>
      <c r="B79" s="15">
        <f t="shared" si="10"/>
        <v>1140</v>
      </c>
      <c r="C79" s="9">
        <v>0</v>
      </c>
      <c r="D79" s="9">
        <v>0</v>
      </c>
      <c r="E79" s="11">
        <f t="shared" si="9"/>
        <v>1140</v>
      </c>
      <c r="F79" s="16">
        <v>0</v>
      </c>
      <c r="G79" s="12">
        <f t="shared" si="11"/>
        <v>1140</v>
      </c>
      <c r="J79" s="31"/>
      <c r="L79" s="27"/>
    </row>
    <row r="80" spans="1:13" ht="15.5" x14ac:dyDescent="0.35">
      <c r="A80" s="7" t="s">
        <v>8</v>
      </c>
      <c r="B80" s="15">
        <f t="shared" si="10"/>
        <v>1140</v>
      </c>
      <c r="C80" s="9">
        <v>0</v>
      </c>
      <c r="D80" s="9">
        <v>0</v>
      </c>
      <c r="E80" s="11">
        <f t="shared" si="9"/>
        <v>1140</v>
      </c>
      <c r="F80" s="16">
        <v>0</v>
      </c>
      <c r="G80" s="12">
        <f t="shared" si="11"/>
        <v>1140</v>
      </c>
      <c r="J80" s="31"/>
      <c r="L80" s="27"/>
    </row>
    <row r="81" spans="1:12" ht="15.5" x14ac:dyDescent="0.35">
      <c r="A81" s="7" t="s">
        <v>8</v>
      </c>
      <c r="B81" s="15">
        <f t="shared" si="10"/>
        <v>1140</v>
      </c>
      <c r="C81" s="9">
        <v>0</v>
      </c>
      <c r="D81" s="9">
        <v>0</v>
      </c>
      <c r="E81" s="11">
        <f t="shared" si="9"/>
        <v>1140</v>
      </c>
      <c r="F81" s="16">
        <v>0</v>
      </c>
      <c r="G81" s="12">
        <f t="shared" si="11"/>
        <v>1140</v>
      </c>
      <c r="J81" s="31"/>
      <c r="L81" s="27"/>
    </row>
    <row r="82" spans="1:12" ht="15.5" x14ac:dyDescent="0.35">
      <c r="A82" s="7" t="s">
        <v>8</v>
      </c>
      <c r="B82" s="15">
        <f t="shared" si="10"/>
        <v>1140</v>
      </c>
      <c r="C82" s="9">
        <v>0</v>
      </c>
      <c r="D82" s="9">
        <v>0</v>
      </c>
      <c r="E82" s="11">
        <f t="shared" si="9"/>
        <v>1140</v>
      </c>
      <c r="F82" s="16">
        <v>0</v>
      </c>
      <c r="G82" s="12">
        <f t="shared" si="11"/>
        <v>1140</v>
      </c>
      <c r="J82" s="31"/>
      <c r="L82" s="27"/>
    </row>
    <row r="83" spans="1:12" ht="15.5" x14ac:dyDescent="0.35">
      <c r="A83" s="7" t="s">
        <v>8</v>
      </c>
      <c r="B83" s="15">
        <f t="shared" si="10"/>
        <v>1140</v>
      </c>
      <c r="C83" s="9">
        <v>0</v>
      </c>
      <c r="D83" s="9">
        <v>0</v>
      </c>
      <c r="E83" s="11">
        <f t="shared" si="9"/>
        <v>1140</v>
      </c>
      <c r="F83" s="16">
        <v>0</v>
      </c>
      <c r="G83" s="12">
        <f t="shared" si="11"/>
        <v>1140</v>
      </c>
      <c r="J83" s="31"/>
      <c r="L83" s="27"/>
    </row>
    <row r="84" spans="1:12" ht="15.5" x14ac:dyDescent="0.35">
      <c r="A84" s="7" t="s">
        <v>8</v>
      </c>
      <c r="B84" s="15">
        <f t="shared" si="10"/>
        <v>1140</v>
      </c>
      <c r="C84" s="9">
        <v>0</v>
      </c>
      <c r="D84" s="9">
        <v>0</v>
      </c>
      <c r="E84" s="11">
        <f t="shared" si="9"/>
        <v>1140</v>
      </c>
      <c r="F84" s="16">
        <v>0</v>
      </c>
      <c r="G84" s="12">
        <f t="shared" si="11"/>
        <v>1140</v>
      </c>
      <c r="J84" s="31"/>
      <c r="L84" s="27"/>
    </row>
    <row r="85" spans="1:12" ht="15.5" x14ac:dyDescent="0.35">
      <c r="A85" s="7" t="s">
        <v>8</v>
      </c>
      <c r="B85" s="15">
        <f t="shared" si="10"/>
        <v>1140</v>
      </c>
      <c r="C85" s="9">
        <v>0</v>
      </c>
      <c r="D85" s="9">
        <v>0</v>
      </c>
      <c r="E85" s="11">
        <f t="shared" si="9"/>
        <v>1140</v>
      </c>
      <c r="F85" s="16">
        <v>0</v>
      </c>
      <c r="G85" s="12">
        <f t="shared" si="11"/>
        <v>1140</v>
      </c>
      <c r="J85" s="31"/>
      <c r="L85" s="27"/>
    </row>
    <row r="86" spans="1:12" ht="15.5" x14ac:dyDescent="0.35">
      <c r="A86" s="7" t="s">
        <v>8</v>
      </c>
      <c r="B86" s="15">
        <f t="shared" si="10"/>
        <v>1140</v>
      </c>
      <c r="C86" s="9">
        <v>0</v>
      </c>
      <c r="D86" s="9">
        <v>0</v>
      </c>
      <c r="E86" s="11">
        <f t="shared" si="9"/>
        <v>1140</v>
      </c>
      <c r="F86" s="16">
        <v>0</v>
      </c>
      <c r="G86" s="12">
        <f t="shared" si="11"/>
        <v>1140</v>
      </c>
      <c r="J86" s="31"/>
      <c r="L86" s="27"/>
    </row>
    <row r="87" spans="1:12" ht="15.5" x14ac:dyDescent="0.35">
      <c r="A87" s="7" t="s">
        <v>8</v>
      </c>
      <c r="B87" s="15">
        <f t="shared" ref="B87:B92" si="12">SUM(800+240)</f>
        <v>1040</v>
      </c>
      <c r="C87" s="9">
        <v>0</v>
      </c>
      <c r="D87" s="9">
        <v>0</v>
      </c>
      <c r="E87" s="11">
        <f t="shared" si="9"/>
        <v>1040</v>
      </c>
      <c r="F87" s="16">
        <v>0</v>
      </c>
      <c r="G87" s="12">
        <f t="shared" si="11"/>
        <v>1040</v>
      </c>
      <c r="J87" s="31"/>
      <c r="L87" s="27"/>
    </row>
    <row r="88" spans="1:12" ht="15.5" x14ac:dyDescent="0.35">
      <c r="A88" s="7" t="s">
        <v>8</v>
      </c>
      <c r="B88" s="15">
        <f t="shared" si="12"/>
        <v>1040</v>
      </c>
      <c r="C88" s="9">
        <v>0</v>
      </c>
      <c r="D88" s="9">
        <v>0</v>
      </c>
      <c r="E88" s="11">
        <f t="shared" si="9"/>
        <v>1040</v>
      </c>
      <c r="F88" s="16">
        <v>0</v>
      </c>
      <c r="G88" s="12">
        <f t="shared" si="11"/>
        <v>1040</v>
      </c>
      <c r="J88" s="31"/>
      <c r="L88" s="27"/>
    </row>
    <row r="89" spans="1:12" ht="15.5" x14ac:dyDescent="0.35">
      <c r="A89" s="7" t="s">
        <v>8</v>
      </c>
      <c r="B89" s="15">
        <f t="shared" si="12"/>
        <v>1040</v>
      </c>
      <c r="C89" s="9">
        <v>0</v>
      </c>
      <c r="D89" s="9">
        <v>0</v>
      </c>
      <c r="E89" s="11">
        <f t="shared" si="9"/>
        <v>1040</v>
      </c>
      <c r="F89" s="16">
        <v>0</v>
      </c>
      <c r="G89" s="12">
        <f t="shared" si="11"/>
        <v>1040</v>
      </c>
      <c r="J89" s="31"/>
      <c r="L89" s="27"/>
    </row>
    <row r="90" spans="1:12" ht="15.5" x14ac:dyDescent="0.35">
      <c r="A90" s="7" t="s">
        <v>8</v>
      </c>
      <c r="B90" s="15">
        <f t="shared" si="12"/>
        <v>1040</v>
      </c>
      <c r="C90" s="9">
        <v>0</v>
      </c>
      <c r="D90" s="9">
        <v>0</v>
      </c>
      <c r="E90" s="11">
        <f t="shared" si="9"/>
        <v>1040</v>
      </c>
      <c r="F90" s="16">
        <v>0</v>
      </c>
      <c r="G90" s="12">
        <f t="shared" si="11"/>
        <v>1040</v>
      </c>
      <c r="J90" s="31"/>
      <c r="L90" s="27"/>
    </row>
    <row r="91" spans="1:12" ht="15.5" x14ac:dyDescent="0.35">
      <c r="A91" s="7" t="s">
        <v>8</v>
      </c>
      <c r="B91" s="15">
        <f t="shared" si="12"/>
        <v>1040</v>
      </c>
      <c r="C91" s="9">
        <v>0</v>
      </c>
      <c r="D91" s="9">
        <v>0</v>
      </c>
      <c r="E91" s="11">
        <f t="shared" si="9"/>
        <v>1040</v>
      </c>
      <c r="F91" s="16">
        <v>0</v>
      </c>
      <c r="G91" s="12">
        <f t="shared" si="11"/>
        <v>1040</v>
      </c>
      <c r="J91" s="31"/>
      <c r="L91" s="27"/>
    </row>
    <row r="92" spans="1:12" ht="15.5" x14ac:dyDescent="0.35">
      <c r="A92" s="7" t="s">
        <v>8</v>
      </c>
      <c r="B92" s="15">
        <f t="shared" si="12"/>
        <v>1040</v>
      </c>
      <c r="C92" s="9">
        <v>0</v>
      </c>
      <c r="D92" s="9">
        <v>0</v>
      </c>
      <c r="E92" s="11">
        <f t="shared" si="9"/>
        <v>1040</v>
      </c>
      <c r="F92" s="16">
        <v>0</v>
      </c>
      <c r="G92" s="12">
        <f t="shared" si="11"/>
        <v>1040</v>
      </c>
      <c r="J92" s="31"/>
      <c r="L92" s="27"/>
    </row>
    <row r="93" spans="1:12" ht="15.5" x14ac:dyDescent="0.35">
      <c r="A93" s="7" t="s">
        <v>9</v>
      </c>
      <c r="B93" s="15">
        <v>1100</v>
      </c>
      <c r="C93" s="9">
        <f t="shared" ref="C93:C107" si="13">IF(B93&lt;=1518,0.075,IF(B93&lt;=2793.88,0.09,IF(B93&lt;=4190.83,0.12,IF(B93&lt;=8157.41,0.14,""))))</f>
        <v>7.4999999999999997E-2</v>
      </c>
      <c r="D93" s="10">
        <v>0.08</v>
      </c>
      <c r="E93" s="11">
        <f t="shared" si="9"/>
        <v>1270.5</v>
      </c>
      <c r="F93" s="16">
        <v>88</v>
      </c>
      <c r="G93" s="12">
        <f>SUM(E93,F93)</f>
        <v>1358.5</v>
      </c>
      <c r="J93" s="31"/>
      <c r="L93" s="27"/>
    </row>
    <row r="94" spans="1:12" ht="15.5" x14ac:dyDescent="0.35">
      <c r="A94" s="7" t="s">
        <v>9</v>
      </c>
      <c r="B94" s="15">
        <v>2500</v>
      </c>
      <c r="C94" s="9">
        <f t="shared" si="13"/>
        <v>0.09</v>
      </c>
      <c r="D94" s="10">
        <v>0.08</v>
      </c>
      <c r="E94" s="11">
        <f t="shared" si="9"/>
        <v>2925</v>
      </c>
      <c r="F94" s="16">
        <v>0</v>
      </c>
      <c r="G94" s="12">
        <f t="shared" ref="G94:G107" si="14">SUM(E94,F94)</f>
        <v>2925</v>
      </c>
      <c r="J94" s="31"/>
      <c r="L94" s="27"/>
    </row>
    <row r="95" spans="1:12" ht="15.5" x14ac:dyDescent="0.35">
      <c r="A95" s="7" t="s">
        <v>9</v>
      </c>
      <c r="B95" s="15">
        <v>2560</v>
      </c>
      <c r="C95" s="9">
        <f t="shared" si="13"/>
        <v>0.09</v>
      </c>
      <c r="D95" s="10">
        <v>0.08</v>
      </c>
      <c r="E95" s="11">
        <f t="shared" si="9"/>
        <v>2995.2</v>
      </c>
      <c r="F95" s="16">
        <v>88</v>
      </c>
      <c r="G95" s="12">
        <f t="shared" si="14"/>
        <v>3083.2</v>
      </c>
      <c r="J95" s="31"/>
      <c r="L95" s="27"/>
    </row>
    <row r="96" spans="1:12" ht="15.5" x14ac:dyDescent="0.35">
      <c r="A96" s="7" t="s">
        <v>9</v>
      </c>
      <c r="B96" s="15">
        <v>1269</v>
      </c>
      <c r="C96" s="9">
        <f t="shared" si="13"/>
        <v>7.4999999999999997E-2</v>
      </c>
      <c r="D96" s="10">
        <v>0.08</v>
      </c>
      <c r="E96" s="11">
        <f t="shared" si="9"/>
        <v>1465.6949999999999</v>
      </c>
      <c r="F96" s="16">
        <v>44</v>
      </c>
      <c r="G96" s="12">
        <f t="shared" si="14"/>
        <v>1509.6949999999999</v>
      </c>
      <c r="J96" s="31"/>
      <c r="L96" s="27"/>
    </row>
    <row r="97" spans="1:12" ht="15.5" x14ac:dyDescent="0.35">
      <c r="A97" s="7" t="s">
        <v>9</v>
      </c>
      <c r="B97" s="15">
        <v>3000</v>
      </c>
      <c r="C97" s="9">
        <f t="shared" si="13"/>
        <v>0.12</v>
      </c>
      <c r="D97" s="10">
        <v>0.08</v>
      </c>
      <c r="E97" s="11">
        <f t="shared" si="9"/>
        <v>3600</v>
      </c>
      <c r="F97" s="16">
        <v>132</v>
      </c>
      <c r="G97" s="12">
        <f t="shared" si="14"/>
        <v>3732</v>
      </c>
      <c r="J97" s="31"/>
      <c r="L97" s="27"/>
    </row>
    <row r="98" spans="1:12" ht="15.5" x14ac:dyDescent="0.35">
      <c r="A98" s="7" t="s">
        <v>9</v>
      </c>
      <c r="B98" s="15">
        <v>2250</v>
      </c>
      <c r="C98" s="9">
        <f t="shared" si="13"/>
        <v>0.09</v>
      </c>
      <c r="D98" s="10">
        <v>0.08</v>
      </c>
      <c r="E98" s="11">
        <f t="shared" si="9"/>
        <v>2632.5</v>
      </c>
      <c r="F98" s="16">
        <v>0</v>
      </c>
      <c r="G98" s="12">
        <f t="shared" si="14"/>
        <v>2632.5</v>
      </c>
      <c r="J98" s="31"/>
      <c r="L98" s="27"/>
    </row>
    <row r="99" spans="1:12" ht="15.5" x14ac:dyDescent="0.35">
      <c r="A99" s="7" t="s">
        <v>9</v>
      </c>
      <c r="B99" s="15">
        <v>2445</v>
      </c>
      <c r="C99" s="9">
        <f t="shared" si="13"/>
        <v>0.09</v>
      </c>
      <c r="D99" s="10">
        <v>0.08</v>
      </c>
      <c r="E99" s="11">
        <f t="shared" si="9"/>
        <v>2860.65</v>
      </c>
      <c r="F99" s="16">
        <v>0</v>
      </c>
      <c r="G99" s="12">
        <f t="shared" si="14"/>
        <v>2860.65</v>
      </c>
      <c r="J99" s="31"/>
      <c r="L99" s="27"/>
    </row>
    <row r="100" spans="1:12" ht="15.5" x14ac:dyDescent="0.35">
      <c r="A100" s="7" t="s">
        <v>9</v>
      </c>
      <c r="B100" s="15">
        <v>900</v>
      </c>
      <c r="C100" s="9">
        <f t="shared" si="13"/>
        <v>7.4999999999999997E-2</v>
      </c>
      <c r="D100" s="10">
        <v>0.08</v>
      </c>
      <c r="E100" s="11">
        <f t="shared" si="9"/>
        <v>1039.5</v>
      </c>
      <c r="F100" s="16">
        <v>0</v>
      </c>
      <c r="G100" s="12">
        <f t="shared" si="14"/>
        <v>1039.5</v>
      </c>
      <c r="J100" s="31"/>
      <c r="L100" s="27"/>
    </row>
    <row r="101" spans="1:12" ht="15.5" x14ac:dyDescent="0.35">
      <c r="A101" s="7" t="s">
        <v>9</v>
      </c>
      <c r="B101" s="15">
        <v>3000</v>
      </c>
      <c r="C101" s="9">
        <f t="shared" si="13"/>
        <v>0.12</v>
      </c>
      <c r="D101" s="10">
        <v>0.08</v>
      </c>
      <c r="E101" s="11">
        <f t="shared" si="9"/>
        <v>3600</v>
      </c>
      <c r="F101" s="16">
        <v>0</v>
      </c>
      <c r="G101" s="12">
        <f t="shared" si="14"/>
        <v>3600</v>
      </c>
      <c r="J101" s="31"/>
      <c r="L101" s="27"/>
    </row>
    <row r="102" spans="1:12" ht="15.5" x14ac:dyDescent="0.35">
      <c r="A102" s="7" t="s">
        <v>9</v>
      </c>
      <c r="B102" s="15">
        <v>2200</v>
      </c>
      <c r="C102" s="9">
        <f t="shared" si="13"/>
        <v>0.09</v>
      </c>
      <c r="D102" s="10">
        <v>0.08</v>
      </c>
      <c r="E102" s="11">
        <f t="shared" si="9"/>
        <v>2574</v>
      </c>
      <c r="F102" s="16">
        <v>0</v>
      </c>
      <c r="G102" s="12">
        <f t="shared" si="14"/>
        <v>2574</v>
      </c>
      <c r="J102" s="31"/>
      <c r="L102" s="27"/>
    </row>
    <row r="103" spans="1:12" ht="15.5" x14ac:dyDescent="0.35">
      <c r="A103" s="7" t="s">
        <v>9</v>
      </c>
      <c r="B103" s="15">
        <v>1560</v>
      </c>
      <c r="C103" s="9">
        <f t="shared" si="13"/>
        <v>0.09</v>
      </c>
      <c r="D103" s="10">
        <v>0.08</v>
      </c>
      <c r="E103" s="11">
        <f t="shared" si="9"/>
        <v>1825.2</v>
      </c>
      <c r="F103" s="16">
        <v>0</v>
      </c>
      <c r="G103" s="12">
        <f t="shared" si="14"/>
        <v>1825.2</v>
      </c>
      <c r="J103" s="31"/>
      <c r="L103" s="27"/>
    </row>
    <row r="104" spans="1:12" ht="15.5" x14ac:dyDescent="0.35">
      <c r="A104" s="7" t="s">
        <v>9</v>
      </c>
      <c r="B104" s="15">
        <v>3000</v>
      </c>
      <c r="C104" s="9">
        <f t="shared" si="13"/>
        <v>0.12</v>
      </c>
      <c r="D104" s="10">
        <v>0.08</v>
      </c>
      <c r="E104" s="11">
        <f t="shared" si="9"/>
        <v>3600</v>
      </c>
      <c r="F104" s="16">
        <v>0</v>
      </c>
      <c r="G104" s="12">
        <f t="shared" si="14"/>
        <v>3600</v>
      </c>
      <c r="J104" s="31"/>
      <c r="L104" s="27"/>
    </row>
    <row r="105" spans="1:12" ht="15.5" x14ac:dyDescent="0.35">
      <c r="A105" s="7" t="s">
        <v>9</v>
      </c>
      <c r="B105" s="15">
        <v>6000</v>
      </c>
      <c r="C105" s="9">
        <f t="shared" si="13"/>
        <v>0.14000000000000001</v>
      </c>
      <c r="D105" s="10">
        <v>0.08</v>
      </c>
      <c r="E105" s="11">
        <f t="shared" si="9"/>
        <v>7320</v>
      </c>
      <c r="F105" s="16">
        <v>0</v>
      </c>
      <c r="G105" s="12">
        <f t="shared" si="14"/>
        <v>7320</v>
      </c>
      <c r="J105" s="31"/>
      <c r="L105" s="27"/>
    </row>
    <row r="106" spans="1:12" ht="15.5" x14ac:dyDescent="0.35">
      <c r="A106" s="7" t="s">
        <v>9</v>
      </c>
      <c r="B106" s="15">
        <v>1800</v>
      </c>
      <c r="C106" s="9">
        <f t="shared" si="13"/>
        <v>0.09</v>
      </c>
      <c r="D106" s="10">
        <v>0.08</v>
      </c>
      <c r="E106" s="11">
        <f t="shared" si="9"/>
        <v>2106</v>
      </c>
      <c r="F106" s="16">
        <v>80</v>
      </c>
      <c r="G106" s="12">
        <f t="shared" si="14"/>
        <v>2186</v>
      </c>
      <c r="J106" s="31"/>
      <c r="L106" s="27"/>
    </row>
    <row r="107" spans="1:12" ht="15.5" x14ac:dyDescent="0.35">
      <c r="A107" s="7" t="s">
        <v>9</v>
      </c>
      <c r="B107" s="15">
        <v>1850</v>
      </c>
      <c r="C107" s="9">
        <f t="shared" si="13"/>
        <v>0.09</v>
      </c>
      <c r="D107" s="10">
        <v>0.08</v>
      </c>
      <c r="E107" s="11">
        <f t="shared" si="9"/>
        <v>2164.5</v>
      </c>
      <c r="F107" s="16">
        <v>0</v>
      </c>
      <c r="G107" s="12">
        <f t="shared" si="14"/>
        <v>2164.5</v>
      </c>
      <c r="J107" s="31"/>
      <c r="L107" s="27"/>
    </row>
  </sheetData>
  <autoFilter ref="A1:G107" xr:uid="{9E234920-2BAA-4379-93A1-13D0E6C7D159}"/>
  <dataValidations disablePrompts="1" count="1">
    <dataValidation type="list" allowBlank="1" showInputMessage="1" showErrorMessage="1" sqref="I2 M2" xr:uid="{2CF0E3DE-26BC-F440-B3B0-B536B4AD4CAC}">
      <formula1>$I$2:$I$15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1A98-6A6B-024D-9CF0-0FCBDA0249C0}">
  <dimension ref="A1:D19"/>
  <sheetViews>
    <sheetView workbookViewId="0">
      <selection activeCell="C1" sqref="C1"/>
    </sheetView>
  </sheetViews>
  <sheetFormatPr defaultColWidth="10.90625" defaultRowHeight="14.5" x14ac:dyDescent="0.35"/>
  <cols>
    <col min="1" max="1" width="17.81640625" bestFit="1" customWidth="1"/>
    <col min="2" max="2" width="12.453125" bestFit="1" customWidth="1"/>
    <col min="4" max="4" width="12.453125" bestFit="1" customWidth="1"/>
  </cols>
  <sheetData>
    <row r="1" spans="1:4" ht="16" x14ac:dyDescent="0.4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35">
      <c r="A2" s="3" t="s">
        <v>20</v>
      </c>
      <c r="B2" s="4">
        <v>11300</v>
      </c>
      <c r="C2" s="5">
        <v>9.8599999999999993E-2</v>
      </c>
      <c r="D2" s="4">
        <f>(B2*C2)+B2</f>
        <v>12414.18</v>
      </c>
    </row>
    <row r="3" spans="1:4" x14ac:dyDescent="0.35">
      <c r="A3" s="3" t="s">
        <v>21</v>
      </c>
      <c r="B3" s="4">
        <v>880</v>
      </c>
      <c r="C3" s="5">
        <v>0.1</v>
      </c>
      <c r="D3" s="4">
        <f t="shared" ref="D3:D19" si="0">(B3*C3)+B3</f>
        <v>968</v>
      </c>
    </row>
    <row r="4" spans="1:4" x14ac:dyDescent="0.35">
      <c r="A4" s="3" t="s">
        <v>22</v>
      </c>
      <c r="B4" s="4">
        <v>21045</v>
      </c>
      <c r="C4" s="5">
        <v>4.4999999999999998E-2</v>
      </c>
      <c r="D4" s="4">
        <f t="shared" si="0"/>
        <v>21992.025000000001</v>
      </c>
    </row>
    <row r="5" spans="1:4" x14ac:dyDescent="0.35">
      <c r="A5" s="3" t="s">
        <v>23</v>
      </c>
      <c r="B5" s="4">
        <v>79.900000000000006</v>
      </c>
      <c r="C5" s="5">
        <v>0.09</v>
      </c>
      <c r="D5" s="4">
        <f t="shared" si="0"/>
        <v>87.091000000000008</v>
      </c>
    </row>
    <row r="6" spans="1:4" x14ac:dyDescent="0.35">
      <c r="A6" s="3" t="s">
        <v>24</v>
      </c>
      <c r="B6" s="4">
        <v>1237</v>
      </c>
      <c r="C6" s="5">
        <v>0.05</v>
      </c>
      <c r="D6" s="4">
        <f t="shared" si="0"/>
        <v>1298.8499999999999</v>
      </c>
    </row>
    <row r="7" spans="1:4" x14ac:dyDescent="0.35">
      <c r="A7" s="3" t="s">
        <v>25</v>
      </c>
      <c r="B7" s="4">
        <v>358</v>
      </c>
      <c r="C7" s="5">
        <v>8.0000000000000002E-3</v>
      </c>
      <c r="D7" s="4">
        <f t="shared" si="0"/>
        <v>360.86399999999998</v>
      </c>
    </row>
    <row r="8" spans="1:4" x14ac:dyDescent="0.35">
      <c r="A8" s="3" t="s">
        <v>26</v>
      </c>
      <c r="B8" s="4">
        <v>341</v>
      </c>
      <c r="C8" s="5">
        <v>4.24E-2</v>
      </c>
      <c r="D8" s="4">
        <f t="shared" si="0"/>
        <v>355.45839999999998</v>
      </c>
    </row>
    <row r="9" spans="1:4" x14ac:dyDescent="0.35">
      <c r="A9" s="3" t="s">
        <v>27</v>
      </c>
      <c r="B9" s="4">
        <v>58473.05</v>
      </c>
      <c r="C9" s="5">
        <v>6.2700000000000006E-2</v>
      </c>
      <c r="D9" s="4">
        <f t="shared" si="0"/>
        <v>62139.310235000004</v>
      </c>
    </row>
    <row r="10" spans="1:4" x14ac:dyDescent="0.35">
      <c r="A10" s="3" t="s">
        <v>28</v>
      </c>
      <c r="B10" s="4">
        <v>25000</v>
      </c>
      <c r="C10" s="5">
        <v>4.5999999999999999E-2</v>
      </c>
      <c r="D10" s="4">
        <f t="shared" si="0"/>
        <v>26150</v>
      </c>
    </row>
    <row r="11" spans="1:4" x14ac:dyDescent="0.35">
      <c r="A11" s="3" t="s">
        <v>29</v>
      </c>
      <c r="B11" s="4">
        <v>9300</v>
      </c>
      <c r="C11" s="5">
        <v>3.5000000000000003E-2</v>
      </c>
      <c r="D11" s="4">
        <f t="shared" si="0"/>
        <v>9625.5</v>
      </c>
    </row>
    <row r="12" spans="1:4" x14ac:dyDescent="0.35">
      <c r="A12" s="3" t="s">
        <v>30</v>
      </c>
      <c r="B12" s="4">
        <v>32374</v>
      </c>
      <c r="C12" s="5">
        <v>0.08</v>
      </c>
      <c r="D12" s="4">
        <f t="shared" si="0"/>
        <v>34963.919999999998</v>
      </c>
    </row>
    <row r="13" spans="1:4" x14ac:dyDescent="0.35">
      <c r="A13" s="3" t="s">
        <v>31</v>
      </c>
      <c r="B13" s="4">
        <v>4548</v>
      </c>
      <c r="C13" s="5">
        <v>3.73E-2</v>
      </c>
      <c r="D13" s="4">
        <f t="shared" si="0"/>
        <v>4717.6404000000002</v>
      </c>
    </row>
    <row r="14" spans="1:4" x14ac:dyDescent="0.35">
      <c r="A14" s="3" t="s">
        <v>32</v>
      </c>
      <c r="B14" s="4">
        <v>1500</v>
      </c>
      <c r="C14" s="5">
        <v>0.08</v>
      </c>
      <c r="D14" s="4">
        <f t="shared" si="0"/>
        <v>1620</v>
      </c>
    </row>
    <row r="15" spans="1:4" x14ac:dyDescent="0.35">
      <c r="A15" s="3" t="s">
        <v>33</v>
      </c>
      <c r="B15" s="4">
        <v>2476</v>
      </c>
      <c r="C15" s="5">
        <v>0.06</v>
      </c>
      <c r="D15" s="4">
        <f t="shared" si="0"/>
        <v>2624.56</v>
      </c>
    </row>
    <row r="16" spans="1:4" x14ac:dyDescent="0.35">
      <c r="A16" s="3" t="s">
        <v>34</v>
      </c>
      <c r="B16" s="4">
        <v>2200</v>
      </c>
      <c r="C16" s="5">
        <v>0.08</v>
      </c>
      <c r="D16" s="4">
        <f t="shared" si="0"/>
        <v>2376</v>
      </c>
    </row>
    <row r="17" spans="1:4" x14ac:dyDescent="0.35">
      <c r="A17" s="3" t="s">
        <v>35</v>
      </c>
      <c r="B17" s="4">
        <v>10144</v>
      </c>
      <c r="C17" s="5">
        <v>0.05</v>
      </c>
      <c r="D17" s="4">
        <f t="shared" si="0"/>
        <v>10651.2</v>
      </c>
    </row>
    <row r="18" spans="1:4" x14ac:dyDescent="0.35">
      <c r="A18" s="3" t="s">
        <v>36</v>
      </c>
      <c r="B18" s="4">
        <v>550</v>
      </c>
      <c r="C18" s="5">
        <v>7.0000000000000007E-2</v>
      </c>
      <c r="D18" s="4">
        <f t="shared" si="0"/>
        <v>588.5</v>
      </c>
    </row>
    <row r="19" spans="1:4" x14ac:dyDescent="0.35">
      <c r="A19" s="3" t="s">
        <v>37</v>
      </c>
      <c r="B19" s="4">
        <v>960</v>
      </c>
      <c r="C19" s="5">
        <v>5.5E-2</v>
      </c>
      <c r="D19" s="4">
        <f t="shared" si="0"/>
        <v>1012.8</v>
      </c>
    </row>
  </sheetData>
  <autoFilter ref="A1:D19" xr:uid="{D81B1A98-6A6B-024D-9CF0-0FCBDA0249C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1168-193C-44A5-99CC-4163A8815335}">
  <dimension ref="A1:W30"/>
  <sheetViews>
    <sheetView tabSelected="1" workbookViewId="0"/>
  </sheetViews>
  <sheetFormatPr defaultRowHeight="14.5" x14ac:dyDescent="0.35"/>
  <cols>
    <col min="1" max="1" width="26.7265625" bestFit="1" customWidth="1"/>
  </cols>
  <sheetData>
    <row r="1" spans="1:23" x14ac:dyDescent="0.35">
      <c r="A1" s="35" t="s">
        <v>38</v>
      </c>
      <c r="B1" s="35">
        <v>45383</v>
      </c>
      <c r="C1" s="35">
        <v>45413</v>
      </c>
      <c r="D1" s="35">
        <v>45444</v>
      </c>
      <c r="E1" s="35">
        <v>45474</v>
      </c>
      <c r="F1" s="35">
        <v>45505</v>
      </c>
      <c r="G1" s="35">
        <v>45536</v>
      </c>
      <c r="H1" s="35">
        <v>45566</v>
      </c>
      <c r="I1" s="35">
        <v>45597</v>
      </c>
      <c r="J1" s="35">
        <v>45627</v>
      </c>
      <c r="K1" s="35">
        <v>45658</v>
      </c>
      <c r="L1" s="35">
        <v>45689</v>
      </c>
      <c r="M1" s="35">
        <v>45717</v>
      </c>
      <c r="N1" s="35">
        <v>45748</v>
      </c>
      <c r="O1" s="39">
        <v>45778</v>
      </c>
      <c r="P1" s="39">
        <v>45809</v>
      </c>
      <c r="Q1" s="39">
        <v>45839</v>
      </c>
      <c r="R1" s="39">
        <v>45870</v>
      </c>
      <c r="S1" s="39">
        <v>45901</v>
      </c>
      <c r="T1" s="39">
        <v>45931</v>
      </c>
      <c r="U1" s="39">
        <v>45962</v>
      </c>
      <c r="V1" s="39">
        <v>45992</v>
      </c>
    </row>
    <row r="2" spans="1:23" x14ac:dyDescent="0.35">
      <c r="A2" t="s">
        <v>39</v>
      </c>
      <c r="B2" s="36">
        <v>63575</v>
      </c>
      <c r="C2" s="36">
        <v>63575</v>
      </c>
      <c r="D2" s="36">
        <v>63575</v>
      </c>
      <c r="E2" s="36">
        <v>63575</v>
      </c>
      <c r="F2" s="36">
        <v>63575</v>
      </c>
      <c r="G2" s="36">
        <v>63575</v>
      </c>
      <c r="H2" s="36">
        <v>63575</v>
      </c>
      <c r="I2" s="36">
        <v>63575</v>
      </c>
      <c r="J2" s="36">
        <v>63575</v>
      </c>
      <c r="K2" s="36">
        <v>63575</v>
      </c>
      <c r="L2" s="36">
        <v>65000</v>
      </c>
      <c r="M2" s="36">
        <v>65000</v>
      </c>
      <c r="N2" s="36">
        <v>65000</v>
      </c>
      <c r="O2" s="36">
        <v>65000</v>
      </c>
      <c r="P2" s="36">
        <v>65000</v>
      </c>
      <c r="Q2" s="36">
        <v>65000</v>
      </c>
      <c r="R2" s="36">
        <v>65000</v>
      </c>
      <c r="S2" s="36">
        <v>65000</v>
      </c>
      <c r="T2" s="36">
        <v>65000</v>
      </c>
      <c r="U2" s="36">
        <v>65000</v>
      </c>
      <c r="V2" s="36">
        <v>65000</v>
      </c>
    </row>
    <row r="3" spans="1:23" x14ac:dyDescent="0.35">
      <c r="A3" t="s">
        <v>40</v>
      </c>
      <c r="B3" s="37">
        <v>10735</v>
      </c>
      <c r="C3" s="37">
        <v>10950</v>
      </c>
      <c r="D3" s="37">
        <v>10450</v>
      </c>
      <c r="E3" s="37">
        <v>7567.89</v>
      </c>
      <c r="F3" s="37">
        <v>10568.9</v>
      </c>
      <c r="G3" s="37">
        <v>10568.9</v>
      </c>
      <c r="H3" s="37">
        <v>10765.32</v>
      </c>
      <c r="I3" s="37">
        <v>10675.12</v>
      </c>
      <c r="J3" s="37">
        <v>10568.9</v>
      </c>
      <c r="K3" s="37">
        <v>10568.9</v>
      </c>
      <c r="L3" s="36">
        <v>11120.5</v>
      </c>
      <c r="M3" s="36">
        <v>1189.5</v>
      </c>
      <c r="N3" s="36">
        <v>1118.7</v>
      </c>
      <c r="O3" s="37">
        <v>10735</v>
      </c>
      <c r="P3" s="37">
        <v>10950</v>
      </c>
      <c r="Q3" s="37">
        <v>10450</v>
      </c>
      <c r="R3" s="37">
        <v>10735</v>
      </c>
      <c r="S3" s="37">
        <v>10950</v>
      </c>
      <c r="T3" s="37">
        <v>10450</v>
      </c>
      <c r="U3" s="37">
        <v>10735</v>
      </c>
      <c r="V3" s="37">
        <v>10950</v>
      </c>
      <c r="W3" s="37"/>
    </row>
    <row r="4" spans="1:23" x14ac:dyDescent="0.35">
      <c r="A4" t="s">
        <v>41</v>
      </c>
      <c r="B4" s="37">
        <v>8807.1</v>
      </c>
      <c r="C4" s="37">
        <v>8637.9</v>
      </c>
      <c r="D4" s="37">
        <v>8967.5</v>
      </c>
      <c r="E4" s="36">
        <v>6789.2</v>
      </c>
      <c r="F4" s="36">
        <v>8689.5</v>
      </c>
      <c r="G4" s="36">
        <v>8748.9699999999993</v>
      </c>
      <c r="H4" s="36">
        <v>8543.7000000000007</v>
      </c>
      <c r="I4" s="36">
        <v>8867.8700000000008</v>
      </c>
      <c r="J4" s="36">
        <v>8657.89</v>
      </c>
      <c r="K4" s="36">
        <v>8689.5</v>
      </c>
      <c r="L4" s="36">
        <v>9087.5</v>
      </c>
      <c r="M4" s="36">
        <v>9098.6</v>
      </c>
      <c r="N4" s="36">
        <v>8765.98</v>
      </c>
      <c r="O4" s="37">
        <v>8807.1</v>
      </c>
      <c r="P4" s="37">
        <v>8637.9</v>
      </c>
      <c r="Q4" s="37">
        <v>8967.5</v>
      </c>
      <c r="R4" s="37">
        <v>8807.1</v>
      </c>
      <c r="S4" s="37">
        <v>8637.9</v>
      </c>
      <c r="T4" s="37">
        <v>8967.5</v>
      </c>
      <c r="U4" s="37">
        <v>8807.1</v>
      </c>
      <c r="V4" s="37">
        <v>8637.9</v>
      </c>
      <c r="W4" s="37"/>
    </row>
    <row r="5" spans="1:23" x14ac:dyDescent="0.35">
      <c r="A5" t="s">
        <v>42</v>
      </c>
      <c r="B5" s="36">
        <v>853.6</v>
      </c>
      <c r="C5" s="36">
        <v>837.96</v>
      </c>
      <c r="D5" s="36">
        <v>878.32</v>
      </c>
      <c r="E5" s="36">
        <v>789.7</v>
      </c>
      <c r="F5" s="36">
        <v>854.7</v>
      </c>
      <c r="G5" s="36">
        <v>831.89</v>
      </c>
      <c r="H5" s="36">
        <v>887.65</v>
      </c>
      <c r="I5" s="36">
        <v>890</v>
      </c>
      <c r="J5" s="36">
        <v>835.9</v>
      </c>
      <c r="K5" s="36">
        <v>854.7</v>
      </c>
      <c r="L5" s="36">
        <v>887.5</v>
      </c>
      <c r="M5" s="36">
        <v>867.98</v>
      </c>
      <c r="N5" s="36">
        <v>849.87</v>
      </c>
      <c r="O5" s="36">
        <v>853.6</v>
      </c>
      <c r="P5" s="36">
        <v>837.96</v>
      </c>
      <c r="Q5" s="36">
        <v>878.32</v>
      </c>
      <c r="R5" s="36">
        <v>853.6</v>
      </c>
      <c r="S5" s="36">
        <v>837.96</v>
      </c>
      <c r="T5" s="36">
        <v>878.32</v>
      </c>
      <c r="U5" s="36">
        <v>853.6</v>
      </c>
      <c r="V5" s="36">
        <v>837.96</v>
      </c>
      <c r="W5" s="36"/>
    </row>
    <row r="6" spans="1:23" x14ac:dyDescent="0.35">
      <c r="A6" t="s">
        <v>43</v>
      </c>
      <c r="B6" s="36">
        <v>30431.56</v>
      </c>
      <c r="C6" s="36">
        <v>30431.56</v>
      </c>
      <c r="D6" s="36">
        <v>30431.56</v>
      </c>
      <c r="E6" s="36">
        <v>30431.56</v>
      </c>
      <c r="F6" s="36">
        <v>30431.56</v>
      </c>
      <c r="G6" s="36">
        <v>30431.56</v>
      </c>
      <c r="H6" s="36">
        <v>30431.56</v>
      </c>
      <c r="I6" s="36">
        <v>30431.56</v>
      </c>
      <c r="J6" s="36">
        <v>30431.56</v>
      </c>
      <c r="K6" s="36">
        <v>30431.56</v>
      </c>
      <c r="L6" s="36">
        <v>32374</v>
      </c>
      <c r="M6" s="36">
        <v>32374</v>
      </c>
      <c r="N6" s="36">
        <v>32374</v>
      </c>
      <c r="O6" s="36">
        <v>32374</v>
      </c>
      <c r="P6" s="36">
        <v>32374</v>
      </c>
      <c r="Q6" s="36">
        <v>32374</v>
      </c>
      <c r="R6" s="36">
        <v>32374</v>
      </c>
      <c r="S6" s="36">
        <v>32374</v>
      </c>
      <c r="T6" s="36">
        <v>32374</v>
      </c>
      <c r="U6" s="36">
        <v>32374</v>
      </c>
      <c r="V6" s="36">
        <v>32374</v>
      </c>
    </row>
    <row r="7" spans="1:23" x14ac:dyDescent="0.35">
      <c r="A7" t="s">
        <v>44</v>
      </c>
      <c r="B7" s="36">
        <v>9738.24</v>
      </c>
      <c r="C7" s="36">
        <v>9858.74</v>
      </c>
      <c r="D7" s="36">
        <v>9567.9</v>
      </c>
      <c r="E7" s="36">
        <v>10500</v>
      </c>
      <c r="F7" s="36">
        <v>9567.7999999999993</v>
      </c>
      <c r="G7" s="36">
        <v>9875</v>
      </c>
      <c r="H7" s="36">
        <v>9876.39</v>
      </c>
      <c r="I7" s="36">
        <v>8875.23</v>
      </c>
      <c r="J7" s="36">
        <v>9529.4</v>
      </c>
      <c r="K7" s="36">
        <v>9567.7999999999993</v>
      </c>
      <c r="L7" s="36">
        <v>9865.7800000000007</v>
      </c>
      <c r="M7" s="36">
        <v>9890.0400000000009</v>
      </c>
      <c r="N7" s="36">
        <v>9763.9</v>
      </c>
      <c r="O7" s="36">
        <v>9763.9</v>
      </c>
      <c r="P7" s="36">
        <v>9763.9</v>
      </c>
      <c r="Q7" s="36">
        <v>9763.9</v>
      </c>
      <c r="R7" s="36">
        <v>9763.9</v>
      </c>
      <c r="S7" s="36">
        <v>9763.9</v>
      </c>
      <c r="T7" s="36">
        <v>9763.9</v>
      </c>
      <c r="U7" s="36">
        <v>9763.9</v>
      </c>
      <c r="V7" s="36">
        <v>9763.9</v>
      </c>
    </row>
    <row r="8" spans="1:23" x14ac:dyDescent="0.35">
      <c r="A8" t="s">
        <v>45</v>
      </c>
      <c r="B8" s="36">
        <v>77.5</v>
      </c>
      <c r="C8" s="36">
        <v>100</v>
      </c>
      <c r="D8" s="36">
        <v>150</v>
      </c>
      <c r="E8" s="36">
        <v>89</v>
      </c>
      <c r="F8" s="36">
        <v>100</v>
      </c>
      <c r="G8" s="36">
        <v>76.760000000000005</v>
      </c>
      <c r="H8" s="36">
        <v>80.09</v>
      </c>
      <c r="I8" s="36">
        <v>76.8</v>
      </c>
      <c r="J8" s="36">
        <v>176</v>
      </c>
      <c r="K8" s="36">
        <v>180</v>
      </c>
      <c r="L8" s="36">
        <v>120</v>
      </c>
      <c r="M8" s="36">
        <v>69.78</v>
      </c>
      <c r="N8" s="36">
        <v>89.97</v>
      </c>
      <c r="O8" s="36">
        <v>89.97</v>
      </c>
      <c r="P8" s="36">
        <v>89.97</v>
      </c>
      <c r="Q8" s="36">
        <v>89.97</v>
      </c>
      <c r="R8" s="36">
        <v>89.97</v>
      </c>
      <c r="S8" s="36">
        <v>89.97</v>
      </c>
      <c r="T8" s="36">
        <v>89.97</v>
      </c>
      <c r="U8" s="36">
        <v>89.97</v>
      </c>
      <c r="V8" s="36">
        <v>89.97</v>
      </c>
    </row>
    <row r="9" spans="1:23" x14ac:dyDescent="0.35">
      <c r="A9" t="s">
        <v>46</v>
      </c>
      <c r="B9" s="36">
        <v>20161.11</v>
      </c>
      <c r="C9" s="36">
        <v>20247.849999999999</v>
      </c>
      <c r="D9" s="36">
        <v>20098.89</v>
      </c>
      <c r="E9" s="36">
        <v>7385</v>
      </c>
      <c r="F9" s="36">
        <v>19745.98</v>
      </c>
      <c r="G9" s="36">
        <v>20356.7</v>
      </c>
      <c r="H9" s="36">
        <v>20789.900000000001</v>
      </c>
      <c r="I9" s="36">
        <v>21821.61</v>
      </c>
      <c r="J9" s="36">
        <v>20786.73</v>
      </c>
      <c r="K9" s="36">
        <v>19745.98</v>
      </c>
      <c r="L9" s="36">
        <v>21098.7</v>
      </c>
      <c r="M9" s="36">
        <v>21200</v>
      </c>
      <c r="N9" s="36">
        <v>20987.56</v>
      </c>
      <c r="O9" s="36">
        <v>20247.849999999999</v>
      </c>
      <c r="P9" s="36">
        <v>20098.89</v>
      </c>
      <c r="Q9" s="36">
        <v>7385</v>
      </c>
      <c r="R9" s="36">
        <v>19745.98</v>
      </c>
      <c r="S9" s="36">
        <v>20356.7</v>
      </c>
      <c r="T9" s="36">
        <v>20789.900000000001</v>
      </c>
      <c r="U9" s="36">
        <v>21821.61</v>
      </c>
      <c r="V9" s="36">
        <v>20786.73</v>
      </c>
    </row>
    <row r="10" spans="1:23" x14ac:dyDescent="0.35">
      <c r="A10" t="s">
        <v>47</v>
      </c>
      <c r="B10" s="36">
        <v>23500</v>
      </c>
      <c r="C10" s="36">
        <v>23500</v>
      </c>
      <c r="D10" s="36">
        <v>23500</v>
      </c>
      <c r="E10" s="36">
        <v>23500</v>
      </c>
      <c r="F10" s="36">
        <v>23500</v>
      </c>
      <c r="G10" s="36">
        <v>23500</v>
      </c>
      <c r="H10" s="36">
        <v>23500</v>
      </c>
      <c r="I10" s="36">
        <v>23500</v>
      </c>
      <c r="J10" s="36">
        <v>23500</v>
      </c>
      <c r="K10" s="36">
        <v>25000</v>
      </c>
      <c r="L10" s="36">
        <v>25000</v>
      </c>
      <c r="M10" s="36">
        <v>25000</v>
      </c>
      <c r="N10" s="36">
        <v>25000</v>
      </c>
      <c r="O10" s="36">
        <v>25000</v>
      </c>
      <c r="P10" s="36">
        <v>25000</v>
      </c>
      <c r="Q10" s="36">
        <v>25000</v>
      </c>
      <c r="R10" s="36">
        <v>25000</v>
      </c>
      <c r="S10" s="36">
        <v>25000</v>
      </c>
      <c r="T10" s="36">
        <v>25000</v>
      </c>
      <c r="U10" s="36">
        <v>25000</v>
      </c>
      <c r="V10" s="36">
        <v>25000</v>
      </c>
    </row>
    <row r="11" spans="1:23" x14ac:dyDescent="0.35">
      <c r="A11" t="s">
        <v>48</v>
      </c>
      <c r="B11" s="36">
        <v>1187.52</v>
      </c>
      <c r="C11" s="36">
        <v>1187.52</v>
      </c>
      <c r="D11" s="36">
        <v>1187.52</v>
      </c>
      <c r="E11" s="36">
        <v>1187.52</v>
      </c>
      <c r="F11" s="36">
        <v>1187.52</v>
      </c>
      <c r="G11" s="36">
        <v>1187.52</v>
      </c>
      <c r="H11" s="36">
        <v>1187.52</v>
      </c>
      <c r="I11" s="36">
        <v>1187.52</v>
      </c>
      <c r="J11" s="36">
        <v>1187.52</v>
      </c>
      <c r="K11" s="36">
        <v>1237</v>
      </c>
      <c r="L11" s="36">
        <v>1237</v>
      </c>
      <c r="M11" s="36">
        <v>1237</v>
      </c>
      <c r="N11" s="36">
        <v>1237</v>
      </c>
      <c r="O11" s="36">
        <v>1237</v>
      </c>
      <c r="P11" s="36">
        <v>1237</v>
      </c>
      <c r="Q11" s="36">
        <v>1237</v>
      </c>
      <c r="R11" s="36">
        <v>1237</v>
      </c>
      <c r="S11" s="36">
        <v>1237</v>
      </c>
      <c r="T11" s="36">
        <v>1237</v>
      </c>
      <c r="U11" s="36">
        <v>1237</v>
      </c>
      <c r="V11" s="36">
        <v>1237</v>
      </c>
    </row>
    <row r="12" spans="1:23" x14ac:dyDescent="0.35">
      <c r="A12" t="s">
        <v>49</v>
      </c>
      <c r="B12" s="36">
        <v>4320</v>
      </c>
      <c r="C12" s="36">
        <v>4320</v>
      </c>
      <c r="D12" s="36">
        <v>4320</v>
      </c>
      <c r="E12" s="36">
        <v>4320</v>
      </c>
      <c r="F12" s="36">
        <v>4320</v>
      </c>
      <c r="G12" s="36">
        <v>4320</v>
      </c>
      <c r="H12" s="36">
        <v>4320</v>
      </c>
      <c r="I12" s="36">
        <v>4320</v>
      </c>
      <c r="J12" s="36">
        <v>4320</v>
      </c>
      <c r="K12" s="36">
        <v>4320</v>
      </c>
      <c r="L12" s="36">
        <v>4320</v>
      </c>
      <c r="M12" s="36">
        <v>4548</v>
      </c>
      <c r="N12" s="36">
        <v>4548</v>
      </c>
      <c r="O12" s="36">
        <v>4548</v>
      </c>
      <c r="P12" s="36">
        <v>4548</v>
      </c>
      <c r="Q12" s="36">
        <v>4548</v>
      </c>
      <c r="R12" s="36">
        <v>4548</v>
      </c>
      <c r="S12" s="36">
        <v>4548</v>
      </c>
      <c r="T12" s="36">
        <v>4548</v>
      </c>
      <c r="U12" s="36">
        <v>4548</v>
      </c>
      <c r="V12" s="36">
        <v>4548</v>
      </c>
    </row>
    <row r="13" spans="1:23" x14ac:dyDescent="0.35">
      <c r="A13" t="s">
        <v>50</v>
      </c>
      <c r="B13" s="36">
        <v>921.6</v>
      </c>
      <c r="C13" s="36">
        <v>921.6</v>
      </c>
      <c r="D13" s="36">
        <v>921.6</v>
      </c>
      <c r="E13" s="36">
        <v>921.6</v>
      </c>
      <c r="F13" s="36">
        <v>921.6</v>
      </c>
      <c r="G13" s="36">
        <v>921.6</v>
      </c>
      <c r="H13" s="36">
        <v>921.6</v>
      </c>
      <c r="I13" s="36">
        <v>921.6</v>
      </c>
      <c r="J13" s="36">
        <v>921.6</v>
      </c>
      <c r="K13" s="36">
        <v>921.6</v>
      </c>
      <c r="L13" s="36">
        <v>921.6</v>
      </c>
      <c r="M13" s="36">
        <v>960</v>
      </c>
      <c r="N13" s="36">
        <v>960</v>
      </c>
      <c r="O13" s="36">
        <v>960</v>
      </c>
      <c r="P13" s="36">
        <v>960</v>
      </c>
      <c r="Q13" s="36">
        <v>960</v>
      </c>
      <c r="R13" s="36">
        <v>960</v>
      </c>
      <c r="S13" s="36">
        <v>960</v>
      </c>
      <c r="T13" s="36">
        <v>960</v>
      </c>
      <c r="U13" s="36">
        <v>960</v>
      </c>
      <c r="V13" s="36">
        <v>960</v>
      </c>
    </row>
    <row r="14" spans="1:23" x14ac:dyDescent="0.35">
      <c r="A14" t="s">
        <v>51</v>
      </c>
      <c r="B14" s="36">
        <v>2401.7199999999998</v>
      </c>
      <c r="C14" s="36">
        <v>2401.7199999999998</v>
      </c>
      <c r="D14" s="36">
        <v>2401.7199999999998</v>
      </c>
      <c r="E14" s="36">
        <v>2401.7199999999998</v>
      </c>
      <c r="F14" s="36">
        <v>2401.7199999999998</v>
      </c>
      <c r="G14" s="36">
        <v>2401.7199999999998</v>
      </c>
      <c r="H14" s="36">
        <v>2401.7199999999998</v>
      </c>
      <c r="I14" s="36">
        <v>2401.7199999999998</v>
      </c>
      <c r="J14" s="36">
        <v>2401.7199999999998</v>
      </c>
      <c r="K14" s="36">
        <v>2401.7199999999998</v>
      </c>
      <c r="L14" s="36">
        <v>2401.7199999999998</v>
      </c>
      <c r="M14" s="36">
        <v>2476</v>
      </c>
      <c r="N14" s="36">
        <v>2476</v>
      </c>
      <c r="O14" s="36">
        <v>2476</v>
      </c>
      <c r="P14" s="36">
        <v>2476</v>
      </c>
      <c r="Q14" s="36">
        <v>2476</v>
      </c>
      <c r="R14" s="36">
        <v>2476</v>
      </c>
      <c r="S14" s="36">
        <v>2476</v>
      </c>
      <c r="T14" s="36">
        <v>2476</v>
      </c>
      <c r="U14" s="36">
        <v>2476</v>
      </c>
      <c r="V14" s="36">
        <v>2476</v>
      </c>
    </row>
    <row r="15" spans="1:23" x14ac:dyDescent="0.35">
      <c r="A15" t="s">
        <v>52</v>
      </c>
      <c r="B15" s="36">
        <v>350.84</v>
      </c>
      <c r="C15" s="36">
        <v>350.84</v>
      </c>
      <c r="D15" s="36">
        <v>350.84</v>
      </c>
      <c r="E15" s="36">
        <v>350.84</v>
      </c>
      <c r="F15" s="36">
        <v>350.84</v>
      </c>
      <c r="G15" s="36">
        <v>350.84</v>
      </c>
      <c r="H15" s="36">
        <v>350.84</v>
      </c>
      <c r="I15" s="36">
        <v>350.84</v>
      </c>
      <c r="J15" s="36">
        <v>350.84</v>
      </c>
      <c r="K15" s="36">
        <v>350.84</v>
      </c>
      <c r="L15" s="36">
        <v>350.84</v>
      </c>
      <c r="M15" s="36">
        <v>358</v>
      </c>
      <c r="N15" s="36">
        <v>358</v>
      </c>
      <c r="O15" s="36">
        <v>358</v>
      </c>
      <c r="P15" s="36">
        <v>358</v>
      </c>
      <c r="Q15" s="36">
        <v>358</v>
      </c>
      <c r="R15" s="36">
        <v>358</v>
      </c>
      <c r="S15" s="36">
        <v>358</v>
      </c>
      <c r="T15" s="36">
        <v>358</v>
      </c>
      <c r="U15" s="36">
        <v>358</v>
      </c>
      <c r="V15" s="36">
        <v>358</v>
      </c>
    </row>
    <row r="16" spans="1:23" x14ac:dyDescent="0.35">
      <c r="A16" t="s">
        <v>53</v>
      </c>
      <c r="B16" s="36">
        <v>334.18</v>
      </c>
      <c r="C16" s="36">
        <v>334.18</v>
      </c>
      <c r="D16" s="36">
        <v>334.18</v>
      </c>
      <c r="E16" s="36">
        <v>334.18</v>
      </c>
      <c r="F16" s="36">
        <v>334.18</v>
      </c>
      <c r="G16" s="36">
        <v>334.18</v>
      </c>
      <c r="H16" s="36">
        <v>334.18</v>
      </c>
      <c r="I16" s="36">
        <v>334.18</v>
      </c>
      <c r="J16" s="36">
        <v>334.18</v>
      </c>
      <c r="K16" s="36">
        <v>334.18</v>
      </c>
      <c r="L16" s="36">
        <v>334.18</v>
      </c>
      <c r="M16" s="36">
        <v>341</v>
      </c>
      <c r="N16" s="36">
        <v>341</v>
      </c>
      <c r="O16" s="36">
        <v>341</v>
      </c>
      <c r="P16" s="36">
        <v>341</v>
      </c>
      <c r="Q16" s="36">
        <v>341</v>
      </c>
      <c r="R16" s="36">
        <v>341</v>
      </c>
      <c r="S16" s="36">
        <v>341</v>
      </c>
      <c r="T16" s="36">
        <v>341</v>
      </c>
      <c r="U16" s="36">
        <v>341</v>
      </c>
      <c r="V16" s="36">
        <v>341</v>
      </c>
    </row>
    <row r="17" spans="1:22" x14ac:dyDescent="0.35">
      <c r="A17" t="s">
        <v>54</v>
      </c>
      <c r="B17" s="36">
        <v>2112</v>
      </c>
      <c r="C17" s="36">
        <v>2098</v>
      </c>
      <c r="D17" s="36">
        <v>2112</v>
      </c>
      <c r="E17" s="36">
        <v>2112</v>
      </c>
      <c r="F17" s="36">
        <v>2112</v>
      </c>
      <c r="G17" s="36">
        <v>2112</v>
      </c>
      <c r="H17" s="36">
        <v>2112</v>
      </c>
      <c r="I17" s="36">
        <v>2112</v>
      </c>
      <c r="J17" s="36">
        <v>2112</v>
      </c>
      <c r="K17" s="36">
        <v>2112</v>
      </c>
      <c r="L17" s="36">
        <v>2112</v>
      </c>
      <c r="M17" s="36">
        <v>2200</v>
      </c>
      <c r="N17" s="36">
        <v>2200</v>
      </c>
      <c r="O17" s="36">
        <v>2200</v>
      </c>
      <c r="P17" s="36">
        <v>2200</v>
      </c>
      <c r="Q17" s="36">
        <v>2200</v>
      </c>
      <c r="R17" s="36">
        <v>2200</v>
      </c>
      <c r="S17" s="36">
        <v>2200</v>
      </c>
      <c r="T17" s="36">
        <v>2200</v>
      </c>
      <c r="U17" s="36">
        <v>2200</v>
      </c>
      <c r="V17" s="36">
        <v>2200</v>
      </c>
    </row>
    <row r="18" spans="1:22" x14ac:dyDescent="0.35">
      <c r="A18" t="s">
        <v>55</v>
      </c>
      <c r="B18" s="36">
        <v>1425</v>
      </c>
      <c r="C18" s="36">
        <v>1425</v>
      </c>
      <c r="D18" s="36">
        <v>1425</v>
      </c>
      <c r="E18" s="36">
        <v>1425</v>
      </c>
      <c r="F18" s="36">
        <v>1425</v>
      </c>
      <c r="G18" s="36">
        <v>1425</v>
      </c>
      <c r="H18" s="36">
        <v>1425</v>
      </c>
      <c r="I18" s="36">
        <v>1425</v>
      </c>
      <c r="J18" s="36">
        <v>1425</v>
      </c>
      <c r="K18" s="36">
        <v>1425</v>
      </c>
      <c r="L18" s="36">
        <v>1425</v>
      </c>
      <c r="M18" s="36">
        <v>1500</v>
      </c>
      <c r="N18" s="36">
        <v>1500</v>
      </c>
      <c r="O18" s="36">
        <v>1500</v>
      </c>
      <c r="P18" s="36">
        <v>1500</v>
      </c>
      <c r="Q18" s="36">
        <v>1500</v>
      </c>
      <c r="R18" s="36">
        <v>1500</v>
      </c>
      <c r="S18" s="36">
        <v>1500</v>
      </c>
      <c r="T18" s="36">
        <v>1500</v>
      </c>
      <c r="U18" s="36">
        <v>1500</v>
      </c>
      <c r="V18" s="36">
        <v>1500</v>
      </c>
    </row>
    <row r="19" spans="1:22" x14ac:dyDescent="0.35">
      <c r="A19" t="s">
        <v>56</v>
      </c>
      <c r="B19" s="36">
        <v>530</v>
      </c>
      <c r="C19" s="36">
        <v>545</v>
      </c>
      <c r="D19" s="36">
        <v>545</v>
      </c>
      <c r="E19" s="36">
        <v>0</v>
      </c>
      <c r="F19" s="36">
        <v>550</v>
      </c>
      <c r="G19" s="36">
        <v>550</v>
      </c>
      <c r="H19" s="36">
        <v>550</v>
      </c>
      <c r="I19" s="36">
        <v>550</v>
      </c>
      <c r="J19" s="36">
        <v>550</v>
      </c>
      <c r="K19" s="36">
        <v>570</v>
      </c>
      <c r="L19" s="36">
        <v>567</v>
      </c>
      <c r="M19" s="36">
        <v>556</v>
      </c>
      <c r="N19" s="36">
        <v>548.9</v>
      </c>
      <c r="O19" s="36">
        <v>548.9</v>
      </c>
      <c r="P19" s="36">
        <v>548.9</v>
      </c>
      <c r="Q19" s="36">
        <v>548.9</v>
      </c>
      <c r="R19" s="36">
        <v>548.9</v>
      </c>
      <c r="S19" s="36">
        <v>548.9</v>
      </c>
      <c r="T19" s="36">
        <v>548.9</v>
      </c>
      <c r="U19" s="36">
        <v>548.9</v>
      </c>
      <c r="V19" s="36">
        <v>548.9</v>
      </c>
    </row>
    <row r="20" spans="1:22" x14ac:dyDescent="0.35">
      <c r="A20" t="s">
        <v>57</v>
      </c>
      <c r="B20" s="36">
        <v>0</v>
      </c>
      <c r="C20" s="36">
        <v>0</v>
      </c>
      <c r="D20" s="36">
        <v>13000</v>
      </c>
      <c r="E20" s="36">
        <v>0</v>
      </c>
      <c r="F20" s="36">
        <v>2000</v>
      </c>
      <c r="G20" s="36">
        <v>0</v>
      </c>
      <c r="H20" s="36">
        <v>0</v>
      </c>
      <c r="I20" s="36">
        <v>0</v>
      </c>
      <c r="J20" s="36">
        <v>7650</v>
      </c>
      <c r="K20" s="36">
        <v>2000</v>
      </c>
      <c r="L20" s="36">
        <v>2500</v>
      </c>
      <c r="M20" s="36">
        <v>0</v>
      </c>
      <c r="N20" s="36">
        <v>0</v>
      </c>
      <c r="O20" s="36">
        <v>0</v>
      </c>
      <c r="P20" s="36">
        <v>13000</v>
      </c>
      <c r="Q20" s="36">
        <v>0</v>
      </c>
      <c r="R20" s="36">
        <v>2000</v>
      </c>
      <c r="S20" s="36">
        <v>0</v>
      </c>
      <c r="T20" s="36">
        <v>0</v>
      </c>
      <c r="U20" s="36">
        <v>0</v>
      </c>
      <c r="V20" s="36">
        <v>7650</v>
      </c>
    </row>
    <row r="21" spans="1:22" x14ac:dyDescent="0.35">
      <c r="A21" t="s">
        <v>58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f>SUM(I22:I30)/2</f>
        <v>113301.94999999998</v>
      </c>
      <c r="J21" s="36">
        <v>0</v>
      </c>
      <c r="K21" s="36">
        <v>0</v>
      </c>
      <c r="L21" s="36">
        <v>101373.45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</row>
    <row r="22" spans="1:22" x14ac:dyDescent="0.35">
      <c r="A22" t="s">
        <v>59</v>
      </c>
      <c r="B22" s="36">
        <v>55549.4</v>
      </c>
      <c r="C22" s="36">
        <v>55549.4</v>
      </c>
      <c r="D22" s="36">
        <v>55549.4</v>
      </c>
      <c r="E22" s="36">
        <v>55549.4</v>
      </c>
      <c r="F22" s="36">
        <v>55549.4</v>
      </c>
      <c r="G22" s="36">
        <v>55549.4</v>
      </c>
      <c r="H22" s="36">
        <v>55549.4</v>
      </c>
      <c r="I22" s="36">
        <v>55549.4</v>
      </c>
      <c r="J22" s="36">
        <v>58473.04</v>
      </c>
      <c r="K22" s="36">
        <v>55549.4</v>
      </c>
      <c r="L22" s="36">
        <v>55549.4</v>
      </c>
      <c r="M22" s="36">
        <v>55549.4</v>
      </c>
      <c r="N22" s="36">
        <v>55549.4</v>
      </c>
      <c r="O22" s="36">
        <v>55549.4</v>
      </c>
      <c r="P22" s="36">
        <v>55549.4</v>
      </c>
      <c r="Q22" s="36">
        <v>55549.4</v>
      </c>
      <c r="R22" s="36">
        <v>55549.4</v>
      </c>
      <c r="S22" s="36">
        <v>55549.4</v>
      </c>
      <c r="T22" s="36">
        <v>55549.4</v>
      </c>
      <c r="U22" s="36">
        <v>55549.4</v>
      </c>
      <c r="V22" s="36">
        <v>55549.4</v>
      </c>
    </row>
    <row r="23" spans="1:22" x14ac:dyDescent="0.35">
      <c r="A23" t="s">
        <v>60</v>
      </c>
      <c r="B23" s="36">
        <v>2650.8</v>
      </c>
      <c r="C23" s="36">
        <v>2650.8</v>
      </c>
      <c r="D23" s="36">
        <v>2650.8</v>
      </c>
      <c r="E23" s="36">
        <v>26507.8</v>
      </c>
      <c r="F23" s="36">
        <v>26507.8</v>
      </c>
      <c r="G23" s="36">
        <v>26507.8</v>
      </c>
      <c r="H23" s="36">
        <v>26507.8</v>
      </c>
      <c r="I23" s="36">
        <v>26507.8</v>
      </c>
      <c r="J23" s="36">
        <v>26507.8</v>
      </c>
      <c r="K23" s="36">
        <v>27900</v>
      </c>
      <c r="L23" s="36">
        <v>27900</v>
      </c>
      <c r="M23" s="36">
        <v>27900</v>
      </c>
      <c r="N23" s="36">
        <v>27900</v>
      </c>
      <c r="O23" s="36">
        <v>27900</v>
      </c>
      <c r="P23" s="36">
        <v>27900</v>
      </c>
      <c r="Q23" s="36">
        <v>27900</v>
      </c>
      <c r="R23" s="36">
        <v>27900</v>
      </c>
      <c r="S23" s="36">
        <v>27900</v>
      </c>
      <c r="T23" s="36">
        <v>27900</v>
      </c>
      <c r="U23" s="36">
        <v>27900</v>
      </c>
      <c r="V23" s="36">
        <v>27900</v>
      </c>
    </row>
    <row r="24" spans="1:22" x14ac:dyDescent="0.35">
      <c r="A24" t="s">
        <v>61</v>
      </c>
      <c r="B24" s="36">
        <v>14995.7</v>
      </c>
      <c r="C24" s="36">
        <v>14995.7</v>
      </c>
      <c r="D24" s="36">
        <v>14995.7</v>
      </c>
      <c r="E24" s="36">
        <v>14995.7</v>
      </c>
      <c r="F24" s="36">
        <v>14995.7</v>
      </c>
      <c r="G24" s="36">
        <v>14995.7</v>
      </c>
      <c r="H24" s="36">
        <v>14995.7</v>
      </c>
      <c r="I24" s="36">
        <v>14995.7</v>
      </c>
      <c r="J24" s="36">
        <v>14995.7</v>
      </c>
      <c r="K24" s="36">
        <v>14995.7</v>
      </c>
      <c r="L24" s="36">
        <v>16146.18</v>
      </c>
      <c r="M24" s="36">
        <v>16146.18</v>
      </c>
      <c r="N24" s="36">
        <v>14995.7</v>
      </c>
      <c r="O24" s="36">
        <v>14995.7</v>
      </c>
      <c r="P24" s="36">
        <v>14995.7</v>
      </c>
      <c r="Q24" s="36">
        <v>14995.7</v>
      </c>
      <c r="R24" s="36">
        <v>14995.7</v>
      </c>
      <c r="S24" s="36">
        <v>14995.7</v>
      </c>
      <c r="T24" s="36">
        <v>14995.7</v>
      </c>
      <c r="U24" s="36">
        <v>14995.7</v>
      </c>
      <c r="V24" s="36">
        <v>14995.7</v>
      </c>
    </row>
    <row r="25" spans="1:22" x14ac:dyDescent="0.35">
      <c r="A25" t="s">
        <v>62</v>
      </c>
      <c r="B25" s="36">
        <v>2950</v>
      </c>
      <c r="C25" s="36">
        <v>2950</v>
      </c>
      <c r="D25" s="36">
        <v>2950</v>
      </c>
      <c r="E25" s="36">
        <v>2950</v>
      </c>
      <c r="F25" s="36">
        <v>2950</v>
      </c>
      <c r="G25" s="36">
        <v>2950</v>
      </c>
      <c r="H25" s="36">
        <v>2950</v>
      </c>
      <c r="I25" s="36">
        <v>2950</v>
      </c>
      <c r="J25" s="36">
        <v>2950</v>
      </c>
      <c r="K25" s="36">
        <v>3379.73</v>
      </c>
      <c r="L25" s="36">
        <v>3379.73</v>
      </c>
      <c r="M25" s="36">
        <v>3379.73</v>
      </c>
      <c r="N25" s="36">
        <v>3379.73</v>
      </c>
      <c r="O25" s="36">
        <v>3379.73</v>
      </c>
      <c r="P25" s="36">
        <v>3379.73</v>
      </c>
      <c r="Q25" s="36">
        <v>3379.73</v>
      </c>
      <c r="R25" s="36">
        <v>3379.73</v>
      </c>
      <c r="S25" s="36">
        <v>3379.73</v>
      </c>
      <c r="T25" s="36">
        <v>3379.73</v>
      </c>
      <c r="U25" s="36">
        <v>3379.73</v>
      </c>
      <c r="V25" s="36">
        <v>3379.73</v>
      </c>
    </row>
    <row r="26" spans="1:22" x14ac:dyDescent="0.35">
      <c r="A26" t="s">
        <v>63</v>
      </c>
      <c r="B26" s="36">
        <v>7650.93</v>
      </c>
      <c r="C26" s="36">
        <v>7650.93</v>
      </c>
      <c r="D26" s="36">
        <v>7650.93</v>
      </c>
      <c r="E26" s="36">
        <v>7650.93</v>
      </c>
      <c r="F26" s="36">
        <v>7650.93</v>
      </c>
      <c r="G26" s="36">
        <v>7650.93</v>
      </c>
      <c r="H26" s="36">
        <v>7650.93</v>
      </c>
      <c r="I26" s="36">
        <v>7650.93</v>
      </c>
      <c r="J26" s="36">
        <v>7650.93</v>
      </c>
      <c r="K26" s="36">
        <v>7792.78</v>
      </c>
      <c r="L26" s="36">
        <v>7792.78</v>
      </c>
      <c r="M26" s="36">
        <v>7792.78</v>
      </c>
      <c r="N26" s="36">
        <v>7792.78</v>
      </c>
      <c r="O26" s="36">
        <v>7792.78</v>
      </c>
      <c r="P26" s="36">
        <v>7792.78</v>
      </c>
      <c r="Q26" s="36">
        <v>7792.78</v>
      </c>
      <c r="R26" s="36">
        <v>7792.78</v>
      </c>
      <c r="S26" s="36">
        <v>7792.78</v>
      </c>
      <c r="T26" s="36">
        <v>7792.78</v>
      </c>
      <c r="U26" s="36">
        <v>7792.78</v>
      </c>
      <c r="V26" s="36">
        <v>7792.78</v>
      </c>
    </row>
    <row r="27" spans="1:22" x14ac:dyDescent="0.35">
      <c r="A27" t="s">
        <v>64</v>
      </c>
      <c r="B27" s="36">
        <v>56637.96</v>
      </c>
      <c r="C27" s="36">
        <v>56637.96</v>
      </c>
      <c r="D27" s="36">
        <v>56637.96</v>
      </c>
      <c r="E27" s="36">
        <v>56637.96</v>
      </c>
      <c r="F27" s="36">
        <v>56637.96</v>
      </c>
      <c r="G27" s="36">
        <v>56637.96</v>
      </c>
      <c r="H27" s="36">
        <v>56637.96</v>
      </c>
      <c r="I27" s="36">
        <v>56637.96</v>
      </c>
      <c r="J27" s="36">
        <v>56637.96</v>
      </c>
      <c r="K27" s="36">
        <v>58241.45</v>
      </c>
      <c r="L27" s="36">
        <v>58241.45</v>
      </c>
      <c r="M27" s="36">
        <v>58241.45</v>
      </c>
      <c r="N27" s="36">
        <v>58241.45</v>
      </c>
      <c r="O27" s="36">
        <v>58241.45</v>
      </c>
      <c r="P27" s="36">
        <v>58241.45</v>
      </c>
      <c r="Q27" s="36">
        <v>58241.45</v>
      </c>
      <c r="R27" s="36">
        <v>58241.45</v>
      </c>
      <c r="S27" s="36">
        <v>58241.45</v>
      </c>
      <c r="T27" s="36">
        <v>58241.45</v>
      </c>
      <c r="U27" s="36">
        <v>58241.45</v>
      </c>
      <c r="V27" s="36">
        <v>58241.45</v>
      </c>
    </row>
    <row r="28" spans="1:22" x14ac:dyDescent="0.35">
      <c r="A28" t="s">
        <v>65</v>
      </c>
      <c r="B28" s="36">
        <v>6946.47</v>
      </c>
      <c r="C28" s="36">
        <v>6946.47</v>
      </c>
      <c r="D28" s="36">
        <v>6946.47</v>
      </c>
      <c r="E28" s="36">
        <v>6946.47</v>
      </c>
      <c r="F28" s="36">
        <v>6946.47</v>
      </c>
      <c r="G28" s="36">
        <v>6946.47</v>
      </c>
      <c r="H28" s="36">
        <v>6946.47</v>
      </c>
      <c r="I28" s="36">
        <v>6946.47</v>
      </c>
      <c r="J28" s="36">
        <v>6946.47</v>
      </c>
      <c r="K28" s="36">
        <v>7744.13</v>
      </c>
      <c r="L28" s="36">
        <v>7744.13</v>
      </c>
      <c r="M28" s="36">
        <v>7744.13</v>
      </c>
      <c r="N28" s="36">
        <v>7744.13</v>
      </c>
      <c r="O28" s="36">
        <v>7744.13</v>
      </c>
      <c r="P28" s="36">
        <v>7744.13</v>
      </c>
      <c r="Q28" s="36">
        <v>7744.13</v>
      </c>
      <c r="R28" s="36">
        <v>7744.13</v>
      </c>
      <c r="S28" s="36">
        <v>7744.13</v>
      </c>
      <c r="T28" s="36">
        <v>7744.13</v>
      </c>
      <c r="U28" s="36">
        <v>7744.13</v>
      </c>
      <c r="V28" s="36">
        <v>7744.13</v>
      </c>
    </row>
    <row r="29" spans="1:22" x14ac:dyDescent="0.35">
      <c r="A29" t="s">
        <v>66</v>
      </c>
      <c r="B29" s="36">
        <v>21578.639999999999</v>
      </c>
      <c r="C29" s="38">
        <v>21578.639999999999</v>
      </c>
      <c r="D29" s="38">
        <v>21578.639999999999</v>
      </c>
      <c r="E29" s="38">
        <v>21578.639999999999</v>
      </c>
      <c r="F29" s="38">
        <v>21578.639999999999</v>
      </c>
      <c r="G29" s="38">
        <v>21578.639999999999</v>
      </c>
      <c r="H29" s="38">
        <v>21578.639999999999</v>
      </c>
      <c r="I29" s="38">
        <v>21578.639999999999</v>
      </c>
      <c r="J29" s="38">
        <v>21578.639999999999</v>
      </c>
      <c r="K29" s="38">
        <v>22963.89</v>
      </c>
      <c r="L29" s="38">
        <v>22963.89</v>
      </c>
      <c r="M29" s="38">
        <v>22963.89</v>
      </c>
      <c r="N29" s="38">
        <v>22963.89</v>
      </c>
      <c r="O29" s="38">
        <v>22963.89</v>
      </c>
      <c r="P29" s="38">
        <v>22963.89</v>
      </c>
      <c r="Q29" s="38">
        <v>22963.89</v>
      </c>
      <c r="R29" s="38">
        <v>22963.89</v>
      </c>
      <c r="S29" s="38">
        <v>22963.89</v>
      </c>
      <c r="T29" s="38">
        <v>22963.89</v>
      </c>
      <c r="U29" s="38">
        <v>22963.89</v>
      </c>
      <c r="V29" s="38">
        <v>22963.89</v>
      </c>
    </row>
    <row r="30" spans="1:22" x14ac:dyDescent="0.35">
      <c r="A30" t="s">
        <v>9</v>
      </c>
      <c r="B30" s="36">
        <v>33787</v>
      </c>
      <c r="C30" s="36">
        <v>33787</v>
      </c>
      <c r="D30" s="36">
        <v>33787</v>
      </c>
      <c r="E30" s="36">
        <v>33787</v>
      </c>
      <c r="F30" s="36">
        <v>33787</v>
      </c>
      <c r="G30" s="36">
        <v>33787</v>
      </c>
      <c r="H30" s="36">
        <v>33787</v>
      </c>
      <c r="I30" s="36">
        <v>33787</v>
      </c>
      <c r="J30" s="36">
        <v>33787</v>
      </c>
      <c r="K30" s="36">
        <v>35863</v>
      </c>
      <c r="L30" s="36">
        <v>35863</v>
      </c>
      <c r="M30" s="36">
        <v>35863</v>
      </c>
      <c r="N30" s="36">
        <v>35863</v>
      </c>
      <c r="O30" s="36">
        <v>35863</v>
      </c>
      <c r="P30" s="36">
        <v>35863</v>
      </c>
      <c r="Q30" s="36">
        <v>35863</v>
      </c>
      <c r="R30" s="36">
        <v>35863</v>
      </c>
      <c r="S30" s="36">
        <v>35863</v>
      </c>
      <c r="T30" s="36">
        <v>35863</v>
      </c>
      <c r="U30" s="36">
        <v>35863</v>
      </c>
      <c r="V30" s="36">
        <v>35863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salario 2025</vt:lpstr>
      <vt:lpstr>Reajuste 2026</vt:lpstr>
      <vt:lpstr>Gastos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Joao Paulo dos Santos Barbosa</cp:lastModifiedBy>
  <dcterms:created xsi:type="dcterms:W3CDTF">2025-05-14T00:59:27Z</dcterms:created>
  <dcterms:modified xsi:type="dcterms:W3CDTF">2025-05-15T14:03:59Z</dcterms:modified>
</cp:coreProperties>
</file>