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postas ao formulário 1" sheetId="1" r:id="rId4"/>
    <sheet state="visible" name="JANEIRO" sheetId="2" r:id="rId5"/>
    <sheet state="visible" name="FEVEREIRO" sheetId="3" r:id="rId6"/>
    <sheet state="visible" name="MARÇO" sheetId="4" r:id="rId7"/>
    <sheet state="visible" name="MAIO" sheetId="5" r:id="rId8"/>
    <sheet state="visible" name="ABRIL" sheetId="6" r:id="rId9"/>
    <sheet state="visible" name="JUNHO" sheetId="7" r:id="rId10"/>
    <sheet state="visible" name="JULHO" sheetId="8" r:id="rId11"/>
    <sheet state="visible" name="AGOSTO" sheetId="9" r:id="rId12"/>
    <sheet state="visible" name="SETEMBRO" sheetId="10" r:id="rId13"/>
    <sheet state="visible" name="OUTUBRO " sheetId="11" r:id="rId14"/>
    <sheet state="visible" name="NOVEMBRO" sheetId="12" r:id="rId15"/>
    <sheet state="visible" name="DEZEMBRO" sheetId="13" r:id="rId16"/>
    <sheet state="visible" name="JANEIRO 2023" sheetId="14" r:id="rId17"/>
    <sheet state="visible" name="FEVEREIRO 2023" sheetId="15" r:id="rId18"/>
    <sheet state="visible" name="MARÇO 2023" sheetId="16" r:id="rId19"/>
    <sheet state="visible" name="ABRIL 2023" sheetId="17" r:id="rId20"/>
    <sheet state="visible" name="MAIO 2023" sheetId="18" r:id="rId21"/>
    <sheet state="visible" name="JUNHO 2023" sheetId="19" r:id="rId22"/>
    <sheet state="visible" name="JULHO 2023" sheetId="20" r:id="rId23"/>
    <sheet state="visible" name="AGOSTO 2023" sheetId="21" r:id="rId24"/>
    <sheet state="visible" name="SETEMBRO 2023" sheetId="22" r:id="rId25"/>
    <sheet state="visible" name="OUTUBRO 2023" sheetId="23" r:id="rId26"/>
    <sheet state="visible" name="NOVEMBRO 2023" sheetId="24" r:id="rId27"/>
    <sheet state="visible" name="DEZEMBRO 2023" sheetId="25" r:id="rId28"/>
    <sheet state="visible" name="JANEIRO 2024" sheetId="26" r:id="rId29"/>
    <sheet state="visible" name="FEVEREIRO 2024" sheetId="27" r:id="rId30"/>
    <sheet state="visible" name="MARÇO 2024" sheetId="28" r:id="rId31"/>
    <sheet state="visible" name="ABRIL 2024" sheetId="29" r:id="rId32"/>
    <sheet state="visible" name="MAIO 2024" sheetId="30" r:id="rId33"/>
    <sheet state="visible" name="JUNHO 2024" sheetId="31" r:id="rId34"/>
    <sheet state="visible" name="JULHO 2024" sheetId="32" r:id="rId35"/>
    <sheet state="visible" name="AGOSTO 2024" sheetId="33" r:id="rId36"/>
    <sheet state="visible" name="SETEMBRO 2024" sheetId="34" r:id="rId37"/>
    <sheet state="visible" name="OUTUBRO 2024" sheetId="35" r:id="rId38"/>
    <sheet state="visible" name="planilha sindico" sheetId="36" r:id="rId39"/>
    <sheet state="visible" name="NOVEMBRO 2024" sheetId="37" r:id="rId40"/>
    <sheet state="visible" name="DEZEMBRO 2024" sheetId="38" r:id="rId41"/>
    <sheet state="visible" name="JANEIRO 2025" sheetId="39" r:id="rId42"/>
    <sheet state="visible" name="FEVEREIRO 2025" sheetId="40" r:id="rId43"/>
    <sheet state="visible" name="MARÇO 2025" sheetId="41" r:id="rId44"/>
    <sheet state="visible" name="ABRIL 2025" sheetId="42" r:id="rId45"/>
    <sheet state="visible" name="MAIO 2025" sheetId="43" r:id="rId46"/>
    <sheet state="visible" name="JUNHO 2025" sheetId="44" r:id="rId47"/>
    <sheet state="visible" name="JULHO 2025" sheetId="45" r:id="rId48"/>
    <sheet state="visible" name="FATURAMENTO 12 MESES" sheetId="46" r:id="rId49"/>
  </sheets>
  <definedNames/>
  <calcPr/>
</workbook>
</file>

<file path=xl/sharedStrings.xml><?xml version="1.0" encoding="utf-8"?>
<sst xmlns="http://schemas.openxmlformats.org/spreadsheetml/2006/main" count="9839" uniqueCount="1553">
  <si>
    <t>Carimbo de data/hora</t>
  </si>
  <si>
    <t>Pergunta sem título</t>
  </si>
  <si>
    <t>DESPESAS FIXAS</t>
  </si>
  <si>
    <t xml:space="preserve"> +</t>
  </si>
  <si>
    <t xml:space="preserve"> DESPESAS</t>
  </si>
  <si>
    <t xml:space="preserve"> VARIÁVEIS</t>
  </si>
  <si>
    <t xml:space="preserve"> (TOTAL GERAL)</t>
  </si>
  <si>
    <t>DIA</t>
  </si>
  <si>
    <t>PAGAMENTOS</t>
  </si>
  <si>
    <t>FORMA</t>
  </si>
  <si>
    <t>VALOR</t>
  </si>
  <si>
    <t>PAGO</t>
  </si>
  <si>
    <t>Comissão Parceiros - 15/01</t>
  </si>
  <si>
    <t>Aluguel</t>
  </si>
  <si>
    <t>Boleto</t>
  </si>
  <si>
    <t>SIM</t>
  </si>
  <si>
    <t>Profissional</t>
  </si>
  <si>
    <t>Vales</t>
  </si>
  <si>
    <t>Fechamento</t>
  </si>
  <si>
    <t>Total individual</t>
  </si>
  <si>
    <t>Água</t>
  </si>
  <si>
    <t>(Boleto c/aluguel)</t>
  </si>
  <si>
    <t xml:space="preserve">Ana Carolina - </t>
  </si>
  <si>
    <t>Luz</t>
  </si>
  <si>
    <t>Cleidiane - cleidianellima@gmail.com</t>
  </si>
  <si>
    <t>Salário Cléa</t>
  </si>
  <si>
    <t>(Pix)</t>
  </si>
  <si>
    <t xml:space="preserve">Caroline de Araujo Sanchez - </t>
  </si>
  <si>
    <t>Salário Joyce</t>
  </si>
  <si>
    <t xml:space="preserve">Célia Farto da Silva - </t>
  </si>
  <si>
    <t>Cléa - VR, 13º, encargos, férias, rescisão etc</t>
  </si>
  <si>
    <t>Cleyde Araujo Fernandes - 61995979434</t>
  </si>
  <si>
    <t>Lavanderia</t>
  </si>
  <si>
    <t>Danielle Costa de Oliveira - 61986461857</t>
  </si>
  <si>
    <t>Vale-transporte Cléa</t>
  </si>
  <si>
    <t>Patrícia Souza Azevedo - 80599770163</t>
  </si>
  <si>
    <t>Vale-transporte Joyce</t>
  </si>
  <si>
    <t>Sandra Alves Pimenta - 67131395668</t>
  </si>
  <si>
    <t>FGTS</t>
  </si>
  <si>
    <t>(Boleto)</t>
  </si>
  <si>
    <t>Tatiana de Moraes Souza - 61998661031</t>
  </si>
  <si>
    <t>INSS/GPS</t>
  </si>
  <si>
    <t>Thiago Paiva Fontes - 01284812189</t>
  </si>
  <si>
    <t>Marketing Fantástica Ideia</t>
  </si>
  <si>
    <t>TOTAL</t>
  </si>
  <si>
    <t xml:space="preserve">Contabilidade </t>
  </si>
  <si>
    <t>Faxineira – Limpeza Mensal</t>
  </si>
  <si>
    <t>Pró-labore Thabata</t>
  </si>
  <si>
    <t>Comissão Parceiros - 31/01</t>
  </si>
  <si>
    <t>Tarifas Bancárias - kit BRB</t>
  </si>
  <si>
    <t>(Débito C/C)</t>
  </si>
  <si>
    <t>Sistema ERP (Gestão) AVEC</t>
  </si>
  <si>
    <t>(Cartão Cristiane)</t>
  </si>
  <si>
    <t>Ana Carolina</t>
  </si>
  <si>
    <t>Telefone/Internet</t>
  </si>
  <si>
    <t>Flávia Giussani - 41.956.060/0001-60</t>
  </si>
  <si>
    <t>Comissão Parceiros</t>
  </si>
  <si>
    <t>Célia Farto da Silva - 12497841829</t>
  </si>
  <si>
    <t>Pró-labore Cristiane</t>
  </si>
  <si>
    <t>Caroline de Araujo Sanchez</t>
  </si>
  <si>
    <t>Imposto Simples Nacional</t>
  </si>
  <si>
    <t>Seguro contra incêndio - BRB</t>
  </si>
  <si>
    <t>Comissão Parceiros - total geral do mês</t>
  </si>
  <si>
    <t>DESPESAS VARIÁVEIS - TOTAL</t>
  </si>
  <si>
    <t>Produtos de uso Spa</t>
  </si>
  <si>
    <t>Gratificação Cléa</t>
  </si>
  <si>
    <t>Buffet Servido</t>
  </si>
  <si>
    <t>Comissão Cléa</t>
  </si>
  <si>
    <t>Material de limpeza</t>
  </si>
  <si>
    <t>Comissão Joyce</t>
  </si>
  <si>
    <t>Material de escritório</t>
  </si>
  <si>
    <t>Pagamento Simples Nacional Dezembro</t>
  </si>
  <si>
    <t>Manutenção de equipamentos/Spa</t>
  </si>
  <si>
    <t>Campanha Marketing</t>
  </si>
  <si>
    <t>Pago mercearia do Banho</t>
  </si>
  <si>
    <t>Pago Raiz Ancestral</t>
  </si>
  <si>
    <t>Brindes/ Cortesias</t>
  </si>
  <si>
    <t>Extras</t>
  </si>
  <si>
    <t>APLICAÇÕES</t>
  </si>
  <si>
    <t>DATA</t>
  </si>
  <si>
    <t>APLICAÇÃO</t>
  </si>
  <si>
    <t>DESPESAS VARIÁVEIS - ESPECÍFICAS</t>
  </si>
  <si>
    <t>PRODUTO</t>
  </si>
  <si>
    <t>VALOR TOTAL</t>
  </si>
  <si>
    <t>Cremes</t>
  </si>
  <si>
    <t>Arnica Balm</t>
  </si>
  <si>
    <t>Óleos</t>
  </si>
  <si>
    <t>Óleos essenciais</t>
  </si>
  <si>
    <t>Café</t>
  </si>
  <si>
    <t>Cappucino</t>
  </si>
  <si>
    <t>Chá</t>
  </si>
  <si>
    <t>Biscoitos/bala</t>
  </si>
  <si>
    <t>Salada de frutas</t>
  </si>
  <si>
    <t>Açucar/adoçante</t>
  </si>
  <si>
    <t>Extras mesa café</t>
  </si>
  <si>
    <t>Café/açúcar funcion.</t>
  </si>
  <si>
    <t>Material de Limpeza</t>
  </si>
  <si>
    <t>Material de Escritório</t>
  </si>
  <si>
    <t>Manutenção de Equipamentos/Spa</t>
  </si>
  <si>
    <t xml:space="preserve"> ar condicionado sala dupla</t>
  </si>
  <si>
    <t>pintura Zezinho</t>
  </si>
  <si>
    <t>Gráfica (material publicitário, cardápio e outros)</t>
  </si>
  <si>
    <t>Brindes</t>
  </si>
  <si>
    <t>Chocolates</t>
  </si>
  <si>
    <t>Brindes pacotes</t>
  </si>
  <si>
    <t>Brindes/ festa funcion</t>
  </si>
  <si>
    <t>Cortesia</t>
  </si>
  <si>
    <t>Cortesia Família</t>
  </si>
  <si>
    <t>Pepe Tintas - pintura parede ar condicionado</t>
  </si>
  <si>
    <t>Programa computador Thabata Marketing</t>
  </si>
  <si>
    <t>Confecçao de uniformes- costureiro</t>
  </si>
  <si>
    <t>DESPESAS VARIÁVEIS - ESPECÍFICAS - TOTAL GERAL</t>
  </si>
  <si>
    <t>Comissão Parceiros - 15/02</t>
  </si>
  <si>
    <t>Cleidiane de Oliveira Lima</t>
  </si>
  <si>
    <t>Caroline de Araújo Sanchez</t>
  </si>
  <si>
    <t>Comissão/Gratificação Cléa</t>
  </si>
  <si>
    <t>Contabilidade</t>
  </si>
  <si>
    <t>pago - NAO FOI</t>
  </si>
  <si>
    <t>------</t>
  </si>
  <si>
    <t>Faxineira – Limpeza - Eliane</t>
  </si>
  <si>
    <t>Comissão Parceiros - 31/02</t>
  </si>
  <si>
    <t>Pago Arnica Balm</t>
  </si>
  <si>
    <t>Biscoitos</t>
  </si>
  <si>
    <t>Mercado geral</t>
  </si>
  <si>
    <t>bomba fonte</t>
  </si>
  <si>
    <t>Pepe Tintas</t>
  </si>
  <si>
    <t>display produtos mercearia do banho testers</t>
  </si>
  <si>
    <t>Suqueira pequena - Dular</t>
  </si>
  <si>
    <t>Led efeito vela</t>
  </si>
  <si>
    <t>Arnica Balm - Venda Spa</t>
  </si>
  <si>
    <t>Baguettes confraternizaçao</t>
  </si>
  <si>
    <t>Comissão Parceiros - 15/03</t>
  </si>
  <si>
    <t>(Pix) - VALE</t>
  </si>
  <si>
    <t>Salário Joyce/ recisão</t>
  </si>
  <si>
    <t>---------</t>
  </si>
  <si>
    <t>----------</t>
  </si>
  <si>
    <t>Comissão Parceiros - 31/03</t>
  </si>
  <si>
    <t>Plantas Diana 1/5</t>
  </si>
  <si>
    <t>PIX 61001770338</t>
  </si>
  <si>
    <t>Carolina de Araujo Sanchez</t>
  </si>
  <si>
    <t>Cartão de Crédito BRB</t>
  </si>
  <si>
    <t>Mariana</t>
  </si>
  <si>
    <t>Venc. 18/03</t>
  </si>
  <si>
    <t>complemento DARF</t>
  </si>
  <si>
    <t>CDB</t>
  </si>
  <si>
    <t>d agua natural 3 unid</t>
  </si>
  <si>
    <t>Produtos banho de lua</t>
  </si>
  <si>
    <t>Calcinha descartável</t>
  </si>
  <si>
    <t>papel higiênico e papel toalha banheiro</t>
  </si>
  <si>
    <t>troca ducha higiênica</t>
  </si>
  <si>
    <t>conserto chave sala dupla</t>
  </si>
  <si>
    <t>RH Safe Medicina e Segurança do Trabalho</t>
  </si>
  <si>
    <t>Rosa para escalda pés dia da mulher</t>
  </si>
  <si>
    <t>Buda - emfeite</t>
  </si>
  <si>
    <t>Mandala</t>
  </si>
  <si>
    <t>Valor total mensal das despesas fixas     +</t>
  </si>
  <si>
    <t>Valor total mensal das despesas variáveis =</t>
  </si>
  <si>
    <t>Faturamento</t>
  </si>
  <si>
    <t>Dia</t>
  </si>
  <si>
    <t>Espécie de pagamento</t>
  </si>
  <si>
    <t>Forma de pagamento</t>
  </si>
  <si>
    <t>Valor</t>
  </si>
  <si>
    <t>Pago</t>
  </si>
  <si>
    <t>Salário Isabella</t>
  </si>
  <si>
    <t>Comissão Isabella</t>
  </si>
  <si>
    <t>Vale-transporte Isabella</t>
  </si>
  <si>
    <t>Faxineira -  Maria</t>
  </si>
  <si>
    <t>Faxineira - Vanusa</t>
  </si>
  <si>
    <t>Dinheiro</t>
  </si>
  <si>
    <t>(Pix Nubank Cristiane)</t>
  </si>
  <si>
    <t>Faxineira Vanusa</t>
  </si>
  <si>
    <t>Telefone fixo/celular e Internet</t>
  </si>
  <si>
    <t>Comissão Parceiros - Primeira Quinzena</t>
  </si>
  <si>
    <t>Faxineira  Vanusa</t>
  </si>
  <si>
    <t>Plantas Diana 3/5</t>
  </si>
  <si>
    <t>PIX 61991770338</t>
  </si>
  <si>
    <t>--------</t>
  </si>
  <si>
    <t>Eliane Suporte limpeza</t>
  </si>
  <si>
    <t>Comissão Parceiros - Segunda Quinzena</t>
  </si>
  <si>
    <t>Valor total mensal das despesas fixas:</t>
  </si>
  <si>
    <t>Nome do profissional</t>
  </si>
  <si>
    <t>Adiantamento de comissão</t>
  </si>
  <si>
    <t xml:space="preserve">Ana Carolina </t>
  </si>
  <si>
    <t>Célia Farto da Silva</t>
  </si>
  <si>
    <t>Cleidiane</t>
  </si>
  <si>
    <t>Cleyde Araujo Fernandes</t>
  </si>
  <si>
    <t>Danielle Costa de Oliveira</t>
  </si>
  <si>
    <t>Flávia Giussani</t>
  </si>
  <si>
    <t>Mariana Ferreira Gomes</t>
  </si>
  <si>
    <t>Mayara Ferreira de Souza</t>
  </si>
  <si>
    <t>Sandra Alves Pimenta</t>
  </si>
  <si>
    <t>Tatiana de Moraes Souza</t>
  </si>
  <si>
    <t>Thiago Paiva Fontes</t>
  </si>
  <si>
    <t>Total:</t>
  </si>
  <si>
    <t>Total mensal da comissão dos parceiros:</t>
  </si>
  <si>
    <t>Vales Recepcionistas</t>
  </si>
  <si>
    <t>Cléa Araújo Fernandez</t>
  </si>
  <si>
    <t>Isabela Lima de Amorim</t>
  </si>
  <si>
    <t>Total mensal dos vales das recepcionistas:</t>
  </si>
  <si>
    <t>+</t>
  </si>
  <si>
    <t>=</t>
  </si>
  <si>
    <t>Discriminação das despesas variáveis</t>
  </si>
  <si>
    <t xml:space="preserve">1. Produtos descartáveis/papel toalha/ higiênico </t>
  </si>
  <si>
    <t>Descrição do produto</t>
  </si>
  <si>
    <t>Valor do produto</t>
  </si>
  <si>
    <t>Natural Brasil - Papel toalha banheiro</t>
  </si>
  <si>
    <t>Cartão BRB - crédito</t>
  </si>
  <si>
    <t>Pepe tintas - Tudo Plim - Limpa porcel. 2 unid</t>
  </si>
  <si>
    <t>Natural Brasil -2 Touca descartável c/ 100 unid</t>
  </si>
  <si>
    <t>dinheiro</t>
  </si>
  <si>
    <t>2. Buffet servido/ compras mercado</t>
  </si>
  <si>
    <t>Copo descartável</t>
  </si>
  <si>
    <t>Cartão BRB</t>
  </si>
  <si>
    <t>Biscoitos Buffet</t>
  </si>
  <si>
    <t>Super Adega</t>
  </si>
  <si>
    <t>Biscoitos Buffet 24/05</t>
  </si>
  <si>
    <t>3. Material de escritório</t>
  </si>
  <si>
    <t>Papelaria - durex, caneta e corretivo</t>
  </si>
  <si>
    <t>Envelope colorido - Cartão presente - 32 unid</t>
  </si>
  <si>
    <t>Papelaria - pasta</t>
  </si>
  <si>
    <t>4. Manutenção de equipamentos</t>
  </si>
  <si>
    <t>Mercado Livre - 2 panelas elétricas</t>
  </si>
  <si>
    <t xml:space="preserve">Mercado Livre - 2 Termoceras </t>
  </si>
  <si>
    <t>5. Campanha marketing</t>
  </si>
  <si>
    <t>6. Brindes/cortesias</t>
  </si>
  <si>
    <t>7. Despesas extras</t>
  </si>
  <si>
    <t>Gasolina para levar Neartek à assistência</t>
  </si>
  <si>
    <t>PIX</t>
  </si>
  <si>
    <t>Custo frete envio Neartek à fábrica SP</t>
  </si>
  <si>
    <t>Jéssica - Protocolos Aparelhos 1/2</t>
  </si>
  <si>
    <t>Parafine - produtos produção arnica Balm</t>
  </si>
  <si>
    <t>Manta para espreguiçadeiras varanda</t>
  </si>
  <si>
    <t>cartão BRB - crédito</t>
  </si>
  <si>
    <t>DARF IRRF</t>
  </si>
  <si>
    <t>Certificado digital - Sempre Tecnologia</t>
  </si>
  <si>
    <t>cartão BRB - crédito 3x</t>
  </si>
  <si>
    <t>Pepe Tintas - escada limpeza</t>
  </si>
  <si>
    <t>Escalda pés</t>
  </si>
  <si>
    <t>Cartão BRB - crédito 4x</t>
  </si>
  <si>
    <t>Mercado Livre - 8 kg parafina vela</t>
  </si>
  <si>
    <t>Mercado Livre - Pavio para vela 500 unid.</t>
  </si>
  <si>
    <t xml:space="preserve">Cartão BRB - crédito </t>
  </si>
  <si>
    <t>Mercado Livre - 2 refil termocera</t>
  </si>
  <si>
    <t>Potus - compra kit pedras Vulcânicas</t>
  </si>
  <si>
    <t>8. Fornecedores</t>
  </si>
  <si>
    <t>Nome do Fornecedor</t>
  </si>
  <si>
    <t>Raiz Ancestral</t>
  </si>
  <si>
    <t>Amantikir</t>
  </si>
  <si>
    <t>Cartão BRB 2x</t>
  </si>
  <si>
    <t>Mercearia do Banho</t>
  </si>
  <si>
    <t>Estética lovers Store - produtos brinde serviço Sandra</t>
  </si>
  <si>
    <t xml:space="preserve">Cartão BRB </t>
  </si>
  <si>
    <t xml:space="preserve">Valor total mensal das despesas variáveis: </t>
  </si>
  <si>
    <t>Aplicações</t>
  </si>
  <si>
    <t>Saldo atual aplicação CDB</t>
  </si>
  <si>
    <t>Data</t>
  </si>
  <si>
    <t>Aplicação CDB</t>
  </si>
  <si>
    <t>Resgate CDB</t>
  </si>
  <si>
    <t>INSS/GPS - DARF</t>
  </si>
  <si>
    <t>Faxineira</t>
  </si>
  <si>
    <t xml:space="preserve">Faxineira </t>
  </si>
  <si>
    <t>Cartao pessoa fisica</t>
  </si>
  <si>
    <t>Celular Spa</t>
  </si>
  <si>
    <t>Pix Thábata</t>
  </si>
  <si>
    <t>Telefone fixo/Internet</t>
  </si>
  <si>
    <t>Plantas Diana 2/5</t>
  </si>
  <si>
    <t>Patrícia Souza Azevedo</t>
  </si>
  <si>
    <t>total - 310,00</t>
  </si>
  <si>
    <t>Super adega</t>
  </si>
  <si>
    <t>Produtos Mercearia do Banho</t>
  </si>
  <si>
    <t>Pix</t>
  </si>
  <si>
    <t>Cremes de uso Spa Dàgua Natural e pimenta</t>
  </si>
  <si>
    <t>Askka - Sutiâ descartável</t>
  </si>
  <si>
    <t>Mercado livre - 2 unid. Roupão Cetim</t>
  </si>
  <si>
    <t>Cartão Cristiane</t>
  </si>
  <si>
    <t>Pizza, cerveja funcionários</t>
  </si>
  <si>
    <t>Tapetes salas massagem - Leroy</t>
  </si>
  <si>
    <t>cartão Cristiane</t>
  </si>
  <si>
    <t>Mercado livre - 5 expositor acrilico balcão</t>
  </si>
  <si>
    <t>Mercado Livre - 3 unid peeling corporal D´gua natutal</t>
  </si>
  <si>
    <t>Saldo anterior (inserir valor na coluna à frente):</t>
  </si>
  <si>
    <t>Total</t>
  </si>
  <si>
    <t>Nova aplicação (inserir valor na coluna à frente):</t>
  </si>
  <si>
    <t>Resgate (inserir valor na coluna à frente):</t>
  </si>
  <si>
    <t>Salário Isabella + Recisão - 67,23</t>
  </si>
  <si>
    <t>Vale-transporte Patrícia</t>
  </si>
  <si>
    <t>Vale-transporte Larissa Faxina- 12,50/dia</t>
  </si>
  <si>
    <t>Taxa funcionamento - DF Legal</t>
  </si>
  <si>
    <t>Plantas Diana 4/5</t>
  </si>
  <si>
    <t>Dif. mês ant.</t>
  </si>
  <si>
    <t xml:space="preserve"> residuo mês maio - 46,55</t>
  </si>
  <si>
    <t>Natural Brasil - saco lixo</t>
  </si>
  <si>
    <t xml:space="preserve">Natural Brasil - Descartáveis </t>
  </si>
  <si>
    <t>Cartão crédito</t>
  </si>
  <si>
    <t>Compra 8 lts Álcool e 2 vidros sabonete líquido</t>
  </si>
  <si>
    <t>2 lts Extratos da terra - guaraná e café</t>
  </si>
  <si>
    <t>Cartão crédito 2x</t>
  </si>
  <si>
    <t>2 unid amendoim 1 kg - combos namorados</t>
  </si>
  <si>
    <t xml:space="preserve">Crédito </t>
  </si>
  <si>
    <t>Kaique - serviço e licença -validade 1 ano</t>
  </si>
  <si>
    <t>pétala de rosas enfeite mês dos namorados</t>
  </si>
  <si>
    <t>Espumante dia dos namorados - 15 garrafas</t>
  </si>
  <si>
    <t>crédito santander</t>
  </si>
  <si>
    <t>Evento Saúde - Fit Dance (Diogo)</t>
  </si>
  <si>
    <t>Evento Saúde - mercado Bolo</t>
  </si>
  <si>
    <t>cartão crédito</t>
  </si>
  <si>
    <t>mercado livre - 2 unid parafina hidramais 1 kg</t>
  </si>
  <si>
    <t>cartão BRB -credito</t>
  </si>
  <si>
    <t>merc. livre - 2 un água ox. 40 vol 950 mlAmend</t>
  </si>
  <si>
    <t>cartão BRB -credito 2 x</t>
  </si>
  <si>
    <t>mercado livre - 3 un pó desc. Amend 300 gr</t>
  </si>
  <si>
    <t xml:space="preserve">mercado livre - 5 aventais 70 x 45 com </t>
  </si>
  <si>
    <t>Carrefour - 4 chinelos</t>
  </si>
  <si>
    <t>Quick massage segunda mão</t>
  </si>
  <si>
    <t>Anuncio instagram fisioterapeuta</t>
  </si>
  <si>
    <t>Pix Thabata</t>
  </si>
  <si>
    <t>Tabua de frios mes dos namorados</t>
  </si>
  <si>
    <t>Pix Thais</t>
  </si>
  <si>
    <t>devolução cartão duplicidade Israell</t>
  </si>
  <si>
    <t>Agendadamentos</t>
  </si>
  <si>
    <t>Salário Cléa - PIX</t>
  </si>
  <si>
    <t>Vale 796,55 + 1.668,64</t>
  </si>
  <si>
    <t>Salário Patrícia</t>
  </si>
  <si>
    <t>Vale alimentação Cléa</t>
  </si>
  <si>
    <t>Salário Larissa (14 a 20/07)</t>
  </si>
  <si>
    <t>Vale-transporte Larissa Damacena - Recepção 14 a 30</t>
  </si>
  <si>
    <t>Vale- transporte Larissa Lopes - Faxina</t>
  </si>
  <si>
    <t>(Pix)  07935029180 - CPF</t>
  </si>
  <si>
    <t>DARF 404,30+ 55,38</t>
  </si>
  <si>
    <t>Pix 816,71 + 99,99 (roupao)</t>
  </si>
  <si>
    <t xml:space="preserve">AVEC Serviços </t>
  </si>
  <si>
    <t>Telefone fixo/Internet NET</t>
  </si>
  <si>
    <t>Plantas Diana 5/5</t>
  </si>
  <si>
    <t xml:space="preserve">Larissa Faxineira </t>
  </si>
  <si>
    <t>Diferença mês anterior</t>
  </si>
  <si>
    <t>Vanessa dos Santos Praxides</t>
  </si>
  <si>
    <t>Total do mês</t>
  </si>
  <si>
    <t>Total da diferença do mês anterior</t>
  </si>
  <si>
    <t xml:space="preserve">Super Adega </t>
  </si>
  <si>
    <t>Natural Brasil -2 touca e 2 saco lixo 20lts</t>
  </si>
  <si>
    <t>Cartão de crédito</t>
  </si>
  <si>
    <t>Carrefour - chantilly cappucino</t>
  </si>
  <si>
    <t>Pix Cristiane</t>
  </si>
  <si>
    <t>Vitália - produtos cappucino</t>
  </si>
  <si>
    <t>Super adega - 5 resmas de papel</t>
  </si>
  <si>
    <t>Mercado Livre - 2 tubos tinta preta impressora</t>
  </si>
  <si>
    <t>Impressão cartaz evento saude e bem estar</t>
  </si>
  <si>
    <t>Taça para confraternização - brinde</t>
  </si>
  <si>
    <t>pix Cleidiane</t>
  </si>
  <si>
    <t>Lepetti - Doces taças comfraternização</t>
  </si>
  <si>
    <t>7.  Produtos Venda Spa</t>
  </si>
  <si>
    <t>Amantikir 1/3</t>
  </si>
  <si>
    <t>pago</t>
  </si>
  <si>
    <t>Amantikir 2/3</t>
  </si>
  <si>
    <t>Despesas extras</t>
  </si>
  <si>
    <t>Treinamento Letusia heccus turbo</t>
  </si>
  <si>
    <t>Relógio Spa</t>
  </si>
  <si>
    <t>Mercado livre - 2 oculos banho de lua</t>
  </si>
  <si>
    <t xml:space="preserve">cartão crédito </t>
  </si>
  <si>
    <t>Mercado livre - 2 fitas transp. e 1 fita verde</t>
  </si>
  <si>
    <t xml:space="preserve">cartao crédito 2 x </t>
  </si>
  <si>
    <t>Produtos Banho de Lua</t>
  </si>
  <si>
    <t>Transportadora Neartec retorno</t>
  </si>
  <si>
    <t xml:space="preserve">Curso MSE </t>
  </si>
  <si>
    <t>30,000,00</t>
  </si>
  <si>
    <t>faturamento</t>
  </si>
  <si>
    <t>Salário Cléa - PIX comissão - 180,47 + 31,14 (não está na folha) 750,00 vale</t>
  </si>
  <si>
    <t>Salário Larissa Damacena + 4,80 (fora da folha)</t>
  </si>
  <si>
    <t>IRRF</t>
  </si>
  <si>
    <t xml:space="preserve">Pix </t>
  </si>
  <si>
    <t>INSS</t>
  </si>
  <si>
    <t>Ana Beatriz Pereira de Souza</t>
  </si>
  <si>
    <t>Cléa</t>
  </si>
  <si>
    <t>WA Embalagens - Estética descartáveis</t>
  </si>
  <si>
    <t>Pepe Tintas -  2 unidades Tudo Plim</t>
  </si>
  <si>
    <t>Natural Brasil - 2 unid papel toalha WC</t>
  </si>
  <si>
    <t>Cartão de crédito 2 x</t>
  </si>
  <si>
    <t>Super adega - confraternização</t>
  </si>
  <si>
    <t>Pix - Nu banco</t>
  </si>
  <si>
    <t>Supermercado das Carnes - confraternização</t>
  </si>
  <si>
    <t>cartão 2 x</t>
  </si>
  <si>
    <t>Vitália - frutas confraternização</t>
  </si>
  <si>
    <t xml:space="preserve">cartão </t>
  </si>
  <si>
    <t xml:space="preserve">Biscoitos </t>
  </si>
  <si>
    <t>Kalunga - pastas/fichas recepção e estética</t>
  </si>
  <si>
    <t>cartão 3x</t>
  </si>
  <si>
    <t>7.  Produtos Uso/Venda Spa</t>
  </si>
  <si>
    <t>Amantikir 3/3</t>
  </si>
  <si>
    <t>Raiz ancestral</t>
  </si>
  <si>
    <t>Raiz ancestral - Blends Oleos e arnica balm</t>
  </si>
  <si>
    <t>Extratos da Terra - Ativos e creme massagem</t>
  </si>
  <si>
    <t>Cartão de crédito 3 x</t>
  </si>
  <si>
    <t>Vale transporte Raquel entrevista</t>
  </si>
  <si>
    <t>FISIO ESTETICA IMP E EXP, parcela agosto e setembro</t>
  </si>
  <si>
    <t>Curso MSE</t>
  </si>
  <si>
    <t>Salário Cléa - 1838,75+512,50(alimentação) +200,00 comissão mês(fora da folha</t>
  </si>
  <si>
    <t>Salário Larissa Damacena -1214,79 + 200,00 comissao mês (fora da folha</t>
  </si>
  <si>
    <t>-</t>
  </si>
  <si>
    <t xml:space="preserve">Larissa Lopes Faxineira </t>
  </si>
  <si>
    <t>Rafaela Ketlin</t>
  </si>
  <si>
    <t>Cléa - diferença mês agosto - descontar em outubro</t>
  </si>
  <si>
    <t>Perfex rolo c/ 50 panos</t>
  </si>
  <si>
    <t xml:space="preserve">Papel toalha e guardanapos </t>
  </si>
  <si>
    <t>Balde de lenço umidecido (2 unidades)</t>
  </si>
  <si>
    <t>Lepetti doces e chocolates</t>
  </si>
  <si>
    <t xml:space="preserve">Super adega </t>
  </si>
  <si>
    <t>Mercado Livre - bolinhas coloridas</t>
  </si>
  <si>
    <t>Gran oil - 25 lts de Oleo semente de uva - 672,12 + 108,44 (frete)</t>
  </si>
  <si>
    <t>Costureiro uniformes</t>
  </si>
  <si>
    <t>Vaso e terra babosa</t>
  </si>
  <si>
    <t>Salário Cléa - 1.837,20 (folha) + 512,50 (vale alimentação)+ 100,00 comissão venda geral (não está na folha) -1.050,00 vale</t>
  </si>
  <si>
    <t>Salário Larissa Damacena - 1.188,65 ( folha)  + 100,00 comissão venda geral (não está na folha)</t>
  </si>
  <si>
    <t>Fismatec - aparelho Criofrequência (3/12)</t>
  </si>
  <si>
    <t>(Pix) vale 100,00 17/10</t>
  </si>
  <si>
    <t>Natural Brasil - 2 touca descartável com 100 un.</t>
  </si>
  <si>
    <t>Natural Brasil - saco lixo 100 lts com 100 unid.</t>
  </si>
  <si>
    <t>cartão de crédito</t>
  </si>
  <si>
    <t>Super Adega - compras Spa</t>
  </si>
  <si>
    <t xml:space="preserve">Renovação do domínio </t>
  </si>
  <si>
    <t>Biscoito Mineiro - 2 bolos evento verão 2023</t>
  </si>
  <si>
    <t>Pao de queijo evento</t>
  </si>
  <si>
    <t>Milano - Tecido Bolsas brindes pacotes</t>
  </si>
  <si>
    <t>Milano - Arco cabeça enfeitado terapeutas</t>
  </si>
  <si>
    <t xml:space="preserve">AMANTIKIR NA 1ª parcela </t>
  </si>
  <si>
    <t xml:space="preserve">AMANTIKIR NA 2ª parcela </t>
  </si>
  <si>
    <t>Água destilada 1L</t>
  </si>
  <si>
    <t>Sal grosso 2 unidades</t>
  </si>
  <si>
    <t xml:space="preserve">Salário Cléa -1.984,07 (folha) + 512,50(vale alimentação)+ 100,00 comissão venda geral (não está na folha)  </t>
  </si>
  <si>
    <t xml:space="preserve">Salário Larissa Damacena - 1.187,20 ( folha)  + 100,00 comissão venda geral (não está na folha) </t>
  </si>
  <si>
    <t>Fismatec - aparelho Criofrequência (4/12)</t>
  </si>
  <si>
    <t>(Pix) 100,00 vale (18/11/22)</t>
  </si>
  <si>
    <t>Férias Cléa</t>
  </si>
  <si>
    <t>13º salário Cléa (integral - 1ª parcela)</t>
  </si>
  <si>
    <t>13º salário Larissa (proporcional 5 meses - 1ª parcela)</t>
  </si>
  <si>
    <t>FALTOU</t>
  </si>
  <si>
    <t>Faturamento total serviços</t>
  </si>
  <si>
    <t>Total pago comissão</t>
  </si>
  <si>
    <t>Renata depilação - (31)975653264</t>
  </si>
  <si>
    <t>1. Produtos descartáveis/papel toalha/ higiênico /limpeza</t>
  </si>
  <si>
    <t>Pepe Tintas - 2 unid Tudo Plim c/1 litro</t>
  </si>
  <si>
    <t>Fortes embalagens - 2 papel toalha, 2 rolo papel higienico</t>
  </si>
  <si>
    <t>Fortes embalagens - 2 rolos papel maca, 2 rolos perflex</t>
  </si>
  <si>
    <t>cartão crédito 2 x</t>
  </si>
  <si>
    <t>Casa do colegial</t>
  </si>
  <si>
    <t>Crédito</t>
  </si>
  <si>
    <t>Leroy Merlin</t>
  </si>
  <si>
    <t>Milenio 106</t>
  </si>
  <si>
    <t>Lâmpada osram</t>
  </si>
  <si>
    <t xml:space="preserve">Cartão de crédito </t>
  </si>
  <si>
    <t>Creme de massagem neutro D'Agua Natural 5 unidades</t>
  </si>
  <si>
    <t>Leque japonês 10 unidades</t>
  </si>
  <si>
    <t>Extratos da Terra - Produtos estética</t>
  </si>
  <si>
    <t xml:space="preserve">Mercado Livre - 2 galoes Gel para ultrassom </t>
  </si>
  <si>
    <t>cartao de crédito 2x</t>
  </si>
  <si>
    <t xml:space="preserve">AMANTIKIR NA 3ª parcela </t>
  </si>
  <si>
    <t xml:space="preserve">Boleto </t>
  </si>
  <si>
    <t xml:space="preserve">Empório Essenza </t>
  </si>
  <si>
    <t>Cartão de crédito 3x</t>
  </si>
  <si>
    <t xml:space="preserve">Salário Cléa -2.099,66 (folha) + 287,00 (vale alimentação 16 a 31/12)+ 100,00 comissão venda geral (não está na folha) + 223,68 comissão venda pacote 50%(não está na folha) </t>
  </si>
  <si>
    <t xml:space="preserve">Salário Larissa Damacena - 1.288,72 (folha) + 100,00 comissão venda geral (não está na folha) </t>
  </si>
  <si>
    <t>Vale-transporte Cléa (16 a 31/12)</t>
  </si>
  <si>
    <t>Vale- transp. Larissa Lopes - Faxina dia 15,80</t>
  </si>
  <si>
    <t>(Pix)  07935029180 - cpf</t>
  </si>
  <si>
    <t>Fismatec - aparelho Criofrequência (5/12)</t>
  </si>
  <si>
    <t>Pró-labore Samantha</t>
  </si>
  <si>
    <t>INSS Pepe's Beauty</t>
  </si>
  <si>
    <t>13º salário Cléa (integral - 2ª parcela)</t>
  </si>
  <si>
    <t>13º salário Larissa (proporcional 5 meses - 2ª parcela)</t>
  </si>
  <si>
    <t>13º salário DARF</t>
  </si>
  <si>
    <t xml:space="preserve">Rescisão contrato Larissa Damascena </t>
  </si>
  <si>
    <t>(Pix) - vale 100,00 + 33,21 (descolonia)</t>
  </si>
  <si>
    <t xml:space="preserve">Ana Beatriz Pereira de Souza </t>
  </si>
  <si>
    <t>Ana Beatriz Pereira de Souza (nova chave 34879740000161)</t>
  </si>
  <si>
    <t>Vanessa dos Santos Praxides (16-31/12)</t>
  </si>
  <si>
    <t>Sandra Alves Pimenta (16-31/12)</t>
  </si>
  <si>
    <t>Rafaela Ketlin (CNPJ 35585517000174)</t>
  </si>
  <si>
    <t>Rafaela Ketlin (CNPJ 35585517000174) (16-31/12)</t>
  </si>
  <si>
    <t>Renata depilação - (31)975653264  [pagto R$ 73,11 referente a pendência de 30/11]</t>
  </si>
  <si>
    <t>Carrefour - 2 desinfetantes de 2 lts</t>
  </si>
  <si>
    <t>Fortes comercio - saco lixo 100 e 40 lts</t>
  </si>
  <si>
    <t>cartão</t>
  </si>
  <si>
    <t>Natural Brasil - 2 toucas descartável 100 unid</t>
  </si>
  <si>
    <t xml:space="preserve">Dinheiro </t>
  </si>
  <si>
    <t>Girardi &amp; Araujo Ltda Me - Biscoitos Spa</t>
  </si>
  <si>
    <t>Mercado Livre - tinta colorida impressora</t>
  </si>
  <si>
    <t>Leitura Terraço Livraria (envelopes)</t>
  </si>
  <si>
    <t>Retoc Brasilia (água destilada/limpa piso)</t>
  </si>
  <si>
    <t>Empório Essenza NF - 22</t>
  </si>
  <si>
    <t>Cartão de crédito - 6x</t>
  </si>
  <si>
    <t xml:space="preserve">Empório Essenza NF - 22 - diferença </t>
  </si>
  <si>
    <t>Coelho e limeira -  2 unid Plasticos macas</t>
  </si>
  <si>
    <t>Coelho e limeira -  Juta saco presente natal</t>
  </si>
  <si>
    <t>12 panetones funcionários</t>
  </si>
  <si>
    <t>Registro 3 contratos SINCAAB</t>
  </si>
  <si>
    <t>Biscoito Mineiro - torta confraternização</t>
  </si>
  <si>
    <t>Super adega confraternização</t>
  </si>
  <si>
    <t>Fortes - descartáveis confraternização</t>
  </si>
  <si>
    <t>Auxílio cozinha confraternização Spa - Eliane</t>
  </si>
  <si>
    <t xml:space="preserve">Espumantes 0 álcool aurora </t>
  </si>
  <si>
    <t>Salário Cléa (vale-refeição R$ 533,00)</t>
  </si>
  <si>
    <t xml:space="preserve">Pagamento Cléa fora da folha </t>
  </si>
  <si>
    <t>Vale-transporte Juliana</t>
  </si>
  <si>
    <t>Vale- transporte Larissa Lopes</t>
  </si>
  <si>
    <t>Contribuição negocial SICAAB (até 10/01)</t>
  </si>
  <si>
    <t>Honorário contábil</t>
  </si>
  <si>
    <t>Fismatec - aparelho Criofrequência (6/12)</t>
  </si>
  <si>
    <t>Salário Samantha</t>
  </si>
  <si>
    <t>Salário Thabata</t>
  </si>
  <si>
    <t>INSS Pepe's Beauty - Thábata</t>
  </si>
  <si>
    <t xml:space="preserve">Vanessa dos Santos Praxides </t>
  </si>
  <si>
    <t xml:space="preserve">Cleidiane </t>
  </si>
  <si>
    <t>Renata depilação - (31)975653264)</t>
  </si>
  <si>
    <t>Clea</t>
  </si>
  <si>
    <t>vale total 1200,00 - descontado 600,00 fevereiro e descontar 600,00 março</t>
  </si>
  <si>
    <t xml:space="preserve">Cléa </t>
  </si>
  <si>
    <t>Girard &amp; Araújo Ltda Me - Biscoitos buffet</t>
  </si>
  <si>
    <t>pix</t>
  </si>
  <si>
    <t>Carrefour - frutas e outros Day Spa</t>
  </si>
  <si>
    <t>Cartao de crédito</t>
  </si>
  <si>
    <t>Super Adega - 5 copos para água</t>
  </si>
  <si>
    <t>Material e serviço Carlos Henrique</t>
  </si>
  <si>
    <t>Leitura - Etiqueta e envelope vale presente</t>
  </si>
  <si>
    <t>Calendário de mesa</t>
  </si>
  <si>
    <t>Envelopes FL Soluções em Impressao LTDA</t>
  </si>
  <si>
    <t>Retoque Brasil - 3 águas destiladas</t>
  </si>
  <si>
    <t>Necessarie - costureira mae Vanessa 45 unid x 25,00</t>
  </si>
  <si>
    <t>Mundo dos aviamentos - cola e fita brinde</t>
  </si>
  <si>
    <t>Eclipse Bordados</t>
  </si>
  <si>
    <t>Empório Essenza NF- 31</t>
  </si>
  <si>
    <t>cartão de crédito - 6x</t>
  </si>
  <si>
    <t>Gran Oils - óleo de semente de uva</t>
  </si>
  <si>
    <t xml:space="preserve">Telefone celular </t>
  </si>
  <si>
    <t>Cartão de crédito - 12x</t>
  </si>
  <si>
    <t xml:space="preserve">Película telefone celular </t>
  </si>
  <si>
    <t xml:space="preserve">Óleos de semente de uva </t>
  </si>
  <si>
    <t xml:space="preserve">Empório Essenza NF - </t>
  </si>
  <si>
    <t>Celular Spa (faturas atrasadas set, out, nov/2022)</t>
  </si>
  <si>
    <t>Comissão Cleidiane 30/12/2022</t>
  </si>
  <si>
    <t>Dr. colchao - travesseiro gestante</t>
  </si>
  <si>
    <t>cartao de crédito</t>
  </si>
  <si>
    <t>Super Adega - copos</t>
  </si>
  <si>
    <t>Pagamento salao confraternizaçāo dezembro</t>
  </si>
  <si>
    <t>29.484,90</t>
  </si>
  <si>
    <t>Telefone celular Spa</t>
  </si>
  <si>
    <t>Salário Cléa (Vale janeiro 600,00) - 451,00 Vale-refeição</t>
  </si>
  <si>
    <t>Salário Juliana</t>
  </si>
  <si>
    <t>100,00</t>
  </si>
  <si>
    <t>Renata Onofre Pereira</t>
  </si>
  <si>
    <t xml:space="preserve">Juliana </t>
  </si>
  <si>
    <t>Unicom Luva vinil para banho de lua</t>
  </si>
  <si>
    <t>Fortes comercio - Papel toalha</t>
  </si>
  <si>
    <t>pix - compra cartão pessoal</t>
  </si>
  <si>
    <t>Girar&amp; Araujo - Biscoitos buffet</t>
  </si>
  <si>
    <t>Tok &amp; Stok - enfeite buffet</t>
  </si>
  <si>
    <t>Mercado - chás e biscoito (Thabata comprou)</t>
  </si>
  <si>
    <t>Super Adega - Chás, limpeza e buffet</t>
  </si>
  <si>
    <t>Leitura Terraço</t>
  </si>
  <si>
    <t xml:space="preserve">concerto respiradores macas </t>
  </si>
  <si>
    <t xml:space="preserve">pix </t>
  </si>
  <si>
    <t>Emporio Essenza NF 42</t>
  </si>
  <si>
    <t>Cartao de crédito 6 x (1/6)</t>
  </si>
  <si>
    <t>Mercado Livre - 2 galoes gel Criofrequencia</t>
  </si>
  <si>
    <t>Cartao de crédito 2 x (1/2)</t>
  </si>
  <si>
    <t>Mercado Livre - 6 xicaras de chá</t>
  </si>
  <si>
    <t>Outlet das flores - Plantas vaso recepção</t>
  </si>
  <si>
    <t>Inova Print - 30 unid. cartao presente</t>
  </si>
  <si>
    <t>Pepe tintas - 2 litros tinta - Pintura sala spa</t>
  </si>
  <si>
    <t>Dular - 2 pinça silicone para uso pedras quentes</t>
  </si>
  <si>
    <t>Bm tecidos - plastico proteção macas</t>
  </si>
  <si>
    <t>Bm tecidos - Courino bco  proteção macas</t>
  </si>
  <si>
    <t>Salário Cléa (Vale janeiro 600,00+850,00 fevereiro - descontar no próximo mês)</t>
  </si>
  <si>
    <t xml:space="preserve">Vale-transporte Cléa </t>
  </si>
  <si>
    <t>Fismatec - aparelho Criofrequência (7/12)</t>
  </si>
  <si>
    <t xml:space="preserve">Lavanderia (encerramento do contrato) </t>
  </si>
  <si>
    <t>Larissa Lopes Faxineira (vale 100 23/03)</t>
  </si>
  <si>
    <t xml:space="preserve">(Pix)                             </t>
  </si>
  <si>
    <t>Rolo de Perflex (Bia estética)</t>
  </si>
  <si>
    <t>Vidros oleos, perfume lencoes</t>
  </si>
  <si>
    <t>Fortes Bsb comércios - saco lixo pequeno</t>
  </si>
  <si>
    <t>Girardi&amp;Araújo - biscoitos</t>
  </si>
  <si>
    <t>Girardi &amp; Araújo - Biscoitos/ sal escalda pés</t>
  </si>
  <si>
    <t>2 adesivos Axel Criofrequencia</t>
  </si>
  <si>
    <t>Concerto chaleira</t>
  </si>
  <si>
    <t>cartõa de crédito</t>
  </si>
  <si>
    <t>Vitália - Frutas semana da mulher</t>
  </si>
  <si>
    <t>Parabens - 2 barras para founde pascoa</t>
  </si>
  <si>
    <t>Raro Sabor - 16 bolinhos red velvet + 2 fretes</t>
  </si>
  <si>
    <t>Publicaçao vaga massoterapeuta instagram</t>
  </si>
  <si>
    <t>pix thabata</t>
  </si>
  <si>
    <t>Cartao de crédito 2 x (2/2)</t>
  </si>
  <si>
    <t>Cartao de crédito 6 x (2/6)</t>
  </si>
  <si>
    <t>Emporio Essenza - 15 sacolas pequenas</t>
  </si>
  <si>
    <t>Almoço massoterapeutas treinamento</t>
  </si>
  <si>
    <t>SINCAD -Homologação e renovação contratos</t>
  </si>
  <si>
    <t xml:space="preserve">Pix - 110,00x1 e 180,00x4 </t>
  </si>
  <si>
    <t>Contribuição negocial SINOBCS</t>
  </si>
  <si>
    <t>Enfeites Pascoa Spa</t>
  </si>
  <si>
    <t>Pix - cristiane</t>
  </si>
  <si>
    <t>Salário Cléa - 471,50 VR (R$ 600,00 de janeiro;
- R$ 850,00 de fevereiro;
- R$ 50,00, de 27/03;
- R$ 100,00, de 01/04)</t>
  </si>
  <si>
    <t>Pagamento Cléa fora da folha (foi pago junto com o valor total do salário e descontados os valores do vale)</t>
  </si>
  <si>
    <t>Seguro contra incêndio BRB (01/12)</t>
  </si>
  <si>
    <t>Fismatec - aparelho Criofrequência (8/12)</t>
  </si>
  <si>
    <t>Cartão de Crédito BRB + Avec (249,89)</t>
  </si>
  <si>
    <t>Sheila vasconcelos Dantas</t>
  </si>
  <si>
    <t>Gislene Pereira Marques</t>
  </si>
  <si>
    <t>Juliana</t>
  </si>
  <si>
    <t>Fortes BSB - papel toalha 5 unid.</t>
  </si>
  <si>
    <t>Pepe tintas - Tudo plim 1 litro</t>
  </si>
  <si>
    <t>Fortes BSB - Touca descartável 2 unid. c/ 100</t>
  </si>
  <si>
    <t>Fortes BSB - 2 resmas e 1 pct saco presente.</t>
  </si>
  <si>
    <t>Girardi &amp; Araujo - Biscoitos Buffet</t>
  </si>
  <si>
    <t>super Adega</t>
  </si>
  <si>
    <t>cartão de crédito 2x (1/2)</t>
  </si>
  <si>
    <t>Instalação de computador extra</t>
  </si>
  <si>
    <t xml:space="preserve">Recarga extintor de incêndio </t>
  </si>
  <si>
    <t xml:space="preserve">Sorteio Instagram </t>
  </si>
  <si>
    <t>Pix para Thábata</t>
  </si>
  <si>
    <t>Mercado Livre - Gel condutor facial</t>
  </si>
  <si>
    <t>Mercado Livre - 6 unid Creme neutro dágua natural</t>
  </si>
  <si>
    <t xml:space="preserve">cartão de crédito </t>
  </si>
  <si>
    <t>Emporio Essenza</t>
  </si>
  <si>
    <t>cartao de crédito 6x (1/6)</t>
  </si>
  <si>
    <t>Cartao de crédito 6 x (3/6)</t>
  </si>
  <si>
    <t>Mercado Livre - 40 unid. etiqueta acrílico</t>
  </si>
  <si>
    <t>Salário Cléa - VR 533,00 (Vales: 10/04 - 1.000,00; 13/04 - 500,00; 20/04 - 200,00; 22/04: 300,00 - soma: 2.000))</t>
  </si>
  <si>
    <t>Pagamento Cléa comissão</t>
  </si>
  <si>
    <t>Salário Juliana (comissão R$ 93,26)</t>
  </si>
  <si>
    <t>Seguro contra incêndio BRB (02/12)</t>
  </si>
  <si>
    <t>Fismatec - aparelho Criofrequência (9/12)</t>
  </si>
  <si>
    <t xml:space="preserve">(Pix)   vale - 600,00 - 15/05                   </t>
  </si>
  <si>
    <t>Sheila Vasconcelos Dantas - garantia 750,00</t>
  </si>
  <si>
    <t>Sheila vasconcelos Dantas - garantia 750,00</t>
  </si>
  <si>
    <t>Elaine da Silva Farias</t>
  </si>
  <si>
    <t>vale cléa será transferido para ser descontado no salário de julho</t>
  </si>
  <si>
    <t>Fortes BSB Comercio - Papel higienico/saco lixo G</t>
  </si>
  <si>
    <t>Fortes BSB Comercio - 2 bobinas maca</t>
  </si>
  <si>
    <t>WA Embalagens - 1 rolo perflex 300 mts</t>
  </si>
  <si>
    <t>cartao de crédito - 2x (1/2)</t>
  </si>
  <si>
    <t>Larbello Lago Sul</t>
  </si>
  <si>
    <t xml:space="preserve">cartao de crédito </t>
  </si>
  <si>
    <t xml:space="preserve">Girardi - Biscoitos </t>
  </si>
  <si>
    <t>Asai - compras</t>
  </si>
  <si>
    <t>Mercado livre - 3 chocolate sicao nobre meio amargo  2,1 kg</t>
  </si>
  <si>
    <t>cartao</t>
  </si>
  <si>
    <t>cartão de crédito 2x (2/2)</t>
  </si>
  <si>
    <t>1500 panfletos - Leo arte impressos (papel couchê 90 gramas</t>
  </si>
  <si>
    <t>Pix - 1/2</t>
  </si>
  <si>
    <t>Mercado Livre - Porta Etiqueta Preço</t>
  </si>
  <si>
    <t>Parafine - essencias, copo vela e pavio</t>
  </si>
  <si>
    <t xml:space="preserve">Mercado Livre - 3 unid cera de abelha para vela de massagem 200 gr </t>
  </si>
  <si>
    <t>Cartao de crédito 6 x (4/6)</t>
  </si>
  <si>
    <t>cartao de crédito 6x (2/6)</t>
  </si>
  <si>
    <t>Homologação sincad 2 contratos</t>
  </si>
  <si>
    <t>Renovação certificado Digita CNPJ - sempre Tecnologia</t>
  </si>
  <si>
    <t xml:space="preserve"> </t>
  </si>
  <si>
    <t>Salário Cléa - VR - 512,50 + compra 4 dias de férias 2022 - 360,33 + Comissão por fora - 255,64  + comissao faturamento - 150,00 + folha - 1797,13 = 3075,60</t>
  </si>
  <si>
    <t>Salário Lorrane - comissão produtos - 14,47 + 311,50 (pix - 01533411140-  CPF )</t>
  </si>
  <si>
    <r>
      <rPr>
        <rFont val="Open Sans"/>
        <color theme="1"/>
        <sz val="12.0"/>
      </rPr>
      <t xml:space="preserve">Salário + recisão Juliana + comissao faturamento - 150,00 pagto até 07/06/2023  </t>
    </r>
    <r>
      <rPr>
        <rFont val="Open Sans"/>
        <b/>
        <color theme="1"/>
        <sz val="12.0"/>
      </rPr>
      <t>Descontar Vale - 400,00</t>
    </r>
  </si>
  <si>
    <t>Vale-transporte Cléa -pago 24/05</t>
  </si>
  <si>
    <t>Vale-transporte Lorrane (25 vales)</t>
  </si>
  <si>
    <t>Vale- transporte Larissa Lopes (16 vales)</t>
  </si>
  <si>
    <t>GRRF Rescisão Juliana</t>
  </si>
  <si>
    <t>Seguro contra incêndio BRB (03/12)</t>
  </si>
  <si>
    <t>Fismatec - aparelho Criofrequência (11/12)</t>
  </si>
  <si>
    <t xml:space="preserve">(Pix)   vale - 150,00 - 17/06                   </t>
  </si>
  <si>
    <t>Salário Cléa + Demissao + férias + comissão - Desconto de 1450,00 vales (6146,73 - 1450,00 = 4696,73)</t>
  </si>
  <si>
    <t>GRRF Rescisão Cléa</t>
  </si>
  <si>
    <t>Jessica - Não tem Nota fiscal</t>
  </si>
  <si>
    <t>Jéssica</t>
  </si>
  <si>
    <t>Elaine da Silva Farias - Elaa</t>
  </si>
  <si>
    <t>Hildene Ribeiro Santos  pix - hildeneribeiro1@gmail.com</t>
  </si>
  <si>
    <t>Fortes - 2 pano de chão e saco lixo 20 lts c/ 100 unid.</t>
  </si>
  <si>
    <t>Fortes - 5 pacts papel toalha globo</t>
  </si>
  <si>
    <t>Vitália - 2 vinhos, uva, tomate e creme de leite</t>
  </si>
  <si>
    <t>Giraldi &amp; Araujo - biscoitos e ingred. tábua de frios</t>
  </si>
  <si>
    <t>Mercado Livre - 12 chá camomila, cidreira e maracuja</t>
  </si>
  <si>
    <t>Carrefour - Açucar e 8 guardanapos</t>
  </si>
  <si>
    <t>Giraldi &amp; Araujo - biscoitos</t>
  </si>
  <si>
    <t>cartao de crédito - 2x (2/2)</t>
  </si>
  <si>
    <t>Mercado Livre - 100 unid. Envelope Vale presente</t>
  </si>
  <si>
    <t>4. Manutenção de equipamentos e Spa</t>
  </si>
  <si>
    <t>Pepe Tintas - tinta pintura sala dupla</t>
  </si>
  <si>
    <t>Clodoaldo - visita técnica som</t>
  </si>
  <si>
    <t>Mercado livre - 2 relogios para salas</t>
  </si>
  <si>
    <t>Pix - 2/2</t>
  </si>
  <si>
    <t>Compra Balança biopedancia</t>
  </si>
  <si>
    <t>Empório essenza</t>
  </si>
  <si>
    <t xml:space="preserve">Mercado Livre - 3 gel com 5 lts </t>
  </si>
  <si>
    <t>cartão de crédito 6x (1/6)</t>
  </si>
  <si>
    <t>cartao de crédito 6x (3/6)</t>
  </si>
  <si>
    <t>Cartao de crédito 6 x (5/6)</t>
  </si>
  <si>
    <t>AMANTIKR 1 parcela</t>
  </si>
  <si>
    <t>AMANTIKR 2 parcela</t>
  </si>
  <si>
    <t>AMANTIKR 3 parcela</t>
  </si>
  <si>
    <t>Salário Lorrane + comissão</t>
  </si>
  <si>
    <t>Vale-transp.  Lorrane (52 vales)</t>
  </si>
  <si>
    <t>Vale-transp.  Keila       (40 vales)</t>
  </si>
  <si>
    <t>Vale- transp. Larissa Lopes (16 vales x 7,00)</t>
  </si>
  <si>
    <t>Seguro contra incêndio BRB (04/12)</t>
  </si>
  <si>
    <t>Fismatec - aparelho Criofrequência (12/12)</t>
  </si>
  <si>
    <t>Cartão de Crédito BRB + Avec (249,89) + Zap fácil (87,39)</t>
  </si>
  <si>
    <t xml:space="preserve">(Pix) </t>
  </si>
  <si>
    <t>Cleidiane de Oliveira</t>
  </si>
  <si>
    <t>Jessica - Free lancer</t>
  </si>
  <si>
    <t>Jessica - free lancer</t>
  </si>
  <si>
    <t>Fortes - 2 toucas c/100 unid, 1 papael higienico</t>
  </si>
  <si>
    <t>Super Adega - 2 cafés</t>
  </si>
  <si>
    <t>Girard - Biscoitos</t>
  </si>
  <si>
    <t>2 resmas de papel</t>
  </si>
  <si>
    <t>livraria leitura - canetas, liquipaper e pasta</t>
  </si>
  <si>
    <t>Lima (manutençao e laudo técnico 4 aparelhos)</t>
  </si>
  <si>
    <t>cartão de crédito - 6x (1/6)</t>
  </si>
  <si>
    <t>Micro medical - Agua deionizada 5 lts</t>
  </si>
  <si>
    <t>cartão de crédito 6x (2/6)</t>
  </si>
  <si>
    <t>Cartao de crédito 6 x (6/6)</t>
  </si>
  <si>
    <t>cartao de crédito 6x (4/6)</t>
  </si>
  <si>
    <t>Sincad - Homologaçao contrato Elaa</t>
  </si>
  <si>
    <t>Sincad - Homologaçao de 4 contratos</t>
  </si>
  <si>
    <t>Salário Keila + comissão</t>
  </si>
  <si>
    <t>(Pix) descontar 125,00 (deocolonia valentina)</t>
  </si>
  <si>
    <t>(Pix) - Descontar 76,40 + 100,80 +50,00</t>
  </si>
  <si>
    <t>Vale-transp.  Keila (54 vales x 5,50)</t>
  </si>
  <si>
    <t>Vale- transp. Larissa Lopes (18 vales x 7,00)</t>
  </si>
  <si>
    <t>Seguro contra incêndio BRB (05/12)</t>
  </si>
  <si>
    <t>(Pix) vale 750,00 (10/08)</t>
  </si>
  <si>
    <t>Larissa Lopes Faxineira - 9 diárias</t>
  </si>
  <si>
    <t xml:space="preserve"> (Pix) Vale 200,00 (descontar)+36,00 (OE hortelã)                 </t>
  </si>
  <si>
    <t>Fortes BSB</t>
  </si>
  <si>
    <t xml:space="preserve">Clean comercio </t>
  </si>
  <si>
    <t>Cartão crédito 2 x (1/2)</t>
  </si>
  <si>
    <t>Biscoitos e mix de castanhas (pais)</t>
  </si>
  <si>
    <t xml:space="preserve">Cartão crédito </t>
  </si>
  <si>
    <t>Mercado livre - garrafa térmica chá</t>
  </si>
  <si>
    <t>Girard &amp; Araújo - biscoitos</t>
  </si>
  <si>
    <t xml:space="preserve">Vitália </t>
  </si>
  <si>
    <t>7.  Despesas extras e de uso Spa</t>
  </si>
  <si>
    <t xml:space="preserve">RH safe - renovação </t>
  </si>
  <si>
    <t>PIx</t>
  </si>
  <si>
    <t>Paraffine - sabonete em espuma</t>
  </si>
  <si>
    <t>Mercado Livre - 6 creme dágua natural</t>
  </si>
  <si>
    <t>Mercado livre - oleo de coco e sal rosa</t>
  </si>
  <si>
    <t>AMANTIKIR 1 boleto</t>
  </si>
  <si>
    <t>cartão de crédito 3 x (1/3)</t>
  </si>
  <si>
    <t>Green Blend (Desodorantes)</t>
  </si>
  <si>
    <t>cartão de crédito - 6x (2/6)</t>
  </si>
  <si>
    <t>cartão de crédito 6x (3/6)</t>
  </si>
  <si>
    <t>cartao de crédito 6x (5/6)</t>
  </si>
  <si>
    <t>Saldo atual</t>
  </si>
  <si>
    <t>Vlr Pgto emprestimo família</t>
  </si>
  <si>
    <t>Valor total pago</t>
  </si>
  <si>
    <t>Salário Keila + comissão (268,40 - pacotes, 28,85 - combos pais, 41,66 - produtos) = 338,91</t>
  </si>
  <si>
    <t>(Pix) - Descontar 27,00 OE laranja + 22,00 vale dif. vale transp. agosto</t>
  </si>
  <si>
    <t>Salário Lorrane + comissão  (268,40 - pacotes, 28,85 - combos pais, 25,19 - produtos)= 322,44</t>
  </si>
  <si>
    <t xml:space="preserve">(Pix) - Descontar vale 160,00 (13/08) </t>
  </si>
  <si>
    <t>Vale-transp.  Keila (50 vales x 5,50)</t>
  </si>
  <si>
    <t>Vale-transp.  Lorrane (50 vales x 5,50)</t>
  </si>
  <si>
    <t>Vale-transp.  Clara ( 20 vales x 8,20)</t>
  </si>
  <si>
    <t>164,80</t>
  </si>
  <si>
    <t>Vale- transp. Larissa Lopes (16 vales x 8,10)</t>
  </si>
  <si>
    <t>Seguro contra incêndio BRB (06/12)</t>
  </si>
  <si>
    <t xml:space="preserve"> (Pix)  Vale 150,00 descontar</t>
  </si>
  <si>
    <t>Pagto 1ª quinzena</t>
  </si>
  <si>
    <t>Pagto 2ª quinzena</t>
  </si>
  <si>
    <t>Hildene - Dene</t>
  </si>
  <si>
    <t>Rafaela - Free lancer</t>
  </si>
  <si>
    <t>Fortes BSB - Papel Higiênico</t>
  </si>
  <si>
    <t>Bellapelle Perfumaria - touca descartável</t>
  </si>
  <si>
    <t>Girardi &amp; Araújo - Biscoitos</t>
  </si>
  <si>
    <t>Super Adega - compras</t>
  </si>
  <si>
    <t>cartão de crédito 2 X (1/2)</t>
  </si>
  <si>
    <t>Cartão crédito 2 x (2/2)</t>
  </si>
  <si>
    <t>Kaique - conserto computador</t>
  </si>
  <si>
    <t>Home service - limpeza 7 ar condicionados</t>
  </si>
  <si>
    <t>Kit sacolinha surpresa - mês das crianças</t>
  </si>
  <si>
    <t>Brinquedos - day spa infantil</t>
  </si>
  <si>
    <t xml:space="preserve">Armarinho novidades - fitas, cola quente </t>
  </si>
  <si>
    <t>Despesas extras e de Uso Spa</t>
  </si>
  <si>
    <t>Gran Oils - 25 lts de semente de uva + frete</t>
  </si>
  <si>
    <t>Consultoria Hospitalar de saúde - Gustavo</t>
  </si>
  <si>
    <t>7.  Produtos Venda fornecedores Spa</t>
  </si>
  <si>
    <t xml:space="preserve">AMANTIKIR 2 boleto </t>
  </si>
  <si>
    <t>cartão de crédito 5 x (1/5)</t>
  </si>
  <si>
    <t>cartão de crédito 6 x (1/6)</t>
  </si>
  <si>
    <t xml:space="preserve">AMANTIKIR - Pix c/ desconto de 15% </t>
  </si>
  <si>
    <t>cartão de crédito 3 x (2/3)</t>
  </si>
  <si>
    <t>cartão de crédito - 6x (3/6)</t>
  </si>
  <si>
    <t>cartão de crédito 6x (4/6)</t>
  </si>
  <si>
    <t>cartao de crédito 6x (6/6)</t>
  </si>
  <si>
    <t>Venda produtos</t>
  </si>
  <si>
    <t>Salário Keila + comissão (118,35 - pacotes e produtos + recissão)</t>
  </si>
  <si>
    <t>(Pix) Vale 30,00 caixa +68,40 (oleo uva vegano)</t>
  </si>
  <si>
    <t xml:space="preserve">Salário Lorrane + comissão  (106,36 - pacotes e produtos) </t>
  </si>
  <si>
    <t xml:space="preserve">(Pix) - Descontar vale 140,00 (23/09) </t>
  </si>
  <si>
    <t>vale para novembro 100,00 13/10 (pix)</t>
  </si>
  <si>
    <t>Salário Clara (referente a 10 dias - 50 horas)</t>
  </si>
  <si>
    <t>Vale-transp.  Clara (50 vales x 6,85)</t>
  </si>
  <si>
    <t>Vale-transp.  Lorrane (52 vales x 5,50)</t>
  </si>
  <si>
    <t>Vale- transp. Larissa Lopes (18 vales x 8,10)</t>
  </si>
  <si>
    <t>Seguro contra incêndio BRB (07/12)</t>
  </si>
  <si>
    <t>Larissa Lopes Faxineira 120,00x9 diárias</t>
  </si>
  <si>
    <t>(Pix) descontar vale 108,70 + 100,00 (pix) dia 19/10</t>
  </si>
  <si>
    <t>Vale 38,50 mini difusor vinhedos + 36,00 OE hotelâ + 34,20 OE Eucalipto</t>
  </si>
  <si>
    <t>Daniella Nogueira - Descontar imposto 8,5%</t>
  </si>
  <si>
    <t>Vanessa dos Santos Praxides (pagar somente o que tem no sistema)</t>
  </si>
  <si>
    <t>Vanessa dos Santos Praxides (garantia de R$ 1.500,00)</t>
  </si>
  <si>
    <t>Sheila Vasconcelos Dantas - garantia 750,00 (pagar 750 no dia 15 mínimo)</t>
  </si>
  <si>
    <t>Fortes BSB - papel toalha, perflex, saco de lixo, copo</t>
  </si>
  <si>
    <t>Girardi &amp; araújo - Biscoito</t>
  </si>
  <si>
    <t>cartão de crédito 2 X (2/2)</t>
  </si>
  <si>
    <t>Eletrodos corrente russa (10 unid)</t>
  </si>
  <si>
    <t>Mercado Livre - Pump up tamanho G</t>
  </si>
  <si>
    <t>Cartão de crédito 4 x (1/4)</t>
  </si>
  <si>
    <t>Vitália - Founde e sorvete</t>
  </si>
  <si>
    <t>37,32</t>
  </si>
  <si>
    <t>vitália - 1 pote sorvete para milk Shake</t>
  </si>
  <si>
    <t>Empório Essenza</t>
  </si>
  <si>
    <t>cartão de crédito 5 x (2/5)</t>
  </si>
  <si>
    <t>cartão de crédito 6 x (2/6)</t>
  </si>
  <si>
    <t>cartão de crédito 3 x (3/3)</t>
  </si>
  <si>
    <t>cartão de crédito - 6x (4/6)</t>
  </si>
  <si>
    <t>cartão de crédito 6x (5/6)</t>
  </si>
  <si>
    <t>(Pix) - Vale 820,00</t>
  </si>
  <si>
    <t>Salário Clara + comissão (260,00 pacotes e produtos)</t>
  </si>
  <si>
    <t>(Pix) Descontar vale 150,00 dinheiro</t>
  </si>
  <si>
    <t>1,597,78</t>
  </si>
  <si>
    <t xml:space="preserve">Salário Lorrane + comissão  ( 257,49 pacotes e produtos) </t>
  </si>
  <si>
    <t>(Pix) - Descontar vale 100,00 13/10 + 50,00 dinheiro</t>
  </si>
  <si>
    <t>1.642,32</t>
  </si>
  <si>
    <t>Vale-transp.  Lorrane (48 vales x 5,50)</t>
  </si>
  <si>
    <t>Seguro contra incêndio BRB (08/12)</t>
  </si>
  <si>
    <t>13º primeira parcela Lorrane</t>
  </si>
  <si>
    <t>13º primeira parcela Clara</t>
  </si>
  <si>
    <t>(Pix) vale 200,00    22/11 + 130,00 - 2 produtos empório</t>
  </si>
  <si>
    <t>Simone Antunes Castro</t>
  </si>
  <si>
    <t>fortes Bsb - saco lixo, touca, perflex e papel filme</t>
  </si>
  <si>
    <t>Super Adega - detergente e outros</t>
  </si>
  <si>
    <t>Clean comércio - Limpa porcelanato Deolin 5 lts</t>
  </si>
  <si>
    <t>dineiro</t>
  </si>
  <si>
    <t>Talco e abaixador depilação</t>
  </si>
  <si>
    <t>Fortes BsB - 2 pct papel higiênico c/ 8 unid</t>
  </si>
  <si>
    <t>girarsi &amp; Araújo - Biscoitos Spa</t>
  </si>
  <si>
    <t>4 kg cera para depilação</t>
  </si>
  <si>
    <t>complemento pagamento acima</t>
  </si>
  <si>
    <t xml:space="preserve">Atacadão </t>
  </si>
  <si>
    <t>Película janela ar condicionado</t>
  </si>
  <si>
    <t>Cartão de crédito 4 x (2/4)</t>
  </si>
  <si>
    <t>Balsamo Spa - entrada festa de confraternização</t>
  </si>
  <si>
    <t>Mercado Livre - Termocera para depilação</t>
  </si>
  <si>
    <t>gráfica - 100 cartão vale presente</t>
  </si>
  <si>
    <t>treinamento depilação Renata</t>
  </si>
  <si>
    <t>Grafica e copiadora raridade - cartão pacote 1/2</t>
  </si>
  <si>
    <t>Uber trazer cartao presente grafica</t>
  </si>
  <si>
    <t xml:space="preserve">Mercado Livre - 6 cremes dágua natural </t>
  </si>
  <si>
    <t>Cartão de crédito 5x (1/5)</t>
  </si>
  <si>
    <t>cartão de crédito 5 x (3/5)</t>
  </si>
  <si>
    <t>cartão de crédito 6 x (3/6)</t>
  </si>
  <si>
    <t>cartão de crédito - 6x (5/6)</t>
  </si>
  <si>
    <t>cartão de crédito 6x (6/6)</t>
  </si>
  <si>
    <t>Pix: 27614956168</t>
  </si>
  <si>
    <t>(Pix) - Vale 900,00</t>
  </si>
  <si>
    <t>Salário Clara + comissão (514,28 pacotes e produtos)</t>
  </si>
  <si>
    <t>(Pix) vale 47,50 OE lavanda + 100,00 vale pix</t>
  </si>
  <si>
    <t xml:space="preserve">Salário Lorrane + comissão  ( 512,51 pacotes e produtos) </t>
  </si>
  <si>
    <t>(Pix) - vale 200,00 17/11</t>
  </si>
  <si>
    <t xml:space="preserve">SIM </t>
  </si>
  <si>
    <t>Seguro contra incêndio BRB (09/12)</t>
  </si>
  <si>
    <t>INSS 13 salário</t>
  </si>
  <si>
    <t>13º Salário 2ª parcela Lorrane</t>
  </si>
  <si>
    <t>13º Salário 2ª parcela Clara</t>
  </si>
  <si>
    <t>Ferias Lorrane ( pago 13 dias)</t>
  </si>
  <si>
    <t>Larissa Lopes Faxineira  150,00 - diária</t>
  </si>
  <si>
    <t>(Pix) vale 250 (15/12)</t>
  </si>
  <si>
    <t>Garantia 1.500,00</t>
  </si>
  <si>
    <t>Sheila Vasconcelos Dantas</t>
  </si>
  <si>
    <t>Free lancer Daniella Nogueira</t>
  </si>
  <si>
    <t>Free lancer Thiago</t>
  </si>
  <si>
    <t>Free lancer Sarah Silva</t>
  </si>
  <si>
    <t>Mercado Livre 3 gel criofrequencia 5 kg</t>
  </si>
  <si>
    <t>Fortes comercio - saco lixo, papel toalha</t>
  </si>
  <si>
    <t>Compras caixa cha, enfeite portas natal</t>
  </si>
  <si>
    <t>Girardi &amp; Araújo - biscoitos buffet</t>
  </si>
  <si>
    <t>Rayo distribuidora - Chás oetker</t>
  </si>
  <si>
    <t xml:space="preserve">dinheiro </t>
  </si>
  <si>
    <t>Golfo importação - 6 canetas azuis</t>
  </si>
  <si>
    <t>Cartão de crédito 4 x (3/4)</t>
  </si>
  <si>
    <t>Sincad - homologação 2 contratos (simone, Dene)</t>
  </si>
  <si>
    <t>Cacau Show - compra 12 panetones funcionários</t>
  </si>
  <si>
    <t>cartão de crédito 3x (1/3)</t>
  </si>
  <si>
    <t>Golfo importação - bandeja e lavanda para Ayurvédica</t>
  </si>
  <si>
    <t>Cartão de crédito 5x (2/5)</t>
  </si>
  <si>
    <t>cartão de crédito 5 x (4/5)</t>
  </si>
  <si>
    <t>cartão de crédito 6 x (4/6)</t>
  </si>
  <si>
    <t>cartão de crédito - 6x (6/6)</t>
  </si>
  <si>
    <t>(Pix) -  vale 500,00</t>
  </si>
  <si>
    <t>Salário Cristiane</t>
  </si>
  <si>
    <t>-----</t>
  </si>
  <si>
    <t>----</t>
  </si>
  <si>
    <t>Salário Clara + comissão (pacotes e produtos)</t>
  </si>
  <si>
    <t>(Pix)  vale dinh. 04/12 100,00 + kit linha verão - 215,36</t>
  </si>
  <si>
    <t xml:space="preserve">Salário Lorrane + comissão  (  pacotes e produtos) </t>
  </si>
  <si>
    <t xml:space="preserve">(Pix) -  vale 100,00 (17/12) + 94,00 (16/12) perfume delicado + creme maos vinho </t>
  </si>
  <si>
    <t>.</t>
  </si>
  <si>
    <t>Vale alimentação Clara  10 dias</t>
  </si>
  <si>
    <t>Vale-transp.  Clara (52 vales x 6,85)</t>
  </si>
  <si>
    <t>Vale-transp.  Lorrane (30 vales x 5,50)</t>
  </si>
  <si>
    <t>Vale-transp.  Jaqueline (22 vales x 5,50)</t>
  </si>
  <si>
    <t>Seguro contra incêndio BRB (10/10)</t>
  </si>
  <si>
    <t xml:space="preserve">Recisão Clara </t>
  </si>
  <si>
    <t>Pix -Vale 500,00 (22/12) + 58,90 Shampoo + 47,50 OE lavanda</t>
  </si>
  <si>
    <t>2,143,81</t>
  </si>
  <si>
    <t>Larissa Lopes Faxineira  - diária 150,00</t>
  </si>
  <si>
    <t>(Pix)  vale 150,00 11/01</t>
  </si>
  <si>
    <t xml:space="preserve">Aluguel maquina Depilação a laser                </t>
  </si>
  <si>
    <t xml:space="preserve">Sheila Vasconcelos Dantas </t>
  </si>
  <si>
    <t>Sarah Silva</t>
  </si>
  <si>
    <t>Touca descartável 100 unid</t>
  </si>
  <si>
    <t>Hiper Fortes - 2 pct saco lixo 20 lts</t>
  </si>
  <si>
    <t>Mercado Livre - tintas para impressora</t>
  </si>
  <si>
    <t>cartão de crédito 3 x ( 1/3)</t>
  </si>
  <si>
    <t>Mercado Livre - 2 relogios para salas</t>
  </si>
  <si>
    <t>Cartão de crédito 4 x (4/4)</t>
  </si>
  <si>
    <t>6 unidades Bombons Cacau Show aniversariante do dia</t>
  </si>
  <si>
    <t>10 unidades Bombons Cacau Show aniversariante do dia</t>
  </si>
  <si>
    <t xml:space="preserve">Festa comfraternização Living Spa (Balsamo Spa) </t>
  </si>
  <si>
    <t>cartão de crédito 4x (1/4)</t>
  </si>
  <si>
    <t>cartão de crédito 3x (2/3)</t>
  </si>
  <si>
    <t>Copos buffet 15 unidades</t>
  </si>
  <si>
    <t>cartão de c´rdito</t>
  </si>
  <si>
    <t>7.  Produtos para Uso nos atendimentos</t>
  </si>
  <si>
    <t>Mercado Livre - 6 unid. creme neutro dágua natural</t>
  </si>
  <si>
    <t>8.  Produtos Venda fornecedores Spa</t>
  </si>
  <si>
    <t>Cartão de crédito 5x (3/5)</t>
  </si>
  <si>
    <t>Emporio essenza</t>
  </si>
  <si>
    <t>cartão de crédito 5 x (5/5)</t>
  </si>
  <si>
    <t>cartão de crédito 6 x (5/6)</t>
  </si>
  <si>
    <t>Saldo atual Pago</t>
  </si>
  <si>
    <t>Vlr anterior Emprestimo</t>
  </si>
  <si>
    <t>Vlr Atual Emprestimo</t>
  </si>
  <si>
    <t>3.162,86</t>
  </si>
  <si>
    <t>297,68</t>
  </si>
  <si>
    <t>59,56</t>
  </si>
  <si>
    <t>(Pix) - vale 800,00 (20/01) + 200,00 (26/01) + 150,00 (30/01)</t>
  </si>
  <si>
    <t>Diferença de Salário Clara + comissão ( pacotes e produtos)</t>
  </si>
  <si>
    <t xml:space="preserve">Salário Jaqueline + comissão  (  pacotes e produtos - 115,00) </t>
  </si>
  <si>
    <t xml:space="preserve">Salário Lorrane + comissão  (  pacotes e produtos - 224,92) </t>
  </si>
  <si>
    <t>Vale-transp.  Jaqueline  (48 vales x 5,50)</t>
  </si>
  <si>
    <t>Vale-transp.  Lorrane    (48 vales x 5,50)</t>
  </si>
  <si>
    <t>Claro SP DDD 11</t>
  </si>
  <si>
    <t>96,91</t>
  </si>
  <si>
    <t>135,00</t>
  </si>
  <si>
    <t xml:space="preserve">Seguro contra incêndio BRB </t>
  </si>
  <si>
    <t>--</t>
  </si>
  <si>
    <t>(Pix) vale - 1 repelente - 27,50+ 90,00 Depilação a laser</t>
  </si>
  <si>
    <t>1.156,92</t>
  </si>
  <si>
    <t xml:space="preserve">Sheila Vasconcelos Dantas - garantia 750,00 </t>
  </si>
  <si>
    <t>916,80</t>
  </si>
  <si>
    <t>1.039,44</t>
  </si>
  <si>
    <t>1.459,80</t>
  </si>
  <si>
    <t>598,15</t>
  </si>
  <si>
    <t>342,60</t>
  </si>
  <si>
    <t>Free lancer Magda</t>
  </si>
  <si>
    <t>Free lancer Érika</t>
  </si>
  <si>
    <t>Mercado Livre - 12 xícaras de chá 1/2</t>
  </si>
  <si>
    <t xml:space="preserve">girard 7 Araújo - Biscoitos </t>
  </si>
  <si>
    <t xml:space="preserve">Super adega - café </t>
  </si>
  <si>
    <t>cartão de crédito 3 x ( 2/3)</t>
  </si>
  <si>
    <t>PC  Link Informática - Revisão Impressora 1/3</t>
  </si>
  <si>
    <t>cartão de crédito 4x (2/4)</t>
  </si>
  <si>
    <t>cartão de crédito 3x (3/3)</t>
  </si>
  <si>
    <t>Cartão de crédito 5x (4/5)</t>
  </si>
  <si>
    <t>cartão de crédito 6 x (6/6)</t>
  </si>
  <si>
    <t>Valor total Pago</t>
  </si>
  <si>
    <t>(Pix) - Vale 800,00</t>
  </si>
  <si>
    <t xml:space="preserve">Salário Jaqueline + comissão  (  pacotes e produtos) </t>
  </si>
  <si>
    <t>(Pix) vale - 1 repelente - 27,50 + 200,00 21/02</t>
  </si>
  <si>
    <t>(Pix)  Vale 200,00 (12/01) + 200,00 (19/01) + 10,00 dinheiro + 36,00 cúrcuma</t>
  </si>
  <si>
    <t>Vale-transp.  Jaqueline (50 vales x 5,50)</t>
  </si>
  <si>
    <t>Vale- transp. Larissa Lopes (16 vales x 8,75)</t>
  </si>
  <si>
    <t>(Pix)  07935029180 - cpf    Crédito - 17,00</t>
  </si>
  <si>
    <t>Seguro contra incêndio BRB (renovado vigência - 13/03/2024 á 13/03/2025) 4x 77,69 (débito em c/c)</t>
  </si>
  <si>
    <t>Cartão de Crédito BRB + Avec (266,80)</t>
  </si>
  <si>
    <t>(Pix)  Vale 300,00 07/03 + 94,00 depilção</t>
  </si>
  <si>
    <t>Garantia 1.500,00 ( verificar se teve alguma falta antes de aplicar esta garantia)</t>
  </si>
  <si>
    <t>Free lancer Rafaela</t>
  </si>
  <si>
    <t>Vale 700,00 Sheila , dividido em 4x iniciando cobrança em março - vale efetuado dia 12/02/2024</t>
  </si>
  <si>
    <t>Mercado Livre - 12 xícaras de chá 2/2</t>
  </si>
  <si>
    <t>Super Adega - 10 unid. Detergente</t>
  </si>
  <si>
    <t>Hiper fortes - papel hig. e toalha de rosto,perflex,</t>
  </si>
  <si>
    <t>touca,sab. liquido, esponja, saco lixo 20 lts</t>
  </si>
  <si>
    <t>Super adega - café e guardanapo</t>
  </si>
  <si>
    <t>76,23</t>
  </si>
  <si>
    <t>cartão de crédito 3 x ( 3/3)</t>
  </si>
  <si>
    <t>PC  Link Informática - Revisão Impressora 2/3</t>
  </si>
  <si>
    <t>Casa das Fechaduras - troca fechadura sala de massagem</t>
  </si>
  <si>
    <t>Lucci iluminação - 3 lampadas estantes para troca</t>
  </si>
  <si>
    <t>Cacau Show - 24 bombons pascoa</t>
  </si>
  <si>
    <t>100,56</t>
  </si>
  <si>
    <t>Americanas - 2 arcos cabelo coelhinha</t>
  </si>
  <si>
    <t>20,00</t>
  </si>
  <si>
    <t>Lepetti Doces - Sacolonhas combo Páscoa Infantil</t>
  </si>
  <si>
    <t>81,15</t>
  </si>
  <si>
    <t>cartão de crédito 4x (3/4)</t>
  </si>
  <si>
    <t>Tramontina - 2 pratos enfeites pascoa</t>
  </si>
  <si>
    <t>Mercado livre - 3 gel condutor de 5 Kg</t>
  </si>
  <si>
    <t>Mercado Livre - 6 cremes neutro dágua natural</t>
  </si>
  <si>
    <t>Granoil - 25 litros de oleo de semente de uva</t>
  </si>
  <si>
    <t>Cartão de crédito 5x (5/5)</t>
  </si>
  <si>
    <t>(Pix) - vale - 400,00 23/03</t>
  </si>
  <si>
    <t>---</t>
  </si>
  <si>
    <t xml:space="preserve">Salário Jaqueline + comissão  ( 216,11 pacotes e produtos) </t>
  </si>
  <si>
    <t>(Pix) - vale 100,00 23/03 + 100,00 dinheiro</t>
  </si>
  <si>
    <t xml:space="preserve">Salário Lorrane + comissão  ( 224,66 pacotes e produtos) </t>
  </si>
  <si>
    <t>(Pix) - Vale - 100,00 (09/03)  + 100,00 depilação laser + 50,00 dinheiro (21/03) + 50,00 dinheiro (02/04) + 36,00 curcuma</t>
  </si>
  <si>
    <t>1453,91</t>
  </si>
  <si>
    <t>Vale-transp.  Jaqueline (52 vales x 5,50)</t>
  </si>
  <si>
    <t>Vale- transp. Larissa Lopes (18 vales x 8,75)</t>
  </si>
  <si>
    <t xml:space="preserve">(Pix)  07935029180 - cpf </t>
  </si>
  <si>
    <t xml:space="preserve">Seguro contra incêndio BRB  (renovado vigência - 13/03/2023 á 13/03/2024) </t>
  </si>
  <si>
    <t>(Pix) Vale - 300,00 09/04  + 95,00 depilação a laser</t>
  </si>
  <si>
    <t>SIm</t>
  </si>
  <si>
    <t>Ana Sílvia - Depilação a laser</t>
  </si>
  <si>
    <t>Locação Aparelho Acrus HTM de Depilaçao a laser</t>
  </si>
  <si>
    <t>1ª Quinzena</t>
  </si>
  <si>
    <t>2ª Quinzena</t>
  </si>
  <si>
    <t>Jonhatan Moreira</t>
  </si>
  <si>
    <t>Pepe tintas - 2 tudo plim limpa porcelanata</t>
  </si>
  <si>
    <t>Clean comércio - 100 unid saco lixo 60 lts + 1 pano de chão</t>
  </si>
  <si>
    <t>girard &amp; araújo - Biscoitos</t>
  </si>
  <si>
    <t>super Adega - Café, filtro café e vidro para álcool</t>
  </si>
  <si>
    <t>Vitália - alcool, sabao em pó e papel toalha</t>
  </si>
  <si>
    <t>PC  Link Informática - Revisão Impressora 3/3</t>
  </si>
  <si>
    <t>Enxovais Pinheito - 10 saias maca + 8 fronhas travesseiro</t>
  </si>
  <si>
    <t>Cartão de crédito 3x (1/3)</t>
  </si>
  <si>
    <t>Magalu - Panela para Pindas</t>
  </si>
  <si>
    <t>Material dia das maes - laços, enfeite difusores, papel cartão etc</t>
  </si>
  <si>
    <t>cartão de crédito 4x (4/4)</t>
  </si>
  <si>
    <t>Mercado Livre - 2 relogios para salas de atendimento</t>
  </si>
  <si>
    <t>Barbante para Pindas</t>
  </si>
  <si>
    <t>Arroz 2 kg para pindas</t>
  </si>
  <si>
    <t>Mercearia do Banho (12/04)</t>
  </si>
  <si>
    <t>-------</t>
  </si>
  <si>
    <t xml:space="preserve">Salário Jaqueline + comissão  (280.77 pacotes e produtos) </t>
  </si>
  <si>
    <t xml:space="preserve">Salário Lorrane + comissão  (280,54 pacotes e produtos) </t>
  </si>
  <si>
    <t>Boca de caixa - 200,00 Lorrane + 200,00 Jaqueline</t>
  </si>
  <si>
    <t>Seguro contra incêndio BRB  (renovado vigência - 13/03/2024 á 13/03/2025) - Parcela -02/04</t>
  </si>
  <si>
    <t>Cartão de Crédito BRB + Avec (266,80) + Zap facil ( 87,39)</t>
  </si>
  <si>
    <t>Aluguel maquina Depilação a laser</t>
  </si>
  <si>
    <t>Free lancer Magda Garcia</t>
  </si>
  <si>
    <t xml:space="preserve">Comercial Alvorada - papel higienico, toalha etc </t>
  </si>
  <si>
    <t xml:space="preserve">Super Adega - 3 cafés </t>
  </si>
  <si>
    <t>Super Adega - 6 alcool</t>
  </si>
  <si>
    <t>Super Adega - 12 sucos de uva gaseificados</t>
  </si>
  <si>
    <t>Mercado Livre - Kit Pedras Vulcânicas Estek 23 pedras</t>
  </si>
  <si>
    <t>Mercado Livre - Aquecedor Banheira Sinapse Avantime 8000w 220v com garantia de 24 meses</t>
  </si>
  <si>
    <t>André -  conserto aquecedor hidromassagem</t>
  </si>
  <si>
    <t>André - visita conserto aquecedor hidromassagem</t>
  </si>
  <si>
    <t>Cacau Show - 21 bombons para campanhas</t>
  </si>
  <si>
    <t>Sincad - renovação 2 contratos , 1 contrato novo</t>
  </si>
  <si>
    <t xml:space="preserve">Avec - treinamento </t>
  </si>
  <si>
    <t>Beleza da Terra- produtos para uso com a manta térmica</t>
  </si>
  <si>
    <t>Mercado Livre - 4 gel condutor de 5 kg</t>
  </si>
  <si>
    <t>Costureiro Gleyson - Uniformes P  7 blusas e 4 calças (40,00 unid)</t>
  </si>
  <si>
    <t>Mercado Livre - Manta Térmica - 910,00</t>
  </si>
  <si>
    <t xml:space="preserve">Cartão de crédito 1/6 </t>
  </si>
  <si>
    <t>Bel queijos - Ervas para pindas</t>
  </si>
  <si>
    <t>Amantikir pedido 19103 29/05</t>
  </si>
  <si>
    <t>Hugo</t>
  </si>
  <si>
    <t>Fat. Total</t>
  </si>
  <si>
    <t>(Pix) - Vale 500,00 24/05 + 350,00 29/05</t>
  </si>
  <si>
    <t>Salário Jaqueline + comissão (206,89 pacotes e 29,66 produtos) + 200,00 Boca de caixa</t>
  </si>
  <si>
    <t>(Pix) - 33,50 06/05 - Óleo de copaiba + 300,00 pix 14/05 + 116,00 difusor mercearia 04/06 + 100,00 pix 13/06</t>
  </si>
  <si>
    <t>Salário Lorrane + comissão  ( 206.89 pacotes e 10,65 produtos)  + 200,00 Boca de caixa</t>
  </si>
  <si>
    <t>305,00 vale</t>
  </si>
  <si>
    <t>dinheito</t>
  </si>
  <si>
    <t>Vale-transp.  Jaqueline (58 vales x 5,50)</t>
  </si>
  <si>
    <t>Vale-transp.  Lorrane (58 vales x 5,50)</t>
  </si>
  <si>
    <t>Seguro contra incêndio BRB  (renovado vigência - 13/03/2024 á 13/03/2025) - Parcela -03/04</t>
  </si>
  <si>
    <t xml:space="preserve">(Boleto)               </t>
  </si>
  <si>
    <t>(Boleto)                agendado 20/06</t>
  </si>
  <si>
    <t xml:space="preserve">(Pix) 150,00 11/06 + 1 oleo uva empório 75,00 </t>
  </si>
  <si>
    <t xml:space="preserve">Vanessa dos Santos Praxides - garantia 750,00 </t>
  </si>
  <si>
    <t>(pagar somente o que tem no sistema)</t>
  </si>
  <si>
    <t>Flávia Nutricionista</t>
  </si>
  <si>
    <t>Girardi &amp; Araujo - Biscoitos buffet</t>
  </si>
  <si>
    <t>Super Adega - cafe, filtro e café expresso</t>
  </si>
  <si>
    <t>Cartão de crédito 3x 3/3)</t>
  </si>
  <si>
    <t>Cartão de crédito 3x (2/3)</t>
  </si>
  <si>
    <t>Kaique - visita técnica computador</t>
  </si>
  <si>
    <t>Leroy - 2 degraus para macas</t>
  </si>
  <si>
    <t>Sempre Tecnologia - Certificado digital renovação</t>
  </si>
  <si>
    <t>Gleyson costureiro - uniformes (11 blusas M e 7 calças M - 40, 00 unidades)</t>
  </si>
  <si>
    <t>Devolução de pacote Lais (cliente Simone)</t>
  </si>
  <si>
    <t>Dedetização Dr. inseto</t>
  </si>
  <si>
    <t xml:space="preserve">Cartão de crédito 2/6 </t>
  </si>
  <si>
    <t xml:space="preserve">Lepetti - 50 sacolas para embalagens </t>
  </si>
  <si>
    <t>WA Embalagens SIA - 1 rolo Perflex com 600 panos</t>
  </si>
  <si>
    <t>Atacadão - Produtos para fazer Pindas</t>
  </si>
  <si>
    <t>Green Blend</t>
  </si>
  <si>
    <t>(Pix) - vale 400,00 20/06 + 400,00 24/06 + 500,00 27/06</t>
  </si>
  <si>
    <t>Salário Jaqueline + comissão (193,56 pacotes e produtos) + 100,00 Boca de caixa</t>
  </si>
  <si>
    <t>(Pix) - Vale 100,00 13/06 + 50,00 26/06</t>
  </si>
  <si>
    <t>Salário Lorrane + comissão  ( 192,76 pacotes e produtos) + 100,00 Boca de caixa</t>
  </si>
  <si>
    <t>(Pix) - Vale 305,00 + 12,00 dinheiro</t>
  </si>
  <si>
    <t xml:space="preserve">Salário Cristiane + comissão </t>
  </si>
  <si>
    <t>Vale-transp.  Jaqueline (54 vales x 5,50)</t>
  </si>
  <si>
    <t>Vale-transp.  Lorrane   (54 vales x 5,50)</t>
  </si>
  <si>
    <t>Vale- transp. Cristiane (54 vales x 9,30)</t>
  </si>
  <si>
    <t>Seguro contra incêndio BRB  (renovado vigência - 13/03/2024 á 13/03/2025) - Parcela -04/04</t>
  </si>
  <si>
    <t>Magda Garcia</t>
  </si>
  <si>
    <t>Free lancer Waléria</t>
  </si>
  <si>
    <t xml:space="preserve">Flávia </t>
  </si>
  <si>
    <t>Vitália - 2 pct de café do sítio</t>
  </si>
  <si>
    <t>Cartão de crédito 3x (3/3)</t>
  </si>
  <si>
    <t>Baloes aniversário Spa</t>
  </si>
  <si>
    <t>Biscoito Mineiro Buffet Aniversário Spa</t>
  </si>
  <si>
    <t>Homologaçao Sincad contrato Ana sílvia e Bia</t>
  </si>
  <si>
    <t>Mercado Livre - Manta Térmica - 910,00 (cartão 6 x)</t>
  </si>
  <si>
    <t xml:space="preserve">Cartão de crédito 3/6 </t>
  </si>
  <si>
    <t>Empório Essenza - compra 10/07- 1838,92 ( 3 x 612,97) 1/3</t>
  </si>
  <si>
    <t>Cartão de crédito 1/3</t>
  </si>
  <si>
    <t>(Pix) - vale 22/07 700,00</t>
  </si>
  <si>
    <t>Salário Jaqueline + comissão (151,27 pacotes e 16,68 produtos + 150,00 boca de caixa (dinheiro))</t>
  </si>
  <si>
    <t>(Pix) Vale 400,00 1/2 (08/07)</t>
  </si>
  <si>
    <t xml:space="preserve">Salário Lorrane + comissão  (151,27 pacotes e 31,40 produtos + 150,00 boca de caixa (dinheiro)) </t>
  </si>
  <si>
    <t xml:space="preserve">300,00 vale 12/06/2024 </t>
  </si>
  <si>
    <t>Salário Cristiane + comissão (5,40 produtos)</t>
  </si>
  <si>
    <t>350,00 vale 19/07</t>
  </si>
  <si>
    <t>Vale-transp.  Lorrane (54 vales x 5,50)</t>
  </si>
  <si>
    <t>Seguro contra incêndio BRB  (renovado vigência - 13/03/2024 á 13/03/2025)  - PARCELAS PAGAS</t>
  </si>
  <si>
    <t>DARF</t>
  </si>
  <si>
    <t>Flavia Nutricionista</t>
  </si>
  <si>
    <t>Thábata Nutricionista</t>
  </si>
  <si>
    <t>Free lancer Lorrany</t>
  </si>
  <si>
    <t>Parafine - perfume e essencia para lençois</t>
  </si>
  <si>
    <t>Girard &amp; Araújo  - Biscoitos e 3 cafés</t>
  </si>
  <si>
    <t xml:space="preserve">Girard &amp; Araújo  - Biscoitos </t>
  </si>
  <si>
    <t>Wa Embalagens - bobina papel maca</t>
  </si>
  <si>
    <t>Vitália - 6 detergente  e 1 kboa 5 lts</t>
  </si>
  <si>
    <t>Comercial Alvorada - 3 saco lixo 60 lts e 4 cx de papel toalha</t>
  </si>
  <si>
    <t>leitura Parque Sul - clips e caneta</t>
  </si>
  <si>
    <t>Mercado Livre -  2 Fitas imprimir serviços  vale presente</t>
  </si>
  <si>
    <t>Manutenção ar condicionados - limpeza Huender 6 unidades</t>
  </si>
  <si>
    <t xml:space="preserve">Relógio salas (3 unidades)   Mercado Livre </t>
  </si>
  <si>
    <t>Drogasil - Kit primeiros socorros</t>
  </si>
  <si>
    <t>RH safe - atestado admissional Cristiane serviços gerais</t>
  </si>
  <si>
    <t>Mercado Livre - Panela para pedras quentes</t>
  </si>
  <si>
    <t>Clinica Labor -  laudos PGR, PCMSO e LTCAT</t>
  </si>
  <si>
    <t xml:space="preserve">Cartão de crédito 4/6 </t>
  </si>
  <si>
    <t>Empório Essenza - compra 10/07- 1838,92 ( 3 x 612,97) 2/3</t>
  </si>
  <si>
    <t>Cartão de crédito 2/3</t>
  </si>
  <si>
    <t xml:space="preserve">Amantikir - </t>
  </si>
  <si>
    <t>(Pix) - vale 450,00 21/08 + 400,00 24/08 + 350,00 (29/08)</t>
  </si>
  <si>
    <t>Salário Jaqueline + comissão (95,91 pacotes + 11,42 produtos + 150,00 Boca de caixa )</t>
  </si>
  <si>
    <t>450,00 - vale, descontado 300,00 1/2 e outubro descontar 150,00</t>
  </si>
  <si>
    <t>Salário Lorrane + comissão  ( 95,91 pacotes + 93,83 produtos + 150,00 Boca de caixa )</t>
  </si>
  <si>
    <t>500,00 / 2 x , descontado 250,00 1/2</t>
  </si>
  <si>
    <t>Salário Cristiane + comissão ( 5,10 produtos + 100,00 Boca de caixa )</t>
  </si>
  <si>
    <t>450,00 / 2 x , descontado 225,00 1/2</t>
  </si>
  <si>
    <t>Vale-transp.  Jaqueline (48 vales x 5,50)</t>
  </si>
  <si>
    <t>Vale- transp. Cristiane (48 vales 5,50 + 48 vales  3,80)</t>
  </si>
  <si>
    <t>Rayo distribuidora - Chás Oetker</t>
  </si>
  <si>
    <t>Carrefour 3 cafés pós</t>
  </si>
  <si>
    <t>Mercado Livre - 3 plugs chaleira eletrica</t>
  </si>
  <si>
    <t>Mercado Livre - 1 chaleira eletrica</t>
  </si>
  <si>
    <t>Kaique - manutenção computador</t>
  </si>
  <si>
    <t>Compra Chip Celular</t>
  </si>
  <si>
    <t>Fusão engenharia - contrato anual recolhimento lixo biológico</t>
  </si>
  <si>
    <t xml:space="preserve">Arruela borracha maca </t>
  </si>
  <si>
    <t xml:space="preserve">Cartão de crédito 5/6 </t>
  </si>
  <si>
    <t>Granoil - 26 litros + frete - óleo de semente de uva</t>
  </si>
  <si>
    <t>Empório Essenza - compra 10/07- 1838,92 ( 3 x 612,97) 3/3</t>
  </si>
  <si>
    <t>Cartão de crédito 3/3</t>
  </si>
  <si>
    <t>Empório Essenza - compra 19/08- 738,35 ( 3 x 246,12) 3/3</t>
  </si>
  <si>
    <t>(Pix) - vale 800,00 29/09</t>
  </si>
  <si>
    <t>Sim</t>
  </si>
  <si>
    <t xml:space="preserve">Salário Cristiane </t>
  </si>
  <si>
    <t>Salário Jaqueline + comissão (206,89 pacotes e 83,33 produtos + boca de caixa 350,00)</t>
  </si>
  <si>
    <t xml:space="preserve">vale 150,00 mês setembro </t>
  </si>
  <si>
    <t xml:space="preserve">Salário Lorrane + comissão  ( 206.89 pacotes e 71,34 produtos + boca de caixa 350,00) </t>
  </si>
  <si>
    <t>500,00/2x, descontar 2/2 250,00 + hidratante limão e mangericão - 78,50</t>
  </si>
  <si>
    <t>Salário Cristiane + comissão - 82,32</t>
  </si>
  <si>
    <t>450,00 / 2 x , descontado 225,00 2/2</t>
  </si>
  <si>
    <r>
      <rPr>
        <rFont val="&quot;docs-Open Sans&quot;"/>
        <color rgb="FF000000"/>
        <sz val="12.0"/>
      </rPr>
      <t>Sim</t>
    </r>
  </si>
  <si>
    <t>Vale- transp. Cristiane (10 vales x 8,10)</t>
  </si>
  <si>
    <r>
      <rPr>
        <rFont val="&quot;docs-Open Sans&quot;"/>
        <color rgb="FF000000"/>
        <sz val="12.0"/>
      </rPr>
      <t>Sim</t>
    </r>
  </si>
  <si>
    <t>Pix copia e cola</t>
  </si>
  <si>
    <t xml:space="preserve">Cartão de Crédito BRB + Avec (266,80) </t>
  </si>
  <si>
    <t>Larissa - diária Limpeza</t>
  </si>
  <si>
    <t>Andressa costa dos Santos Pix - 46645548/0001-90</t>
  </si>
  <si>
    <t>Andressa costa dos Santos</t>
  </si>
  <si>
    <t>Ana Sílvia - Depilação a laser - pago a diária</t>
  </si>
  <si>
    <t>Rafael</t>
  </si>
  <si>
    <t xml:space="preserve">Rafael </t>
  </si>
  <si>
    <t>Fontes comercio - esponja e perflex</t>
  </si>
  <si>
    <t>super Adega - veja, desinfetante, filtro café e detergente</t>
  </si>
  <si>
    <t>Super Adega - 3 cafés e 1 barra sabão</t>
  </si>
  <si>
    <t>dnheiro</t>
  </si>
  <si>
    <t>Anuncio recepcionista</t>
  </si>
  <si>
    <t>Celular recepção envio (disparo posts)</t>
  </si>
  <si>
    <t>Gleyson costureiro (Blusas - 2 masculinas , 2 P e 3 M recepção)</t>
  </si>
  <si>
    <t>AOS peródco Lorrane</t>
  </si>
  <si>
    <t xml:space="preserve">Cartão de crédito 6/6 </t>
  </si>
  <si>
    <t>Taxa alteração knai Living Spa</t>
  </si>
  <si>
    <t>Mercearia do Banho - NF 103</t>
  </si>
  <si>
    <t>Faturamento anual</t>
  </si>
  <si>
    <t>Média de faturamento mensal</t>
  </si>
  <si>
    <r>
      <rPr>
        <rFont val="Open Sans"/>
        <b/>
        <color rgb="FF000000"/>
        <sz val="16.0"/>
      </rPr>
      <t xml:space="preserve">2023  </t>
    </r>
    <r>
      <rPr>
        <rFont val="Open Sans"/>
        <b/>
        <color rgb="FF000000"/>
        <sz val="10.0"/>
      </rPr>
      <t>Média Mensal</t>
    </r>
  </si>
  <si>
    <r>
      <rPr>
        <rFont val="Open Sans"/>
        <b/>
        <color theme="1"/>
        <sz val="16.0"/>
      </rPr>
      <t xml:space="preserve">2024   </t>
    </r>
    <r>
      <rPr>
        <rFont val="Open Sans"/>
        <b/>
        <color theme="1"/>
        <sz val="10.0"/>
      </rPr>
      <t>Média Mensal</t>
    </r>
  </si>
  <si>
    <t xml:space="preserve">Telefone fixo/celular/internet </t>
  </si>
  <si>
    <t>2 receocionistas e 1 auxiliar limpeza- Salário/férias/13º + vale refeição + vale transporte + INSS + FGTS</t>
  </si>
  <si>
    <t>Pagto massoterapeutas/esteticistas (30 a 60%)</t>
  </si>
  <si>
    <t>Homologação contratos MEI (8 contratos)</t>
  </si>
  <si>
    <t>Imposto Simples Nacional 8,5%</t>
  </si>
  <si>
    <t>GDF - Taxa de funcionamento - 221,54 (anual)</t>
  </si>
  <si>
    <t>Taxa cartão mensal 2,99%</t>
  </si>
  <si>
    <t>Honorário contábil + 13</t>
  </si>
  <si>
    <t>Avec sistema Spa</t>
  </si>
  <si>
    <r>
      <rPr>
        <rFont val="Open Sans"/>
        <color theme="1"/>
        <sz val="16.0"/>
      </rPr>
      <t xml:space="preserve">Marketing ( posts, instagram, criação) </t>
    </r>
    <r>
      <rPr>
        <rFont val="Open Sans"/>
        <color theme="1"/>
        <sz val="14.0"/>
      </rPr>
      <t>70% S.M</t>
    </r>
  </si>
  <si>
    <r>
      <rPr>
        <rFont val="Open Sans"/>
        <color theme="1"/>
        <sz val="16.0"/>
      </rPr>
      <t xml:space="preserve">Jurídico (contratos) </t>
    </r>
    <r>
      <rPr>
        <rFont val="Open Sans"/>
        <color theme="1"/>
        <sz val="14.0"/>
      </rPr>
      <t>50 % S.M</t>
    </r>
  </si>
  <si>
    <r>
      <rPr>
        <rFont val="Open Sans"/>
        <color theme="1"/>
        <sz val="16.0"/>
      </rPr>
      <t xml:space="preserve">Lavandeiria/aluguel </t>
    </r>
    <r>
      <rPr>
        <rFont val="Open Sans"/>
        <color theme="1"/>
        <sz val="14.0"/>
      </rPr>
      <t>(lençol,toalhas, roupão)</t>
    </r>
  </si>
  <si>
    <t>Manutenção equipamento - revisão anual 4 aparelhos estéticos, manutenção semestral 7  ar condicinados, manutenção computador anual</t>
  </si>
  <si>
    <t>Buffet (chás, capuccino, café, água saborizada e biscoitos)</t>
  </si>
  <si>
    <t>Produtos uso Spa (Óleos, Cremes, OEs, Escalda pés, Gel aparelho, alcool, papel toalha, luvas, touca)</t>
  </si>
  <si>
    <t>Produtos de limpeza (geral) e  Banheiro (papel higiênico, Toalha papel, Sabonete líquido, difusor)</t>
  </si>
  <si>
    <t xml:space="preserve">Pgto parcela empréstimo </t>
  </si>
  <si>
    <t>Treinamento</t>
  </si>
  <si>
    <t>(Pix) - vale 400,00 pix 23/10 + 350,00 26/10</t>
  </si>
  <si>
    <t>Salário Jaqueline + comissão (193,42 pacotes e 30,14 produtos + boca de caixa 300,00)</t>
  </si>
  <si>
    <t>(Pix) vale 1 refil difusor calma - 94,90  + 10,00 dnheiro caixa 19/10</t>
  </si>
  <si>
    <t xml:space="preserve">Salário Lorrane + comissão  ( 193,42 pacotes e 12,93 produtos + boca de caixa 400,00) </t>
  </si>
  <si>
    <t>(Pix) vale dinheiro 50,00 12/10 + 50,00 (pix) 21/10</t>
  </si>
  <si>
    <t>Vale-transp.  Ana Paula (10 vales x 5,50)</t>
  </si>
  <si>
    <t>Vale-transp.  Ana (12 vales x 5,50)</t>
  </si>
  <si>
    <t>Vale- transp. Stephanie  (54 vales x 5,50) 2 - outubro e 52 novembro</t>
  </si>
  <si>
    <t>Salário Davi</t>
  </si>
  <si>
    <t>Primeira parcela 13º salário Lorrane</t>
  </si>
  <si>
    <t>Primeira parcela 13º salário Jaqueline</t>
  </si>
  <si>
    <t>Recisão + 2 parcela 13º + Salário Jaqueline</t>
  </si>
  <si>
    <t xml:space="preserve">(Pix) dia 6, </t>
  </si>
  <si>
    <t>Rafael Wisdson - Pix - 735523641-53</t>
  </si>
  <si>
    <t xml:space="preserve">Embalagens Avenida - sacolas para presentes </t>
  </si>
  <si>
    <t>Carrefour - Café copa</t>
  </si>
  <si>
    <t>Pix Elaa</t>
  </si>
  <si>
    <t xml:space="preserve">Eletromidia - 3 ciclos de 15 dias </t>
  </si>
  <si>
    <t>Malharia Eclípse - 26 bordados blusas unformes</t>
  </si>
  <si>
    <t>Compra rosas brancas</t>
  </si>
  <si>
    <t>Mercado Livre - Vidro para álcool - Botox ( 2 unidades)</t>
  </si>
  <si>
    <t>Cartão de crédito - 102,22</t>
  </si>
  <si>
    <t>Mercado Livre - Espelho - Botox</t>
  </si>
  <si>
    <t>Taguacenter</t>
  </si>
  <si>
    <t>Ferquima - Óleos essenciais preparo óleos de massagem</t>
  </si>
  <si>
    <t>Boleto - agendado BRB para 08/11</t>
  </si>
  <si>
    <t>Lota - higienizador lingual 30 unidades</t>
  </si>
  <si>
    <t xml:space="preserve">Salário Lorrane + comissão  ( 239,00 pacotes e 32,32 produtos + 250,00 boca de caixa) </t>
  </si>
  <si>
    <t>(Pix) Vale dinheiro 52,00 29/11 + hidratante mãos limao  e mangericão 02/11 - 76,00</t>
  </si>
  <si>
    <t>Ana Paula ( dias trabalhado novembro)</t>
  </si>
  <si>
    <t>Stephanie ( dias trabalhado novembro)</t>
  </si>
  <si>
    <t>Vale-transp.  Ana Paula (50 vales x 5,50)</t>
  </si>
  <si>
    <t>Vale-transp.  Jaqueline (10 vales x 5,50)</t>
  </si>
  <si>
    <t>Vale-transp.  Denize  (10 vales x 5,50)</t>
  </si>
  <si>
    <t>2 Diárias Alessandra e 4 vales transportes</t>
  </si>
  <si>
    <t>Segunda parcela 13º salário Lorrane</t>
  </si>
  <si>
    <t>FGTS  - Jaqueline</t>
  </si>
  <si>
    <t>,</t>
  </si>
  <si>
    <t>2.553,04</t>
  </si>
  <si>
    <t>Larissa - pagto diárias limpeza</t>
  </si>
  <si>
    <t>Pagto Jaqueline - 23 a 31/12 - 5 dias trabalhados</t>
  </si>
  <si>
    <t>Fortes comercio de embalagens</t>
  </si>
  <si>
    <t>Super Adega - 20/12</t>
  </si>
  <si>
    <t>89,12</t>
  </si>
  <si>
    <t>WA embalagens - sacos de lixo</t>
  </si>
  <si>
    <t>38,00</t>
  </si>
  <si>
    <t>Super adega (26/11)</t>
  </si>
  <si>
    <t>Girard &amp; Araújo - Biscoitos (26/11)</t>
  </si>
  <si>
    <t>Girard &amp; Araújo - Biscoitos (20/12)</t>
  </si>
  <si>
    <t>229,54</t>
  </si>
  <si>
    <t>Plaquinha balcão - pix, whatapp, instagran e wifii</t>
  </si>
  <si>
    <t>pix Thábata</t>
  </si>
  <si>
    <t xml:space="preserve">2 unidades pastas croco recepção </t>
  </si>
  <si>
    <t>6 lampadas para uso nas estantes</t>
  </si>
  <si>
    <t>Amortecedor cadeira recepção</t>
  </si>
  <si>
    <t>Festa de confraternização churrascaria Pampas 2 x - 1.547,15</t>
  </si>
  <si>
    <t>cartão de crédito 1/2</t>
  </si>
  <si>
    <t>cacau Show - Panetones funcionários - 12 unidades</t>
  </si>
  <si>
    <t>anuncio para vaga massoterapeuta</t>
  </si>
  <si>
    <t>Pix thábata</t>
  </si>
  <si>
    <t>vigilância Sanitária ( taxa de expediente)</t>
  </si>
  <si>
    <t>Boleto pago</t>
  </si>
  <si>
    <t>Atestado Demissional Jaqueline</t>
  </si>
  <si>
    <t>Mercado Livre - Creme massagem neutro dàgua natural</t>
  </si>
  <si>
    <t>Empório Essenza - 1494,29 cartão 2X</t>
  </si>
  <si>
    <t>cartão crédito 1/2</t>
  </si>
  <si>
    <t>Empório Essenza - 318,00 cartão crédito</t>
  </si>
  <si>
    <t>Faturamento Líquido (sem laser, criolip. e botox)</t>
  </si>
  <si>
    <t>agendado Nubank</t>
  </si>
  <si>
    <t>(Boleto) - pago dia 15/01</t>
  </si>
  <si>
    <t>Salário Lorrane + comissão (171,90 pacotes e 9,90 produtos + 100,00 boca de caixa)</t>
  </si>
  <si>
    <t>(Pix) vale - 1 própolis 29,00 + 1 oleo uva vegano - 79,00</t>
  </si>
  <si>
    <t>Féria Lorrane</t>
  </si>
  <si>
    <t>Salário Denize (dias trabalhados)</t>
  </si>
  <si>
    <t>Pagto Jaqueline 2 dias trabalhados</t>
  </si>
  <si>
    <t>Vale-transp.  Lorrane (10 vales x 5,50)</t>
  </si>
  <si>
    <t>Vale-transp.  Denize (52 vales x 5,50)</t>
  </si>
  <si>
    <t>Vale- transp. Sandra (52 vales x 5,50)</t>
  </si>
  <si>
    <t>Vale- transp. Jaqueline (18 vales x 5,50) dia 02 a 11/01</t>
  </si>
  <si>
    <t>Taxa de funcionamento da Agefis 2024</t>
  </si>
  <si>
    <t>Taxa de funcionamento da Agefis 2023</t>
  </si>
  <si>
    <t>Marketing - Davi</t>
  </si>
  <si>
    <t>Larissa - pagto diárias limpeza 5 diarias x 180,00</t>
  </si>
  <si>
    <t>(Pix) vale 150,00 18/01</t>
  </si>
  <si>
    <t>Ana Sílvia - Depilação a laser - pago a diária mês dezembro</t>
  </si>
  <si>
    <t xml:space="preserve">Free lancer </t>
  </si>
  <si>
    <t>Free lancer - Anna Karolina</t>
  </si>
  <si>
    <t>Fortes - 2 papel higienico globo bco- 49,00 (cada) e 5 guardanapo</t>
  </si>
  <si>
    <t>Wa embalagens - 1 caixa de caneta bic</t>
  </si>
  <si>
    <t>2 unid Plaquinha balcão -  whatapp grupo de promoções</t>
  </si>
  <si>
    <t>conserto manutenção armários</t>
  </si>
  <si>
    <t>cartão de crédito 2/2</t>
  </si>
  <si>
    <t>Planfletos Balcão - grafica guara 1/2</t>
  </si>
  <si>
    <t>Extratos da terra - Peeling estimulante café &amp; nozes</t>
  </si>
  <si>
    <t>cartão crédito 2/2</t>
  </si>
  <si>
    <t>Amantikir - pedido 06/01/25</t>
  </si>
  <si>
    <t>Agendado 17/02</t>
  </si>
  <si>
    <t>(Boleto) débito automático Nubank</t>
  </si>
  <si>
    <t>(Pix) Vale 200,00 29/01</t>
  </si>
  <si>
    <t>Salário Alessandra + comissão produtos 30,24</t>
  </si>
  <si>
    <t>(Pix) vale - 1900,00</t>
  </si>
  <si>
    <t>Salário Denize  + comissão (210,00 faturamento e 21,76 produtos + 200,00 extra - sem faltas)</t>
  </si>
  <si>
    <t>Vale-transp.  Lorrane (34 vales x 5,50)</t>
  </si>
  <si>
    <t>Vale-transp.  Denize (48 vales x 5,50)</t>
  </si>
  <si>
    <t>Vale- transp. Sandra (48 vales x 5,50)</t>
  </si>
  <si>
    <t>Agendado 05/02</t>
  </si>
  <si>
    <t>Agendado 20/02</t>
  </si>
  <si>
    <t>Cartão de Crédito BRB -  Avec (266,80) + apple (4,90)+ youtube premium (24,90) + zapfacil (87,39)</t>
  </si>
  <si>
    <t xml:space="preserve">Cartão de Crédito NUBANK -   Icloud (7,99)+ youtube premium (24,90) </t>
  </si>
  <si>
    <t>Larissa - pagto diárias limpeza 4 diarias x 180,00</t>
  </si>
  <si>
    <t>Sheila Vasconcelos Dantas -</t>
  </si>
  <si>
    <t xml:space="preserve">Rafaela Ketlin Sobrinho </t>
  </si>
  <si>
    <t>Sílvia</t>
  </si>
  <si>
    <t xml:space="preserve">Dra Marília </t>
  </si>
  <si>
    <t>fontes comercio - bobina papel maca</t>
  </si>
  <si>
    <t>Girard &amp; Araújo - biscoitos - 26/02</t>
  </si>
  <si>
    <t>Luminária copa</t>
  </si>
  <si>
    <t>Sorvete (day spa)</t>
  </si>
  <si>
    <t>mercado livre - 3 roupoes infantis</t>
  </si>
  <si>
    <t>Potus - 5 lts gel glicerinado</t>
  </si>
  <si>
    <t>Empório Essenza  - compra 10/01/2025 2x boleto</t>
  </si>
  <si>
    <t>Boleto -  venc- 09/02/2025</t>
  </si>
  <si>
    <t>Agendado 10/02</t>
  </si>
  <si>
    <t>Boleto  - venc - 24/02/2025</t>
  </si>
  <si>
    <t>Agendado 24/02</t>
  </si>
  <si>
    <t xml:space="preserve">Aplicações </t>
  </si>
  <si>
    <t>Aplicação Davi</t>
  </si>
  <si>
    <t>fevereiro</t>
  </si>
  <si>
    <t>Vale-transp.  Denize (50 vales x 5,50)</t>
  </si>
  <si>
    <t>Vale- transp. Sandra (50vales x 5,50)</t>
  </si>
  <si>
    <t>Salário Alessandra  (comissão  - 67,32 + comissao fat. - 1.172,21 + 3.030,24) + bonus exames de sangue - 525,82</t>
  </si>
  <si>
    <t>(Pix) Vale 700,00 18/02</t>
  </si>
  <si>
    <t>Salário Lorrane  (388,75 comissão )</t>
  </si>
  <si>
    <t>Salário Denize   (388,50 comissão + 200,00 bonus não falta)</t>
  </si>
  <si>
    <t>(Pix) Vale 03/02 - mini vinhedos-45,00, oleo vegano-79,00, Delicado - 42,00 + desodorante - 45,00 + 1/2 vale combo aniversáro - 89,50</t>
  </si>
  <si>
    <t>agendado 05/03/2025</t>
  </si>
  <si>
    <t>agendado 10/03/2025</t>
  </si>
  <si>
    <t>Seguro contra incêndio BRB  (renovado vigência - 13/03/2025 á 13/03/2026)  - PARCELA ÚNICA</t>
  </si>
  <si>
    <t>Débito C/C  NUBANK 21/03/25</t>
  </si>
  <si>
    <t>agendado 21/03/2025</t>
  </si>
  <si>
    <t>agendado 17/03/2025</t>
  </si>
  <si>
    <t>Salário Samantha - pago pelo seguro desemprego 1/5</t>
  </si>
  <si>
    <t>agendado 20/03/2025</t>
  </si>
  <si>
    <t>Cartão de Crédito BRB -  Avec (266,80) + zapfacil (87,39)</t>
  </si>
  <si>
    <t>Cartão de Crédito NUBANK -  Icloud (7,99)+ youtube premium (24,90)</t>
  </si>
  <si>
    <t>agendado 25/03/2025</t>
  </si>
  <si>
    <t>(Pix) vale 150,00</t>
  </si>
  <si>
    <t>vale 1/4</t>
  </si>
  <si>
    <t>Silvia Cordeiro</t>
  </si>
  <si>
    <t>Letusia</t>
  </si>
  <si>
    <t>Fortes - 4 papel higiênico e 4 papel toalhas</t>
  </si>
  <si>
    <t>Super Adega - compras - 2x 200,40  (01/03/2025)</t>
  </si>
  <si>
    <t>100,20</t>
  </si>
  <si>
    <t>Casa de queijos - Biscoitos</t>
  </si>
  <si>
    <t>Huender - limpeza 5 ar condicionados (100,00 cada)</t>
  </si>
  <si>
    <t>carrefour - SMART Tv TOSHIBA 43 Polegadas</t>
  </si>
  <si>
    <t>Carrefour  - suporte TV</t>
  </si>
  <si>
    <t>RH Safe - atestado Thábata - 12/03</t>
  </si>
  <si>
    <t>Sincad - homologação 2 contratos (sílvia /rafaela)</t>
  </si>
  <si>
    <t>Estabilizador filmagem celular - Thábata</t>
  </si>
  <si>
    <t>Empório Essenza  - compra 20/02/2025 -946,29  2x boleto</t>
  </si>
  <si>
    <t>Boleto  - venc - 22/03/2025</t>
  </si>
  <si>
    <t>Agendado 24/03</t>
  </si>
  <si>
    <t>Mercado livre - 12 creme dágua natural neutro 1/3</t>
  </si>
  <si>
    <t>Granoil - 25 lts + 5 lts semente de uva</t>
  </si>
  <si>
    <t>Vlr. líquido</t>
  </si>
  <si>
    <t>Salário Alessandra - fixo -3036,00 + comissão fat - 1.323,38 + com. massagens 453,24 + VT - 275,00</t>
  </si>
  <si>
    <t xml:space="preserve">(Pix) vale - 1900,00 15/03 </t>
  </si>
  <si>
    <t>(Pix)  700,00 21/03</t>
  </si>
  <si>
    <t>Salário Lorrane  (330,84  comissão + 200,00 Bonus)</t>
  </si>
  <si>
    <t>(Pix) vale sabonete liquido - 104,00</t>
  </si>
  <si>
    <t>Salário Denize   (344,66  comissão + 200,00 Bonus)</t>
  </si>
  <si>
    <t>(Pix) 2/2 vale combo aniversáro - 89,50 + 95,00 manteiga vegana</t>
  </si>
  <si>
    <t xml:space="preserve">Agendado 07/04 </t>
  </si>
  <si>
    <t>Claro - Telefone fixo/Internet NET</t>
  </si>
  <si>
    <t xml:space="preserve">Agendado 15/04 </t>
  </si>
  <si>
    <t>Salário Samantha - pago pelo seguro desemprego 2/5</t>
  </si>
  <si>
    <t>Agendado 17/04 - Pix</t>
  </si>
  <si>
    <t>Agendado 22/04 - Pix</t>
  </si>
  <si>
    <t>Cartão de Crédito NUBANK -  Avec (266,80) + Icloud (7,99)+ youtube premium (24,90)</t>
  </si>
  <si>
    <t>Agendado 24/04 - Pix</t>
  </si>
  <si>
    <t>(Pix) vale - 150,00 05/04 vale - oleo vegano e hidratante vinho (17/04) - 141,90</t>
  </si>
  <si>
    <t>vale 2/4</t>
  </si>
  <si>
    <t>fortes comeércio (touca, luvas,mexedor, desinfetante, papel filme)</t>
  </si>
  <si>
    <t>Super Adega - compras - 2x 200,40 (01/03/2025)</t>
  </si>
  <si>
    <t>Carrefour - Café e pilha</t>
  </si>
  <si>
    <t>Alessandro - manutenção e laudo aparelhos</t>
  </si>
  <si>
    <t>Ovos de Páscoa funcionárias</t>
  </si>
  <si>
    <t>Pix - Denize</t>
  </si>
  <si>
    <t>Promoção Pascoa Pacotes - 15 Brindes</t>
  </si>
  <si>
    <t>Potus  Hospitalar NF 002579 10/04</t>
  </si>
  <si>
    <t>Empório Essenza  - compra 20/02/2025 -946,29  2/2 boleto</t>
  </si>
  <si>
    <t>Boleto  - venc - 06/04/2025</t>
  </si>
  <si>
    <t>Agendado 07/04</t>
  </si>
  <si>
    <t>Amantikir- pedido de venda 3460 - 30/04/25</t>
  </si>
  <si>
    <t>Compra Aparelho Criofrequência - 13/05/25</t>
  </si>
  <si>
    <t>Vale-transp.  Denize (54 vales x 5,50)</t>
  </si>
  <si>
    <t>Salário Alessandra - fixo -3036,00 + comissão fat - 1.627,50 + com. massagens 335,42 + VT - 297,00</t>
  </si>
  <si>
    <t xml:space="preserve">(Pix) vale - 1900,00 15/04 </t>
  </si>
  <si>
    <t xml:space="preserve">(Pix)  </t>
  </si>
  <si>
    <t>Salário Lorrane  (372,90 + 12,12  comissão + 200,00 Bonus)</t>
  </si>
  <si>
    <t>Salário Denize   (372,90 + 20,98 comissão + 200,00 Bonus)</t>
  </si>
  <si>
    <t>(Pix) vale 1 extrato de própolis - 29,00</t>
  </si>
  <si>
    <t>Agendado</t>
  </si>
  <si>
    <t>Agendado pix</t>
  </si>
  <si>
    <t>Cartão de Crédito BRB -  Avec 11/12 (266,80) + zapfacil 10/12 (87,39)</t>
  </si>
  <si>
    <t>Eliana/ Denize - pagto diárias limpeza</t>
  </si>
  <si>
    <t>(Pix) 14/05</t>
  </si>
  <si>
    <t>vale 3/4</t>
  </si>
  <si>
    <t>Carrefour28/05</t>
  </si>
  <si>
    <t>2. Buffet servido/ compras mercado - cartão de crédito</t>
  </si>
  <si>
    <t>Carrefour - café, detergente, cha, sabao em po (25/04)</t>
  </si>
  <si>
    <t>Biscoitos 19/05</t>
  </si>
  <si>
    <t>Saco lixo banheiro 19/05</t>
  </si>
  <si>
    <t>super Adega 19/05</t>
  </si>
  <si>
    <t>12 unid. creme de massagem dágua natural neutro - mercado livre</t>
  </si>
  <si>
    <t>Pistola liberação Miofascial - mercado Livre</t>
  </si>
  <si>
    <t xml:space="preserve">Extintor de incêndio </t>
  </si>
  <si>
    <t xml:space="preserve">sempre Tecnologia - Renovação certificado digital </t>
  </si>
  <si>
    <t xml:space="preserve">Banner entrada Spa </t>
  </si>
  <si>
    <t>Homologação de contrato Alessandra</t>
  </si>
  <si>
    <t>Curso crio Alessandra</t>
  </si>
  <si>
    <t>Sempre tecnologia - certificado digital 30/05 - Venc - 06/06</t>
  </si>
  <si>
    <t>PIix</t>
  </si>
  <si>
    <t>Manta Criolipólise 16/05 Bruno de Chiara</t>
  </si>
  <si>
    <t>Embalagens Avenida - sacolas brancas vendas</t>
  </si>
  <si>
    <t>Amantikir pedido 3669 - 20/05/2025</t>
  </si>
  <si>
    <t>Salário Alessandra - fixo -3036,00 + comissão fat - 1.235,58 + com. massagens 920,28 + VT - 475,00 + 200,00 cobertura falta Lorrane</t>
  </si>
  <si>
    <t>(Pix) vale - 1900,00 18/05 + 275,00 VT</t>
  </si>
  <si>
    <t>(Pix)  Vale 700,00 06/05</t>
  </si>
  <si>
    <t>Salário Lorrane  (293,13 + 62,55  comissão )</t>
  </si>
  <si>
    <t>Salário Denize   (293,13 + 19,20 comissão + 200,00 Bonus)</t>
  </si>
  <si>
    <t>(Pix) vale depilação laser 03/05 - 144,50 + 1/2 vale combo - 89,50</t>
  </si>
  <si>
    <t>Cartão de Crédito BRB -  Avec 12/12 (266,80) + zapfacil 11/12 (87,39)</t>
  </si>
  <si>
    <t>Cartão de Crédito NUBANK -   Icloud (7,99)+ youtube premium (24,90)</t>
  </si>
  <si>
    <t>Denize - pagto 4 diárias limpeza</t>
  </si>
  <si>
    <t>vale 4/4</t>
  </si>
  <si>
    <t xml:space="preserve">Ana Sílvia - Depilação a laser </t>
  </si>
  <si>
    <t>Mercado livre - fita e adipometro</t>
  </si>
  <si>
    <t>Amantikir ( compra produtos venda - 1/5) - 1547,95</t>
  </si>
  <si>
    <t xml:space="preserve">Salário Alessandra - fixo -3036,00 + comissão fat - 1.064,12 + com. massagens 2.060,70 + VT - 497,00 </t>
  </si>
  <si>
    <t>(Pix) vale - 1900,00 + 1 melispray</t>
  </si>
  <si>
    <t xml:space="preserve">(Pix)  Vale 700,00 </t>
  </si>
  <si>
    <t>Salário Lorrane  (247,86 +17,36  comissão + 200,00 Bonus + 25,00 cliente)</t>
  </si>
  <si>
    <t>Salário Denize   (247,86 + 5,49 comissão + 200,00 Bonus)</t>
  </si>
  <si>
    <t>(Pix) 2/2 vale combo - 89,50 + 1 óleo de gergelim - cobrar em agosto</t>
  </si>
  <si>
    <t>INSS Cristiane complemento</t>
  </si>
  <si>
    <t>Cartão de Crédito BRB - zapfacil 12/12 (87,39)</t>
  </si>
  <si>
    <t>Cartão de Crédito NUBANK -  Avec (377,10) + Icloud (7,99)+ youtube premium (24,90)</t>
  </si>
  <si>
    <t>SEFAZ - taxa de funcionamento anual 2025</t>
  </si>
  <si>
    <t>Denize - pagto diárias limpeza</t>
  </si>
  <si>
    <t>Helma Moraes - Pix - 61996912089</t>
  </si>
  <si>
    <t>Helma Moraes</t>
  </si>
  <si>
    <t>Despesas extras pagas no Pix ou Dinheiro</t>
  </si>
  <si>
    <t>Chás Happy express</t>
  </si>
  <si>
    <t>mercado Livre - material auriculo e apagador de moxa</t>
  </si>
  <si>
    <t xml:space="preserve">Treinamento Criolipólise </t>
  </si>
  <si>
    <t>mercado Livre - estabilizador 2500va</t>
  </si>
  <si>
    <t>Joao Paulo (global Vidros) regulagem porta Spa</t>
  </si>
  <si>
    <t>Eletricista - estabilizador</t>
  </si>
  <si>
    <t>curso graduação estética Alessandra</t>
  </si>
  <si>
    <t>Leroy Merlin - vasos e terra</t>
  </si>
  <si>
    <t>Wa embalagens - bobina maca laser e desinfetante</t>
  </si>
  <si>
    <t>Mercado Livre - 12 creme natural dagua natural</t>
  </si>
  <si>
    <t>Mercado Livre - 2 esfoliantes dagua natural media abrasão</t>
  </si>
  <si>
    <t>Mercado Livre - 6 gel laser + 4 café expresso capsula</t>
  </si>
  <si>
    <t>super adega - 3 cafés e 3 filtros de café</t>
  </si>
  <si>
    <t>Despesas extras pagas no cartão de crédito</t>
  </si>
  <si>
    <t>Amantikir ( compra produtos venda - 2/5) - 1547,95</t>
  </si>
  <si>
    <t>Carrefour ( compras material limpeza e café)</t>
  </si>
  <si>
    <t>Girard &amp; Araújo - Biscoitos</t>
  </si>
  <si>
    <t>Fortes Comercio - Nf 000.056.390</t>
  </si>
  <si>
    <t>Aplicaçao 13 salário</t>
  </si>
  <si>
    <t xml:space="preserve">Saldo atual </t>
  </si>
  <si>
    <t>Resgate</t>
  </si>
  <si>
    <t>Investimentos</t>
  </si>
  <si>
    <t>MÊS</t>
  </si>
  <si>
    <t>GASTOS</t>
  </si>
  <si>
    <t>FATURAMENTO</t>
  </si>
  <si>
    <t xml:space="preserve">FATURAMENTO </t>
  </si>
  <si>
    <t>JANEIRO</t>
  </si>
  <si>
    <t>49,978,32</t>
  </si>
  <si>
    <t>FEVEREIRO</t>
  </si>
  <si>
    <t>MARÇO</t>
  </si>
  <si>
    <t>ABRIL</t>
  </si>
  <si>
    <t>Pistola liberação</t>
  </si>
  <si>
    <t>Salários 2 receocionistas</t>
  </si>
  <si>
    <t xml:space="preserve">MAIO </t>
  </si>
  <si>
    <t>Criolipólise</t>
  </si>
  <si>
    <t>Comissão recepcionistas</t>
  </si>
  <si>
    <t>JUNHO</t>
  </si>
  <si>
    <t>1/12 décimo terceiro recepcionistas</t>
  </si>
  <si>
    <t>JULHO</t>
  </si>
  <si>
    <t>Férias recepcionistas</t>
  </si>
  <si>
    <t>AGOSTO</t>
  </si>
  <si>
    <t>Vale-transporte 2 receocionistas</t>
  </si>
  <si>
    <t>SETEMBRO</t>
  </si>
  <si>
    <t>Diária + Vale- transporte faxina</t>
  </si>
  <si>
    <t>OUTUBRO</t>
  </si>
  <si>
    <t>NOVEMBRO</t>
  </si>
  <si>
    <t>DEZEMBRO</t>
  </si>
  <si>
    <t>MÉDIA</t>
  </si>
  <si>
    <t>LUCRO  % /VLR</t>
  </si>
  <si>
    <t>LUCRO TOTAL</t>
  </si>
  <si>
    <t>Depilação Laser</t>
  </si>
  <si>
    <t>APLICADO</t>
  </si>
  <si>
    <t>DEPOSITADO C/C</t>
  </si>
  <si>
    <t xml:space="preserve">Avec sistema </t>
  </si>
  <si>
    <t>MENINAS 2022</t>
  </si>
  <si>
    <t xml:space="preserve">Cartão de Crédito BRB </t>
  </si>
  <si>
    <t>MENINAS 2023</t>
  </si>
  <si>
    <t>MENINAS 2024</t>
  </si>
  <si>
    <t>Mercado/buffet</t>
  </si>
  <si>
    <t>MENINAS 2025</t>
  </si>
  <si>
    <t>Até maio 2025</t>
  </si>
  <si>
    <t>Manutenção equipamento e Spa</t>
  </si>
  <si>
    <t>Produtos uso Spa</t>
  </si>
  <si>
    <t>Custos Variáveis</t>
  </si>
  <si>
    <t>Comissão Parceiros 33%</t>
  </si>
  <si>
    <t>Simples Nacional 8,5%</t>
  </si>
  <si>
    <t>IRRF (imposto de renda)</t>
  </si>
  <si>
    <t>Taxa cartão mensal 2,4%</t>
  </si>
  <si>
    <t>Valor total mensal das despesas variáveis</t>
  </si>
  <si>
    <t>Compra produtos fornecedores revenda</t>
  </si>
  <si>
    <t>Faturamento médio Mensal</t>
  </si>
  <si>
    <t>MÉDIA DE IMPOSTO PELA DIFERENÇA DOS SERVIÇOS - 8,5%</t>
  </si>
  <si>
    <t>MÉDIA DE IMPOSTO PELA DIFERENÇA DOS PRODUTO - 5%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</si>
</sst>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d/mm"/>
    <numFmt numFmtId="165" formatCode="dd/MM/yyyy"/>
    <numFmt numFmtId="166" formatCode="dd/mm/yyyy"/>
    <numFmt numFmtId="167" formatCode="[$R$ -416]#,##0.00"/>
    <numFmt numFmtId="168" formatCode="d/m/yyyy"/>
    <numFmt numFmtId="169" formatCode="d/m"/>
  </numFmts>
  <fonts count="48">
    <font>
      <sz val="10.0"/>
      <color rgb="FF000000"/>
      <name val="Arial"/>
      <scheme val="minor"/>
    </font>
    <font>
      <color theme="1"/>
      <name val="Arial"/>
      <scheme val="minor"/>
    </font>
    <font>
      <b/>
      <sz val="12.0"/>
      <color rgb="FFFFFFFF"/>
      <name val="Arial"/>
    </font>
    <font>
      <sz val="12.0"/>
      <color theme="1"/>
      <name val="Arial"/>
    </font>
    <font/>
    <font>
      <b/>
      <sz val="12.0"/>
      <color theme="1"/>
      <name val="Arial"/>
    </font>
    <font>
      <b/>
      <sz val="12.0"/>
      <color rgb="FF38761D"/>
      <name val="Arial"/>
    </font>
    <font>
      <color theme="1"/>
      <name val="Arial"/>
    </font>
    <font>
      <sz val="12.0"/>
      <color rgb="FF000000"/>
      <name val="Arial"/>
    </font>
    <font>
      <sz val="12.0"/>
      <color rgb="FFFF0000"/>
      <name val="Arial"/>
    </font>
    <font>
      <b/>
      <sz val="12.0"/>
      <color theme="0"/>
      <name val="Arial"/>
    </font>
    <font>
      <sz val="12.0"/>
      <color rgb="FFFFFFFF"/>
      <name val="Arial"/>
    </font>
    <font>
      <sz val="12.0"/>
      <color theme="0"/>
      <name val="Open Sans"/>
    </font>
    <font>
      <b/>
      <sz val="12.0"/>
      <color rgb="FFFFFFFF"/>
      <name val="Open Sans"/>
    </font>
    <font>
      <b/>
      <sz val="12.0"/>
      <color theme="0"/>
      <name val="Open Sans"/>
    </font>
    <font>
      <sz val="12.0"/>
      <color theme="1"/>
      <name val="Open Sans"/>
    </font>
    <font>
      <sz val="12.0"/>
      <color rgb="FF000000"/>
      <name val="Open Sans"/>
    </font>
    <font>
      <sz val="12.0"/>
      <color rgb="FF000000"/>
      <name val="&quot;docs-Open Sans&quot;"/>
    </font>
    <font>
      <b/>
      <sz val="12.0"/>
      <color theme="1"/>
      <name val="Open Sans"/>
    </font>
    <font>
      <b/>
      <sz val="10.0"/>
      <color rgb="FFFFFFFF"/>
      <name val="Open Sans"/>
    </font>
    <font>
      <b/>
      <sz val="12.0"/>
      <color rgb="FFFFFFFF"/>
      <name val="&quot;docs-Open Sans&quot;"/>
    </font>
    <font>
      <b/>
      <sz val="14.0"/>
      <color rgb="FF333333"/>
      <name val="&quot;Helvetica Neue&quot;"/>
    </font>
    <font>
      <b/>
      <sz val="12.0"/>
      <color rgb="FF333333"/>
      <name val="Open Sans"/>
    </font>
    <font>
      <sz val="12.0"/>
      <color rgb="FF52545E"/>
      <name val="Open Sans"/>
    </font>
    <font>
      <sz val="9.0"/>
      <color rgb="FF000000"/>
      <name val="&quot;Google Sans Mono&quot;"/>
    </font>
    <font>
      <sz val="12.0"/>
      <color rgb="FFFFFFFF"/>
      <name val="Open Sans"/>
    </font>
    <font>
      <sz val="12.0"/>
      <color rgb="FF434343"/>
      <name val="Open Sans"/>
    </font>
    <font>
      <sz val="12.0"/>
      <color rgb="FF000000"/>
      <name val="&quot;Helvetica Neue&quot;"/>
    </font>
    <font>
      <b/>
      <sz val="12.0"/>
      <color rgb="FF000000"/>
      <name val="Open Sans"/>
    </font>
    <font>
      <sz val="12.0"/>
      <color rgb="FF52545E"/>
      <name val="Helvetica Neue"/>
    </font>
    <font>
      <b/>
      <sz val="12.0"/>
      <color theme="1"/>
      <name val="Arial"/>
      <scheme val="minor"/>
    </font>
    <font>
      <b/>
      <sz val="12.0"/>
      <color rgb="FF000000"/>
      <name val="Arial"/>
      <scheme val="minor"/>
    </font>
    <font>
      <sz val="9.0"/>
      <color theme="1"/>
      <name val="Open Sans"/>
    </font>
    <font>
      <sz val="11.0"/>
      <color rgb="FF000000"/>
      <name val="Open Sans"/>
    </font>
    <font>
      <sz val="12.0"/>
      <color rgb="FF000000"/>
      <name val="&quot;Google Sans Mono&quot;"/>
    </font>
    <font>
      <sz val="12.0"/>
      <color theme="1"/>
      <name val="Arial"/>
      <scheme val="minor"/>
    </font>
    <font>
      <b/>
      <sz val="16.0"/>
      <color rgb="FFFFFFFF"/>
      <name val="Open Sans"/>
    </font>
    <font>
      <b/>
      <sz val="18.0"/>
      <color rgb="FFFFFFFF"/>
      <name val="Open Sans"/>
    </font>
    <font>
      <sz val="16.0"/>
      <color theme="0"/>
      <name val="Open Sans"/>
    </font>
    <font>
      <sz val="16.0"/>
      <color theme="1"/>
      <name val="Open Sans"/>
    </font>
    <font>
      <sz val="16.0"/>
      <color theme="1"/>
      <name val="Arial"/>
      <scheme val="minor"/>
    </font>
    <font>
      <b/>
      <sz val="16.0"/>
      <color theme="1"/>
      <name val="Open Sans"/>
    </font>
    <font>
      <b/>
      <sz val="16.0"/>
      <color rgb="FF000000"/>
      <name val="Open Sans"/>
    </font>
    <font>
      <sz val="16.0"/>
      <color theme="1"/>
      <name val="Arial"/>
    </font>
    <font>
      <sz val="18.0"/>
      <color theme="0"/>
      <name val="Open Sans"/>
    </font>
    <font>
      <b/>
      <sz val="13.0"/>
      <color theme="1"/>
      <name val="Open Sans"/>
    </font>
    <font>
      <b/>
      <sz val="14.0"/>
      <color theme="1"/>
      <name val="Open Sans"/>
    </font>
    <font>
      <b/>
      <sz val="13.0"/>
      <color theme="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38761D"/>
        <bgColor rgb="FF38761D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theme="1"/>
        <bgColor theme="1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  <fill>
      <patternFill patternType="solid">
        <fgColor rgb="FF666666"/>
        <bgColor rgb="FF666666"/>
      </patternFill>
    </fill>
    <fill>
      <patternFill patternType="solid">
        <fgColor rgb="FFF4F3F1"/>
        <bgColor rgb="FFF4F3F1"/>
      </patternFill>
    </fill>
    <fill>
      <patternFill patternType="solid">
        <fgColor rgb="FF93C47D"/>
        <bgColor rgb="FF93C47D"/>
      </patternFill>
    </fill>
    <fill>
      <patternFill patternType="solid">
        <fgColor rgb="FF4A86E8"/>
        <bgColor rgb="FF4A86E8"/>
      </patternFill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FFD966"/>
        <bgColor rgb="FFFFD966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2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center" readingOrder="0" shrinkToFit="0" vertical="top" wrapText="1"/>
    </xf>
    <xf borderId="0" fillId="2" fontId="2" numFmtId="2" xfId="0" applyAlignment="1" applyFont="1" applyNumberFormat="1">
      <alignment horizontal="center" readingOrder="0" shrinkToFit="0" vertical="top" wrapText="1"/>
    </xf>
    <xf borderId="0" fillId="0" fontId="3" numFmtId="0" xfId="0" applyAlignment="1" applyFont="1">
      <alignment shrinkToFit="0" wrapText="1"/>
    </xf>
    <xf borderId="0" fillId="0" fontId="2" numFmtId="0" xfId="0" applyAlignment="1" applyFont="1">
      <alignment horizontal="center" readingOrder="0" shrinkToFit="0" vertical="top" wrapText="1"/>
    </xf>
    <xf borderId="1" fillId="2" fontId="2" numFmtId="0" xfId="0" applyAlignment="1" applyBorder="1" applyFont="1">
      <alignment horizontal="center" readingOrder="0" shrinkToFit="0" vertical="top" wrapText="1"/>
    </xf>
    <xf borderId="2" fillId="0" fontId="4" numFmtId="0" xfId="0" applyBorder="1" applyFont="1"/>
    <xf borderId="3" fillId="0" fontId="4" numFmtId="0" xfId="0" applyBorder="1" applyFont="1"/>
    <xf borderId="0" fillId="0" fontId="3" numFmtId="0" xfId="0" applyAlignment="1" applyFont="1">
      <alignment readingOrder="0" shrinkToFit="0" wrapText="1"/>
    </xf>
    <xf borderId="0" fillId="0" fontId="5" numFmtId="0" xfId="0" applyAlignment="1" applyFont="1">
      <alignment horizontal="center" readingOrder="0" shrinkToFit="0" wrapText="1"/>
    </xf>
    <xf borderId="4" fillId="3" fontId="6" numFmtId="0" xfId="0" applyAlignment="1" applyBorder="1" applyFill="1" applyFont="1">
      <alignment readingOrder="0" shrinkToFit="0" wrapText="1"/>
    </xf>
    <xf borderId="0" fillId="0" fontId="3" numFmtId="0" xfId="0" applyAlignment="1" applyFont="1">
      <alignment readingOrder="0" shrinkToFit="0" wrapText="0"/>
    </xf>
    <xf borderId="4" fillId="2" fontId="2" numFmtId="0" xfId="0" applyAlignment="1" applyBorder="1" applyFon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borderId="4" fillId="0" fontId="3" numFmtId="0" xfId="0" applyAlignment="1" applyBorder="1" applyFont="1">
      <alignment readingOrder="0" shrinkToFit="0" wrapText="1"/>
    </xf>
    <xf borderId="4" fillId="0" fontId="3" numFmtId="2" xfId="0" applyAlignment="1" applyBorder="1" applyFont="1" applyNumberFormat="1">
      <alignment readingOrder="0" shrinkToFit="0" wrapText="1"/>
    </xf>
    <xf borderId="4" fillId="3" fontId="6" numFmtId="0" xfId="0" applyAlignment="1" applyBorder="1" applyFont="1">
      <alignment shrinkToFit="0" vertical="bottom" wrapText="0"/>
    </xf>
    <xf borderId="4" fillId="3" fontId="6" numFmtId="0" xfId="0" applyAlignment="1" applyBorder="1" applyFont="1">
      <alignment shrinkToFit="0" vertical="bottom" wrapText="0"/>
    </xf>
    <xf borderId="4" fillId="0" fontId="3" numFmtId="0" xfId="0" applyAlignment="1" applyBorder="1" applyFont="1">
      <alignment readingOrder="0" shrinkToFit="0" vertical="bottom" wrapText="0"/>
    </xf>
    <xf borderId="4" fillId="0" fontId="3" numFmtId="0" xfId="0" applyAlignment="1" applyBorder="1" applyFont="1">
      <alignment shrinkToFit="0" vertical="bottom" wrapText="0"/>
    </xf>
    <xf borderId="4" fillId="0" fontId="3" numFmtId="0" xfId="0" applyAlignment="1" applyBorder="1" applyFont="1">
      <alignment shrinkToFit="0" wrapText="1"/>
    </xf>
    <xf borderId="0" fillId="4" fontId="8" numFmtId="0" xfId="0" applyAlignment="1" applyFill="1" applyFont="1">
      <alignment horizontal="left" readingOrder="0"/>
    </xf>
    <xf borderId="5" fillId="0" fontId="3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4" fillId="0" fontId="5" numFmtId="0" xfId="0" applyAlignment="1" applyBorder="1" applyFont="1">
      <alignment readingOrder="0" shrinkToFit="0" wrapText="1"/>
    </xf>
    <xf borderId="4" fillId="4" fontId="8" numFmtId="0" xfId="0" applyAlignment="1" applyBorder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4" fillId="0" fontId="9" numFmtId="0" xfId="0" applyAlignment="1" applyBorder="1" applyFont="1">
      <alignment readingOrder="0" shrinkToFit="0" wrapText="1"/>
    </xf>
    <xf borderId="4" fillId="2" fontId="10" numFmtId="0" xfId="0" applyAlignment="1" applyBorder="1" applyFont="1">
      <alignment readingOrder="0" shrinkToFit="0" wrapText="0"/>
    </xf>
    <xf borderId="4" fillId="2" fontId="10" numFmtId="0" xfId="0" applyAlignment="1" applyBorder="1" applyFont="1">
      <alignment shrinkToFit="0" wrapText="1"/>
    </xf>
    <xf borderId="4" fillId="2" fontId="10" numFmtId="0" xfId="0" applyAlignment="1" applyBorder="1" applyFont="1">
      <alignment readingOrder="0" shrinkToFit="0" wrapText="1"/>
    </xf>
    <xf borderId="1" fillId="0" fontId="5" numFmtId="0" xfId="0" applyAlignment="1" applyBorder="1" applyFont="1">
      <alignment horizontal="center" readingOrder="0" shrinkToFit="0" wrapText="1"/>
    </xf>
    <xf borderId="2" fillId="0" fontId="3" numFmtId="0" xfId="0" applyAlignment="1" applyBorder="1" applyFont="1">
      <alignment shrinkToFit="0" wrapText="1"/>
    </xf>
    <xf borderId="3" fillId="0" fontId="3" numFmtId="0" xfId="0" applyAlignment="1" applyBorder="1" applyFont="1">
      <alignment shrinkToFit="0" wrapText="1"/>
    </xf>
    <xf borderId="4" fillId="4" fontId="8" numFmtId="0" xfId="0" applyAlignment="1" applyBorder="1" applyFont="1">
      <alignment horizontal="right" readingOrder="0" shrinkToFit="0" wrapText="1"/>
    </xf>
    <xf borderId="5" fillId="0" fontId="3" numFmtId="0" xfId="0" applyAlignment="1" applyBorder="1" applyFont="1">
      <alignment readingOrder="0" shrinkToFit="0" wrapText="1"/>
    </xf>
    <xf borderId="5" fillId="0" fontId="3" numFmtId="4" xfId="0" applyAlignment="1" applyBorder="1" applyFont="1" applyNumberFormat="1">
      <alignment readingOrder="0" shrinkToFit="0" wrapText="1"/>
    </xf>
    <xf borderId="6" fillId="0" fontId="3" numFmtId="0" xfId="0" applyAlignment="1" applyBorder="1" applyFont="1">
      <alignment readingOrder="0" shrinkToFit="0" wrapText="1"/>
    </xf>
    <xf borderId="0" fillId="0" fontId="3" numFmtId="0" xfId="0" applyAlignment="1" applyFont="1">
      <alignment shrinkToFit="0" vertical="top" wrapText="1"/>
    </xf>
    <xf borderId="0" fillId="0" fontId="3" numFmtId="0" xfId="0" applyAlignment="1" applyFont="1">
      <alignment horizontal="center" readingOrder="0" shrinkToFit="0" vertical="top" wrapText="1"/>
    </xf>
    <xf borderId="4" fillId="3" fontId="6" numFmtId="0" xfId="0" applyAlignment="1" applyBorder="1" applyFont="1">
      <alignment horizontal="center" readingOrder="0" shrinkToFit="0" vertical="top" wrapText="1"/>
    </xf>
    <xf borderId="4" fillId="0" fontId="3" numFmtId="0" xfId="0" applyAlignment="1" applyBorder="1" applyFont="1">
      <alignment horizontal="center" readingOrder="0" shrinkToFit="0" vertical="top" wrapText="1"/>
    </xf>
    <xf borderId="1" fillId="0" fontId="5" numFmtId="0" xfId="0" applyAlignment="1" applyBorder="1" applyFont="1">
      <alignment horizontal="center" readingOrder="0" shrinkToFit="0" vertical="top" wrapText="1"/>
    </xf>
    <xf borderId="3" fillId="0" fontId="3" numFmtId="0" xfId="0" applyAlignment="1" applyBorder="1" applyFont="1">
      <alignment horizontal="center" readingOrder="0"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5" numFmtId="0" xfId="0" applyAlignment="1" applyFont="1">
      <alignment horizontal="center" readingOrder="0" shrinkToFit="0" vertical="top" wrapText="1"/>
    </xf>
    <xf borderId="0" fillId="0" fontId="5" numFmtId="0" xfId="0" applyAlignment="1" applyFont="1">
      <alignment shrinkToFit="0" wrapText="1"/>
    </xf>
    <xf borderId="4" fillId="3" fontId="6" numFmtId="0" xfId="0" applyAlignment="1" applyBorder="1" applyFont="1">
      <alignment readingOrder="0" shrinkToFit="0" vertical="top" wrapText="1"/>
    </xf>
    <xf borderId="1" fillId="3" fontId="6" numFmtId="0" xfId="0" applyAlignment="1" applyBorder="1" applyFont="1">
      <alignment horizontal="center" readingOrder="0" shrinkToFit="0" vertical="top" wrapText="1"/>
    </xf>
    <xf borderId="7" fillId="0" fontId="3" numFmtId="0" xfId="0" applyAlignment="1" applyBorder="1" applyFont="1">
      <alignment readingOrder="0" shrinkToFit="0" vertical="top" wrapText="1"/>
    </xf>
    <xf borderId="8" fillId="0" fontId="3" numFmtId="0" xfId="0" applyAlignment="1" applyBorder="1" applyFont="1">
      <alignment shrinkToFit="0" vertical="top" wrapText="1"/>
    </xf>
    <xf borderId="8" fillId="0" fontId="3" numFmtId="0" xfId="0" applyAlignment="1" applyBorder="1" applyFont="1">
      <alignment readingOrder="0" shrinkToFit="0" vertical="top" wrapText="1"/>
    </xf>
    <xf borderId="1" fillId="0" fontId="5" numFmtId="0" xfId="0" applyAlignment="1" applyBorder="1" applyFont="1">
      <alignment readingOrder="0" shrinkToFit="0" vertical="top" wrapText="1"/>
    </xf>
    <xf borderId="4" fillId="0" fontId="3" numFmtId="0" xfId="0" applyAlignment="1" applyBorder="1" applyFont="1">
      <alignment shrinkToFit="0" vertical="top" wrapText="1"/>
    </xf>
    <xf borderId="8" fillId="5" fontId="3" numFmtId="0" xfId="0" applyAlignment="1" applyBorder="1" applyFill="1" applyFont="1">
      <alignment readingOrder="0" shrinkToFit="0" vertical="top" wrapText="1"/>
    </xf>
    <xf borderId="4" fillId="0" fontId="3" numFmtId="0" xfId="0" applyAlignment="1" applyBorder="1" applyFont="1">
      <alignment readingOrder="0" shrinkToFit="0" vertical="top" wrapText="1"/>
    </xf>
    <xf borderId="0" fillId="5" fontId="8" numFmtId="0" xfId="0" applyAlignment="1" applyFont="1">
      <alignment horizontal="left" readingOrder="0"/>
    </xf>
    <xf borderId="4" fillId="2" fontId="11" numFmtId="0" xfId="0" applyAlignment="1" applyBorder="1" applyFont="1">
      <alignment shrinkToFit="0" vertical="top" wrapText="1"/>
    </xf>
    <xf borderId="0" fillId="2" fontId="2" numFmtId="4" xfId="0" applyAlignment="1" applyFont="1" applyNumberFormat="1">
      <alignment horizontal="center" readingOrder="0" shrinkToFit="0" vertical="top" wrapText="1"/>
    </xf>
    <xf borderId="4" fillId="0" fontId="3" numFmtId="4" xfId="0" applyAlignment="1" applyBorder="1" applyFont="1" applyNumberFormat="1">
      <alignment readingOrder="0" shrinkToFit="0" wrapText="1"/>
    </xf>
    <xf borderId="4" fillId="0" fontId="7" numFmtId="0" xfId="0" applyAlignment="1" applyBorder="1" applyFont="1">
      <alignment shrinkToFit="0" vertical="bottom" wrapText="0"/>
    </xf>
    <xf borderId="4" fillId="0" fontId="7" numFmtId="0" xfId="0" applyAlignment="1" applyBorder="1" applyFont="1">
      <alignment readingOrder="0" shrinkToFit="0" vertical="bottom" wrapText="0"/>
    </xf>
    <xf borderId="4" fillId="0" fontId="3" numFmtId="4" xfId="0" applyAlignment="1" applyBorder="1" applyFont="1" applyNumberFormat="1">
      <alignment horizontal="center" readingOrder="0" shrinkToFit="0" wrapText="1"/>
    </xf>
    <xf borderId="4" fillId="0" fontId="7" numFmtId="4" xfId="0" applyAlignment="1" applyBorder="1" applyFont="1" applyNumberFormat="1">
      <alignment readingOrder="0" shrinkToFit="0" vertical="bottom" wrapText="0"/>
    </xf>
    <xf borderId="4" fillId="0" fontId="3" numFmtId="4" xfId="0" applyAlignment="1" applyBorder="1" applyFont="1" applyNumberFormat="1">
      <alignment shrinkToFit="0" wrapText="1"/>
    </xf>
    <xf borderId="4" fillId="0" fontId="3" numFmtId="0" xfId="0" applyAlignment="1" applyBorder="1" applyFont="1">
      <alignment horizontal="center" readingOrder="0" shrinkToFit="0" wrapText="1"/>
    </xf>
    <xf borderId="4" fillId="4" fontId="8" numFmtId="0" xfId="0" applyAlignment="1" applyBorder="1" applyFont="1">
      <alignment horizontal="left" readingOrder="0"/>
    </xf>
    <xf borderId="4" fillId="0" fontId="3" numFmtId="164" xfId="0" applyAlignment="1" applyBorder="1" applyFont="1" applyNumberFormat="1">
      <alignment horizontal="center" readingOrder="0" shrinkToFit="0" vertical="top" wrapText="1"/>
    </xf>
    <xf borderId="4" fillId="0" fontId="3" numFmtId="164" xfId="0" applyAlignment="1" applyBorder="1" applyFont="1" applyNumberFormat="1">
      <alignment horizontal="center" shrinkToFit="0" vertical="top" wrapText="1"/>
    </xf>
    <xf borderId="3" fillId="0" fontId="3" numFmtId="0" xfId="0" applyAlignment="1" applyBorder="1" applyFont="1">
      <alignment horizontal="center" shrinkToFit="0" vertical="top" wrapText="1"/>
    </xf>
    <xf borderId="0" fillId="3" fontId="6" numFmtId="0" xfId="0" applyAlignment="1" applyFont="1">
      <alignment readingOrder="0" shrinkToFit="0" wrapText="1"/>
    </xf>
    <xf borderId="0" fillId="3" fontId="6" numFmtId="0" xfId="0" applyAlignment="1" applyFont="1">
      <alignment horizontal="center" readingOrder="0" shrinkToFit="0" vertical="top" wrapText="1"/>
    </xf>
    <xf borderId="7" fillId="0" fontId="5" numFmtId="0" xfId="0" applyAlignment="1" applyBorder="1" applyFont="1">
      <alignment readingOrder="0" shrinkToFit="0" vertical="top" wrapText="1"/>
    </xf>
    <xf borderId="8" fillId="5" fontId="5" numFmtId="0" xfId="0" applyAlignment="1" applyBorder="1" applyFont="1">
      <alignment readingOrder="0" shrinkToFit="0" vertical="top" wrapText="1"/>
    </xf>
    <xf borderId="8" fillId="0" fontId="5" numFmtId="0" xfId="0" applyAlignment="1" applyBorder="1" applyFont="1">
      <alignment readingOrder="0" shrinkToFit="0" vertical="top" wrapText="1"/>
    </xf>
    <xf borderId="0" fillId="2" fontId="11" numFmtId="0" xfId="0" applyAlignment="1" applyFont="1">
      <alignment shrinkToFit="0" vertical="top" wrapText="1"/>
    </xf>
    <xf borderId="0" fillId="6" fontId="12" numFmtId="0" xfId="0" applyFill="1" applyFont="1"/>
    <xf borderId="0" fillId="6" fontId="13" numFmtId="0" xfId="0" applyAlignment="1" applyFont="1">
      <alignment readingOrder="0"/>
    </xf>
    <xf borderId="0" fillId="6" fontId="14" numFmtId="4" xfId="0" applyFont="1" applyNumberFormat="1"/>
    <xf borderId="0" fillId="0" fontId="15" numFmtId="0" xfId="0" applyFont="1"/>
    <xf borderId="0" fillId="0" fontId="15" numFmtId="0" xfId="0" applyAlignment="1" applyFont="1">
      <alignment readingOrder="0"/>
    </xf>
    <xf borderId="0" fillId="0" fontId="15" numFmtId="4" xfId="0" applyAlignment="1" applyFont="1" applyNumberFormat="1">
      <alignment readingOrder="0"/>
    </xf>
    <xf borderId="4" fillId="6" fontId="13" numFmtId="0" xfId="0" applyAlignment="1" applyBorder="1" applyFont="1">
      <alignment readingOrder="0" shrinkToFit="0" wrapText="1"/>
    </xf>
    <xf borderId="4" fillId="0" fontId="15" numFmtId="0" xfId="0" applyAlignment="1" applyBorder="1" applyFont="1">
      <alignment readingOrder="0" shrinkToFit="0" wrapText="1"/>
    </xf>
    <xf borderId="4" fillId="0" fontId="15" numFmtId="4" xfId="0" applyAlignment="1" applyBorder="1" applyFont="1" applyNumberFormat="1">
      <alignment readingOrder="0" shrinkToFit="0" wrapText="1"/>
    </xf>
    <xf borderId="4" fillId="0" fontId="15" numFmtId="4" xfId="0" applyAlignment="1" applyBorder="1" applyFont="1" applyNumberFormat="1">
      <alignment horizontal="right" readingOrder="0" shrinkToFit="0" wrapText="1"/>
    </xf>
    <xf borderId="0" fillId="4" fontId="16" numFmtId="0" xfId="0" applyAlignment="1" applyFont="1">
      <alignment horizontal="left" readingOrder="0"/>
    </xf>
    <xf borderId="4" fillId="4" fontId="16" numFmtId="0" xfId="0" applyAlignment="1" applyBorder="1" applyFont="1">
      <alignment horizontal="left" readingOrder="0" shrinkToFit="0" wrapText="1"/>
    </xf>
    <xf borderId="0" fillId="4" fontId="17" numFmtId="0" xfId="0" applyAlignment="1" applyFont="1">
      <alignment horizontal="left" readingOrder="0"/>
    </xf>
    <xf borderId="4" fillId="0" fontId="15" numFmtId="0" xfId="0" applyAlignment="1" applyBorder="1" applyFont="1">
      <alignment horizontal="left" readingOrder="0" shrinkToFit="0" wrapText="1"/>
    </xf>
    <xf borderId="5" fillId="4" fontId="16" numFmtId="0" xfId="0" applyAlignment="1" applyBorder="1" applyFont="1">
      <alignment horizontal="left" readingOrder="0" shrinkToFit="0" wrapText="1"/>
    </xf>
    <xf borderId="5" fillId="0" fontId="15" numFmtId="4" xfId="0" applyAlignment="1" applyBorder="1" applyFont="1" applyNumberFormat="1">
      <alignment horizontal="right" readingOrder="0" shrinkToFit="0" wrapText="1"/>
    </xf>
    <xf borderId="0" fillId="0" fontId="15" numFmtId="0" xfId="0" applyAlignment="1" applyFont="1">
      <alignment shrinkToFit="0" wrapText="1"/>
    </xf>
    <xf borderId="0" fillId="6" fontId="13" numFmtId="0" xfId="0" applyAlignment="1" applyFont="1">
      <alignment horizontal="center" readingOrder="0" shrinkToFit="0" wrapText="1"/>
    </xf>
    <xf borderId="6" fillId="6" fontId="12" numFmtId="0" xfId="0" applyAlignment="1" applyBorder="1" applyFont="1">
      <alignment shrinkToFit="0" wrapText="1"/>
    </xf>
    <xf borderId="4" fillId="6" fontId="14" numFmtId="4" xfId="0" applyAlignment="1" applyBorder="1" applyFont="1" applyNumberFormat="1">
      <alignment readingOrder="0" shrinkToFit="0" wrapText="1"/>
    </xf>
    <xf borderId="3" fillId="6" fontId="15" numFmtId="4" xfId="0" applyAlignment="1" applyBorder="1" applyFont="1" applyNumberFormat="1">
      <alignment readingOrder="0" shrinkToFit="0" wrapText="1"/>
    </xf>
    <xf borderId="0" fillId="6" fontId="15" numFmtId="0" xfId="0" applyFont="1"/>
    <xf borderId="4" fillId="6" fontId="13" numFmtId="0" xfId="0" applyAlignment="1" applyBorder="1" applyFont="1">
      <alignment readingOrder="0" shrinkToFit="0" vertical="bottom" wrapText="0"/>
    </xf>
    <xf borderId="0" fillId="0" fontId="15" numFmtId="0" xfId="0" applyAlignment="1" applyFont="1">
      <alignment shrinkToFit="0" vertical="bottom" wrapText="0"/>
    </xf>
    <xf borderId="4" fillId="7" fontId="13" numFmtId="0" xfId="0" applyAlignment="1" applyBorder="1" applyFill="1" applyFont="1">
      <alignment readingOrder="0" shrinkToFit="0" vertical="bottom" wrapText="0"/>
    </xf>
    <xf borderId="4" fillId="7" fontId="13" numFmtId="0" xfId="0" applyAlignment="1" applyBorder="1" applyFont="1">
      <alignment shrinkToFit="0" vertical="bottom" wrapText="0"/>
    </xf>
    <xf borderId="4" fillId="7" fontId="13" numFmtId="0" xfId="0" applyAlignment="1" applyBorder="1" applyFont="1">
      <alignment readingOrder="0" shrinkToFit="0" wrapText="1"/>
    </xf>
    <xf borderId="4" fillId="7" fontId="14" numFmtId="0" xfId="0" applyAlignment="1" applyBorder="1" applyFont="1">
      <alignment readingOrder="0" shrinkToFit="0" vertical="bottom" wrapText="0"/>
    </xf>
    <xf borderId="4" fillId="7" fontId="14" numFmtId="0" xfId="0" applyAlignment="1" applyBorder="1" applyFont="1">
      <alignment shrinkToFit="0" vertical="bottom" wrapText="0"/>
    </xf>
    <xf borderId="4" fillId="7" fontId="14" numFmtId="0" xfId="0" applyAlignment="1" applyBorder="1" applyFont="1">
      <alignment readingOrder="0" shrinkToFit="0" wrapText="1"/>
    </xf>
    <xf borderId="4" fillId="0" fontId="15" numFmtId="0" xfId="0" applyAlignment="1" applyBorder="1" applyFont="1">
      <alignment readingOrder="0" shrinkToFit="0" vertical="bottom" wrapText="0"/>
    </xf>
    <xf borderId="4" fillId="0" fontId="15" numFmtId="0" xfId="0" applyAlignment="1" applyBorder="1" applyFont="1">
      <alignment shrinkToFit="0" vertical="bottom" wrapText="0"/>
    </xf>
    <xf borderId="4" fillId="0" fontId="15" numFmtId="0" xfId="0" applyAlignment="1" applyBorder="1" applyFont="1">
      <alignment shrinkToFit="0" wrapText="1"/>
    </xf>
    <xf borderId="4" fillId="0" fontId="15" numFmtId="4" xfId="0" applyAlignment="1" applyBorder="1" applyFont="1" applyNumberFormat="1">
      <alignment readingOrder="0" shrinkToFit="0" vertical="bottom" wrapText="0"/>
    </xf>
    <xf borderId="4" fillId="0" fontId="15" numFmtId="4" xfId="0" applyAlignment="1" applyBorder="1" applyFont="1" applyNumberFormat="1">
      <alignment shrinkToFit="0" wrapText="1"/>
    </xf>
    <xf borderId="4" fillId="0" fontId="18" numFmtId="0" xfId="0" applyAlignment="1" applyBorder="1" applyFont="1">
      <alignment readingOrder="0" shrinkToFit="0" wrapText="1"/>
    </xf>
    <xf borderId="4" fillId="0" fontId="15" numFmtId="0" xfId="0" applyAlignment="1" applyBorder="1" applyFont="1">
      <alignment readingOrder="0" shrinkToFit="0" wrapText="1"/>
    </xf>
    <xf borderId="4" fillId="0" fontId="18" numFmtId="0" xfId="0" applyBorder="1" applyFont="1"/>
    <xf borderId="4" fillId="6" fontId="13" numFmtId="0" xfId="0" applyAlignment="1" applyBorder="1" applyFont="1">
      <alignment readingOrder="0"/>
    </xf>
    <xf borderId="4" fillId="6" fontId="18" numFmtId="0" xfId="0" applyBorder="1" applyFont="1"/>
    <xf borderId="0" fillId="6" fontId="18" numFmtId="0" xfId="0" applyFont="1"/>
    <xf borderId="0" fillId="5" fontId="15" numFmtId="0" xfId="0" applyAlignment="1" applyFont="1">
      <alignment readingOrder="0"/>
    </xf>
    <xf borderId="0" fillId="5" fontId="15" numFmtId="0" xfId="0" applyFont="1"/>
    <xf borderId="4" fillId="8" fontId="13" numFmtId="0" xfId="0" applyAlignment="1" applyBorder="1" applyFill="1" applyFont="1">
      <alignment readingOrder="0" vertical="bottom"/>
    </xf>
    <xf borderId="3" fillId="8" fontId="15" numFmtId="0" xfId="0" applyAlignment="1" applyBorder="1" applyFont="1">
      <alignment vertical="bottom"/>
    </xf>
    <xf borderId="7" fillId="0" fontId="15" numFmtId="0" xfId="0" applyAlignment="1" applyBorder="1" applyFont="1">
      <alignment vertical="bottom"/>
    </xf>
    <xf borderId="8" fillId="0" fontId="15" numFmtId="0" xfId="0" applyAlignment="1" applyBorder="1" applyFont="1">
      <alignment readingOrder="0" vertical="bottom"/>
    </xf>
    <xf borderId="4" fillId="6" fontId="14" numFmtId="0" xfId="0" applyAlignment="1" applyBorder="1" applyFont="1">
      <alignment horizontal="center"/>
    </xf>
    <xf quotePrefix="1" borderId="0" fillId="6" fontId="13" numFmtId="0" xfId="0" applyAlignment="1" applyFont="1">
      <alignment horizontal="center" readingOrder="0"/>
    </xf>
    <xf borderId="0" fillId="6" fontId="14" numFmtId="0" xfId="0" applyAlignment="1" applyFont="1">
      <alignment horizontal="center"/>
    </xf>
    <xf borderId="0" fillId="6" fontId="14" numFmtId="0" xfId="0" applyAlignment="1" applyFont="1">
      <alignment horizontal="left"/>
    </xf>
    <xf borderId="0" fillId="7" fontId="14" numFmtId="0" xfId="0" applyAlignment="1" applyFont="1">
      <alignment readingOrder="0"/>
    </xf>
    <xf borderId="4" fillId="0" fontId="15" numFmtId="0" xfId="0" applyAlignment="1" applyBorder="1" applyFont="1">
      <alignment readingOrder="0"/>
    </xf>
    <xf borderId="4" fillId="0" fontId="15" numFmtId="0" xfId="0" applyBorder="1" applyFont="1"/>
    <xf borderId="4" fillId="5" fontId="15" numFmtId="0" xfId="0" applyAlignment="1" applyBorder="1" applyFont="1">
      <alignment readingOrder="0"/>
    </xf>
    <xf borderId="4" fillId="7" fontId="13" numFmtId="0" xfId="0" applyAlignment="1" applyBorder="1" applyFont="1">
      <alignment readingOrder="0"/>
    </xf>
    <xf borderId="4" fillId="7" fontId="14" numFmtId="0" xfId="0" applyBorder="1" applyFont="1"/>
    <xf borderId="5" fillId="0" fontId="15" numFmtId="0" xfId="0" applyBorder="1" applyFont="1"/>
    <xf borderId="6" fillId="0" fontId="15" numFmtId="0" xfId="0" applyBorder="1" applyFont="1"/>
    <xf borderId="5" fillId="0" fontId="15" numFmtId="0" xfId="0" applyAlignment="1" applyBorder="1" applyFont="1">
      <alignment readingOrder="0"/>
    </xf>
    <xf borderId="0" fillId="0" fontId="15" numFmtId="0" xfId="0" applyAlignment="1" applyFont="1">
      <alignment readingOrder="0" shrinkToFit="0" wrapText="1"/>
    </xf>
    <xf borderId="0" fillId="7" fontId="13" numFmtId="0" xfId="0" applyAlignment="1" applyFont="1">
      <alignment readingOrder="0"/>
    </xf>
    <xf borderId="0" fillId="6" fontId="14" numFmtId="0" xfId="0" applyFont="1"/>
    <xf borderId="0" fillId="5" fontId="14" numFmtId="0" xfId="0" applyAlignment="1" applyFont="1">
      <alignment readingOrder="0"/>
    </xf>
    <xf borderId="3" fillId="7" fontId="13" numFmtId="0" xfId="0" applyAlignment="1" applyBorder="1" applyFont="1">
      <alignment readingOrder="0"/>
    </xf>
    <xf borderId="4" fillId="5" fontId="15" numFmtId="4" xfId="0" applyAlignment="1" applyBorder="1" applyFont="1" applyNumberFormat="1">
      <alignment horizontal="center" readingOrder="0"/>
    </xf>
    <xf borderId="4" fillId="5" fontId="15" numFmtId="164" xfId="0" applyAlignment="1" applyBorder="1" applyFont="1" applyNumberFormat="1">
      <alignment horizontal="center" readingOrder="0"/>
    </xf>
    <xf borderId="4" fillId="5" fontId="15" numFmtId="0" xfId="0" applyAlignment="1" applyBorder="1" applyFont="1">
      <alignment horizontal="center" readingOrder="0"/>
    </xf>
    <xf borderId="4" fillId="0" fontId="15" numFmtId="4" xfId="0" applyAlignment="1" applyBorder="1" applyFont="1" applyNumberFormat="1">
      <alignment horizontal="center" readingOrder="0"/>
    </xf>
    <xf borderId="4" fillId="0" fontId="15" numFmtId="164" xfId="0" applyAlignment="1" applyBorder="1" applyFont="1" applyNumberFormat="1">
      <alignment horizontal="center" readingOrder="0"/>
    </xf>
    <xf borderId="4" fillId="5" fontId="15" numFmtId="0" xfId="0" applyBorder="1" applyFont="1"/>
    <xf borderId="4" fillId="5" fontId="15" numFmtId="0" xfId="0" applyAlignment="1" applyBorder="1" applyFont="1">
      <alignment horizontal="center"/>
    </xf>
    <xf borderId="4" fillId="0" fontId="15" numFmtId="0" xfId="0" applyAlignment="1" applyBorder="1" applyFont="1">
      <alignment horizontal="center"/>
    </xf>
    <xf borderId="0" fillId="0" fontId="15" numFmtId="4" xfId="0" applyAlignment="1" applyFont="1" applyNumberFormat="1">
      <alignment horizontal="center" readingOrder="0"/>
    </xf>
    <xf borderId="0" fillId="0" fontId="15" numFmtId="164" xfId="0" applyAlignment="1" applyFont="1" applyNumberFormat="1">
      <alignment horizontal="center" readingOrder="0"/>
    </xf>
    <xf borderId="5" fillId="0" fontId="15" numFmtId="4" xfId="0" applyAlignment="1" applyBorder="1" applyFont="1" applyNumberFormat="1">
      <alignment readingOrder="0" shrinkToFit="0" wrapText="1"/>
    </xf>
    <xf borderId="4" fillId="5" fontId="15" numFmtId="0" xfId="0" applyAlignment="1" applyBorder="1" applyFont="1">
      <alignment readingOrder="0" shrinkToFit="0" vertical="bottom" wrapText="0"/>
    </xf>
    <xf borderId="8" fillId="0" fontId="15" numFmtId="0" xfId="0" applyAlignment="1" applyBorder="1" applyFont="1">
      <alignment horizontal="right" readingOrder="0" vertical="bottom"/>
    </xf>
    <xf borderId="1" fillId="7" fontId="19" numFmtId="0" xfId="0" applyAlignment="1" applyBorder="1" applyFont="1">
      <alignment readingOrder="0"/>
    </xf>
    <xf borderId="3" fillId="5" fontId="15" numFmtId="0" xfId="0" applyBorder="1" applyFont="1"/>
    <xf borderId="3" fillId="7" fontId="14" numFmtId="0" xfId="0" applyAlignment="1" applyBorder="1" applyFont="1">
      <alignment readingOrder="0"/>
    </xf>
    <xf borderId="4" fillId="7" fontId="19" numFmtId="0" xfId="0" applyAlignment="1" applyBorder="1" applyFont="1">
      <alignment readingOrder="0"/>
    </xf>
    <xf borderId="7" fillId="5" fontId="15" numFmtId="4" xfId="0" applyAlignment="1" applyBorder="1" applyFont="1" applyNumberFormat="1">
      <alignment readingOrder="0"/>
    </xf>
    <xf quotePrefix="1" borderId="7" fillId="5" fontId="15" numFmtId="0" xfId="0" applyAlignment="1" applyBorder="1" applyFont="1">
      <alignment horizontal="center" readingOrder="0"/>
    </xf>
    <xf borderId="4" fillId="0" fontId="15" numFmtId="4" xfId="0" applyBorder="1" applyFont="1" applyNumberFormat="1"/>
    <xf borderId="0" fillId="0" fontId="15" numFmtId="164" xfId="0" applyAlignment="1" applyFont="1" applyNumberFormat="1">
      <alignment readingOrder="0"/>
    </xf>
    <xf quotePrefix="1" borderId="4" fillId="5" fontId="15" numFmtId="0" xfId="0" applyAlignment="1" applyBorder="1" applyFont="1">
      <alignment horizontal="center" readingOrder="0"/>
    </xf>
    <xf borderId="7" fillId="5" fontId="15" numFmtId="0" xfId="0" applyAlignment="1" applyBorder="1" applyFont="1">
      <alignment readingOrder="0"/>
    </xf>
    <xf borderId="0" fillId="0" fontId="15" numFmtId="0" xfId="0" applyAlignment="1" applyFont="1">
      <alignment horizontal="right" readingOrder="0"/>
    </xf>
    <xf borderId="0" fillId="0" fontId="15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0" fontId="15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4" fillId="0" fontId="15" numFmtId="0" xfId="0" applyAlignment="1" applyBorder="1" applyFont="1">
      <alignment shrinkToFit="0" vertical="bottom" wrapText="1"/>
    </xf>
    <xf borderId="7" fillId="0" fontId="15" numFmtId="0" xfId="0" applyAlignment="1" applyBorder="1" applyFont="1">
      <alignment readingOrder="0" shrinkToFit="0" vertical="bottom" wrapText="1"/>
    </xf>
    <xf borderId="4" fillId="5" fontId="15" numFmtId="2" xfId="0" applyAlignment="1" applyBorder="1" applyFont="1" applyNumberFormat="1">
      <alignment horizontal="center" readingOrder="0"/>
    </xf>
    <xf borderId="4" fillId="0" fontId="15" numFmtId="2" xfId="0" applyAlignment="1" applyBorder="1" applyFont="1" applyNumberFormat="1">
      <alignment horizontal="center" readingOrder="0"/>
    </xf>
    <xf borderId="4" fillId="5" fontId="15" numFmtId="2" xfId="0" applyBorder="1" applyFont="1" applyNumberFormat="1"/>
    <xf borderId="4" fillId="5" fontId="15" numFmtId="2" xfId="0" applyAlignment="1" applyBorder="1" applyFont="1" applyNumberFormat="1">
      <alignment horizontal="center"/>
    </xf>
    <xf borderId="4" fillId="0" fontId="15" numFmtId="2" xfId="0" applyAlignment="1" applyBorder="1" applyFont="1" applyNumberFormat="1">
      <alignment horizontal="center"/>
    </xf>
    <xf borderId="0" fillId="0" fontId="18" numFmtId="4" xfId="0" applyAlignment="1" applyFont="1" applyNumberFormat="1">
      <alignment readingOrder="0"/>
    </xf>
    <xf borderId="0" fillId="0" fontId="13" numFmtId="0" xfId="0" applyAlignment="1" applyFont="1">
      <alignment readingOrder="0"/>
    </xf>
    <xf borderId="0" fillId="0" fontId="15" numFmtId="0" xfId="0" applyAlignment="1" applyFont="1">
      <alignment horizontal="right" vertical="bottom"/>
    </xf>
    <xf borderId="4" fillId="0" fontId="15" numFmtId="4" xfId="0" applyAlignment="1" applyBorder="1" applyFont="1" applyNumberFormat="1">
      <alignment horizontal="center" readingOrder="0" shrinkToFit="0" wrapText="1"/>
    </xf>
    <xf borderId="4" fillId="0" fontId="15" numFmtId="165" xfId="0" applyAlignment="1" applyBorder="1" applyFont="1" applyNumberFormat="1">
      <alignment readingOrder="0"/>
    </xf>
    <xf borderId="0" fillId="0" fontId="15" numFmtId="164" xfId="0" applyAlignment="1" applyFont="1" applyNumberFormat="1">
      <alignment horizontal="right" vertical="bottom"/>
    </xf>
    <xf borderId="0" fillId="0" fontId="7" numFmtId="0" xfId="0" applyAlignment="1" applyFont="1">
      <alignment vertical="bottom"/>
    </xf>
    <xf borderId="0" fillId="0" fontId="7" numFmtId="164" xfId="0" applyAlignment="1" applyFont="1" applyNumberFormat="1">
      <alignment readingOrder="0" vertical="bottom"/>
    </xf>
    <xf borderId="4" fillId="0" fontId="15" numFmtId="165" xfId="0" applyBorder="1" applyFont="1" applyNumberFormat="1"/>
    <xf borderId="4" fillId="4" fontId="16" numFmtId="0" xfId="0" applyAlignment="1" applyBorder="1" applyFont="1">
      <alignment horizontal="left" readingOrder="0"/>
    </xf>
    <xf borderId="5" fillId="0" fontId="15" numFmtId="4" xfId="0" applyAlignment="1" applyBorder="1" applyFont="1" applyNumberFormat="1">
      <alignment horizontal="center" readingOrder="0" shrinkToFit="0" wrapText="1"/>
    </xf>
    <xf borderId="4" fillId="7" fontId="13" numFmtId="0" xfId="0" applyAlignment="1" applyBorder="1" applyFont="1">
      <alignment readingOrder="0" shrinkToFit="0" wrapText="0"/>
    </xf>
    <xf borderId="4" fillId="4" fontId="17" numFmtId="0" xfId="0" applyAlignment="1" applyBorder="1" applyFont="1">
      <alignment horizontal="left" readingOrder="0"/>
    </xf>
    <xf borderId="5" fillId="0" fontId="15" numFmtId="0" xfId="0" applyAlignment="1" applyBorder="1" applyFont="1">
      <alignment readingOrder="0" shrinkToFit="0" wrapText="1"/>
    </xf>
    <xf borderId="6" fillId="0" fontId="18" numFmtId="0" xfId="0" applyAlignment="1" applyBorder="1" applyFont="1">
      <alignment readingOrder="0" shrinkToFit="0" wrapText="1"/>
    </xf>
    <xf borderId="1" fillId="0" fontId="18" numFmtId="0" xfId="0" applyBorder="1" applyFont="1"/>
    <xf borderId="9" fillId="0" fontId="15" numFmtId="0" xfId="0" applyBorder="1" applyFont="1"/>
    <xf borderId="4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shrinkToFit="0" wrapText="1"/>
    </xf>
    <xf borderId="9" fillId="0" fontId="18" numFmtId="0" xfId="0" applyAlignment="1" applyBorder="1" applyFont="1">
      <alignment readingOrder="0"/>
    </xf>
    <xf borderId="0" fillId="6" fontId="13" numFmtId="0" xfId="0" applyAlignment="1" applyFont="1">
      <alignment horizontal="center" readingOrder="0"/>
    </xf>
    <xf borderId="0" fillId="0" fontId="15" numFmtId="166" xfId="0" applyAlignment="1" applyFont="1" applyNumberFormat="1">
      <alignment readingOrder="0"/>
    </xf>
    <xf borderId="0" fillId="8" fontId="20" numFmtId="0" xfId="0" applyAlignment="1" applyFont="1">
      <alignment horizontal="left" readingOrder="0"/>
    </xf>
    <xf borderId="4" fillId="5" fontId="15" numFmtId="167" xfId="0" applyAlignment="1" applyBorder="1" applyFont="1" applyNumberFormat="1">
      <alignment horizontal="center" readingOrder="0"/>
    </xf>
    <xf borderId="4" fillId="0" fontId="15" numFmtId="167" xfId="0" applyAlignment="1" applyBorder="1" applyFont="1" applyNumberFormat="1">
      <alignment horizontal="center" readingOrder="0"/>
    </xf>
    <xf borderId="4" fillId="5" fontId="15" numFmtId="167" xfId="0" applyBorder="1" applyFont="1" applyNumberFormat="1"/>
    <xf borderId="4" fillId="5" fontId="15" numFmtId="167" xfId="0" applyAlignment="1" applyBorder="1" applyFont="1" applyNumberFormat="1">
      <alignment horizontal="center"/>
    </xf>
    <xf borderId="4" fillId="0" fontId="15" numFmtId="167" xfId="0" applyAlignment="1" applyBorder="1" applyFont="1" applyNumberFormat="1">
      <alignment horizontal="center"/>
    </xf>
    <xf borderId="0" fillId="4" fontId="21" numFmtId="4" xfId="0" applyAlignment="1" applyFont="1" applyNumberFormat="1">
      <alignment readingOrder="0"/>
    </xf>
    <xf borderId="4" fillId="6" fontId="13" numFmtId="0" xfId="0" applyAlignment="1" applyBorder="1" applyFont="1">
      <alignment horizontal="right" readingOrder="0" shrinkToFit="0" wrapText="1"/>
    </xf>
    <xf borderId="0" fillId="6" fontId="13" numFmtId="0" xfId="0" applyAlignment="1" applyFont="1">
      <alignment horizontal="right" readingOrder="0"/>
    </xf>
    <xf borderId="4" fillId="0" fontId="15" numFmtId="0" xfId="0" applyAlignment="1" applyBorder="1" applyFont="1">
      <alignment horizontal="center" readingOrder="0" shrinkToFit="0" wrapText="1"/>
    </xf>
    <xf borderId="4" fillId="0" fontId="15" numFmtId="0" xfId="0" applyAlignment="1" applyBorder="1" applyFont="1">
      <alignment horizontal="center" shrinkToFit="0" wrapText="1"/>
    </xf>
    <xf borderId="4" fillId="0" fontId="15" numFmtId="0" xfId="0" applyAlignment="1" applyBorder="1" applyFont="1">
      <alignment horizontal="center" readingOrder="0" shrinkToFit="0" vertical="bottom" wrapText="1"/>
    </xf>
    <xf borderId="7" fillId="0" fontId="15" numFmtId="0" xfId="0" applyAlignment="1" applyBorder="1" applyFont="1">
      <alignment readingOrder="0" vertical="bottom"/>
    </xf>
    <xf borderId="6" fillId="5" fontId="20" numFmtId="0" xfId="0" applyAlignment="1" applyBorder="1" applyFont="1">
      <alignment horizontal="left" readingOrder="0"/>
    </xf>
    <xf borderId="3" fillId="7" fontId="13" numFmtId="0" xfId="0" applyAlignment="1" applyBorder="1" applyFont="1">
      <alignment vertical="bottom"/>
    </xf>
    <xf borderId="3" fillId="7" fontId="13" numFmtId="0" xfId="0" applyAlignment="1" applyBorder="1" applyFont="1">
      <alignment horizontal="right" vertical="bottom"/>
    </xf>
    <xf borderId="10" fillId="5" fontId="20" numFmtId="0" xfId="0" applyAlignment="1" applyBorder="1" applyFont="1">
      <alignment horizontal="left" readingOrder="0"/>
    </xf>
    <xf borderId="2" fillId="0" fontId="15" numFmtId="0" xfId="0" applyBorder="1" applyFont="1"/>
    <xf borderId="7" fillId="0" fontId="15" numFmtId="0" xfId="0" applyBorder="1" applyFont="1"/>
    <xf borderId="4" fillId="0" fontId="15" numFmtId="4" xfId="0" applyAlignment="1" applyBorder="1" applyFont="1" applyNumberFormat="1">
      <alignment readingOrder="0"/>
    </xf>
    <xf borderId="4" fillId="0" fontId="15" numFmtId="166" xfId="0" applyAlignment="1" applyBorder="1" applyFont="1" applyNumberFormat="1">
      <alignment horizontal="center" readingOrder="0"/>
    </xf>
    <xf borderId="0" fillId="4" fontId="17" numFmtId="0" xfId="0" applyAlignment="1" applyFont="1">
      <alignment horizontal="center" readingOrder="0"/>
    </xf>
    <xf borderId="0" fillId="6" fontId="11" numFmtId="0" xfId="0" applyAlignment="1" applyFont="1">
      <alignment readingOrder="0"/>
    </xf>
    <xf borderId="4" fillId="0" fontId="3" numFmtId="0" xfId="0" applyAlignment="1" applyBorder="1" applyFont="1">
      <alignment horizontal="center" readingOrder="0" shrinkToFit="0" vertical="bottom" wrapText="1"/>
    </xf>
    <xf borderId="4" fillId="0" fontId="15" numFmtId="0" xfId="0" applyAlignment="1" applyBorder="1" applyFont="1">
      <alignment horizontal="right" readingOrder="0" shrinkToFit="0" wrapText="1"/>
    </xf>
    <xf borderId="4" fillId="0" fontId="3" numFmtId="0" xfId="0" applyAlignment="1" applyBorder="1" applyFont="1">
      <alignment horizontal="right" readingOrder="0" shrinkToFit="0" wrapText="1"/>
    </xf>
    <xf borderId="8" fillId="0" fontId="15" numFmtId="4" xfId="0" applyAlignment="1" applyBorder="1" applyFont="1" applyNumberFormat="1">
      <alignment readingOrder="0" vertical="bottom"/>
    </xf>
    <xf borderId="4" fillId="6" fontId="14" numFmtId="4" xfId="0" applyAlignment="1" applyBorder="1" applyFont="1" applyNumberFormat="1">
      <alignment horizontal="center"/>
    </xf>
    <xf borderId="0" fillId="6" fontId="14" numFmtId="4" xfId="0" applyAlignment="1" applyFont="1" applyNumberFormat="1">
      <alignment horizontal="left"/>
    </xf>
    <xf borderId="4" fillId="0" fontId="3" numFmtId="0" xfId="0" applyAlignment="1" applyBorder="1" applyFont="1">
      <alignment readingOrder="0"/>
    </xf>
    <xf borderId="0" fillId="0" fontId="15" numFmtId="168" xfId="0" applyAlignment="1" applyFont="1" applyNumberFormat="1">
      <alignment readingOrder="0"/>
    </xf>
    <xf borderId="4" fillId="7" fontId="15" numFmtId="4" xfId="0" applyAlignment="1" applyBorder="1" applyFont="1" applyNumberFormat="1">
      <alignment horizontal="center" readingOrder="0"/>
    </xf>
    <xf borderId="4" fillId="7" fontId="15" numFmtId="167" xfId="0" applyAlignment="1" applyBorder="1" applyFont="1" applyNumberFormat="1">
      <alignment horizontal="center" readingOrder="0"/>
    </xf>
    <xf borderId="4" fillId="5" fontId="15" numFmtId="169" xfId="0" applyAlignment="1" applyBorder="1" applyFont="1" applyNumberFormat="1">
      <alignment horizontal="center" readingOrder="0"/>
    </xf>
    <xf borderId="4" fillId="7" fontId="15" numFmtId="167" xfId="0" applyBorder="1" applyFont="1" applyNumberFormat="1"/>
    <xf borderId="4" fillId="4" fontId="15" numFmtId="4" xfId="0" applyAlignment="1" applyBorder="1" applyFont="1" applyNumberFormat="1">
      <alignment readingOrder="0"/>
    </xf>
    <xf borderId="4" fillId="7" fontId="15" numFmtId="0" xfId="0" applyBorder="1" applyFont="1"/>
    <xf borderId="4" fillId="7" fontId="15" numFmtId="0" xfId="0" applyAlignment="1" applyBorder="1" applyFont="1">
      <alignment horizontal="center" readingOrder="0"/>
    </xf>
    <xf borderId="4" fillId="7" fontId="15" numFmtId="167" xfId="0" applyAlignment="1" applyBorder="1" applyFont="1" applyNumberFormat="1">
      <alignment horizontal="center"/>
    </xf>
    <xf borderId="0" fillId="9" fontId="15" numFmtId="0" xfId="0" applyAlignment="1" applyFill="1" applyFont="1">
      <alignment readingOrder="0"/>
    </xf>
    <xf borderId="4" fillId="9" fontId="15" numFmtId="0" xfId="0" applyAlignment="1" applyBorder="1" applyFont="1">
      <alignment readingOrder="0"/>
    </xf>
    <xf borderId="4" fillId="4" fontId="16" numFmtId="4" xfId="0" applyAlignment="1" applyBorder="1" applyFont="1" applyNumberFormat="1">
      <alignment horizontal="right" readingOrder="0"/>
    </xf>
    <xf borderId="4" fillId="4" fontId="15" numFmtId="0" xfId="0" applyBorder="1" applyFont="1"/>
    <xf borderId="4" fillId="4" fontId="16" numFmtId="0" xfId="0" applyAlignment="1" applyBorder="1" applyFont="1">
      <alignment horizontal="right" readingOrder="0"/>
    </xf>
    <xf borderId="5" fillId="0" fontId="15" numFmtId="0" xfId="0" applyAlignment="1" applyBorder="1" applyFont="1">
      <alignment shrinkToFit="0" vertical="bottom" wrapText="0"/>
    </xf>
    <xf borderId="4" fillId="4" fontId="16" numFmtId="2" xfId="0" applyAlignment="1" applyBorder="1" applyFont="1" applyNumberFormat="1">
      <alignment readingOrder="0"/>
    </xf>
    <xf borderId="4" fillId="4" fontId="16" numFmtId="0" xfId="0" applyBorder="1" applyFont="1"/>
    <xf borderId="6" fillId="0" fontId="15" numFmtId="0" xfId="0" applyAlignment="1" applyBorder="1" applyFont="1">
      <alignment shrinkToFit="0" vertical="bottom" wrapText="0"/>
    </xf>
    <xf borderId="11" fillId="0" fontId="15" numFmtId="0" xfId="0" applyAlignment="1" applyBorder="1" applyFont="1">
      <alignment readingOrder="0" shrinkToFit="0" wrapText="1"/>
    </xf>
    <xf borderId="11" fillId="0" fontId="15" numFmtId="0" xfId="0" applyAlignment="1" applyBorder="1" applyFont="1">
      <alignment shrinkToFit="0" wrapText="1"/>
    </xf>
    <xf borderId="4" fillId="0" fontId="16" numFmtId="0" xfId="0" applyAlignment="1" applyBorder="1" applyFont="1">
      <alignment horizontal="left" readingOrder="0"/>
    </xf>
    <xf borderId="5" fillId="0" fontId="15" numFmtId="0" xfId="0" applyAlignment="1" applyBorder="1" applyFont="1">
      <alignment shrinkToFit="0" wrapText="1"/>
    </xf>
    <xf borderId="0" fillId="0" fontId="18" numFmtId="0" xfId="0" applyAlignment="1" applyFont="1">
      <alignment readingOrder="0" shrinkToFit="0" wrapText="1"/>
    </xf>
    <xf borderId="2" fillId="0" fontId="18" numFmtId="0" xfId="0" applyBorder="1" applyFont="1"/>
    <xf borderId="2" fillId="0" fontId="18" numFmtId="0" xfId="0" applyAlignment="1" applyBorder="1" applyFont="1">
      <alignment readingOrder="0" shrinkToFit="0" wrapText="1"/>
    </xf>
    <xf borderId="7" fillId="0" fontId="18" numFmtId="0" xfId="0" applyBorder="1" applyFont="1"/>
    <xf borderId="12" fillId="0" fontId="18" numFmtId="0" xfId="0" applyBorder="1" applyFont="1"/>
    <xf borderId="7" fillId="0" fontId="18" numFmtId="0" xfId="0" applyAlignment="1" applyBorder="1" applyFont="1">
      <alignment readingOrder="0" shrinkToFit="0" wrapText="1"/>
    </xf>
    <xf borderId="4" fillId="4" fontId="18" numFmtId="4" xfId="0" applyBorder="1" applyFont="1" applyNumberFormat="1"/>
    <xf borderId="4" fillId="4" fontId="18" numFmtId="0" xfId="0" applyBorder="1" applyFont="1"/>
    <xf borderId="4" fillId="7" fontId="15" numFmtId="0" xfId="0" applyAlignment="1" applyBorder="1" applyFont="1">
      <alignment horizontal="center"/>
    </xf>
    <xf borderId="4" fillId="7" fontId="15" numFmtId="4" xfId="0" applyAlignment="1" applyBorder="1" applyFont="1" applyNumberFormat="1">
      <alignment horizontal="center"/>
    </xf>
    <xf borderId="4" fillId="0" fontId="15" numFmtId="3" xfId="0" applyAlignment="1" applyBorder="1" applyFont="1" applyNumberFormat="1">
      <alignment horizontal="center" readingOrder="0"/>
    </xf>
    <xf borderId="4" fillId="5" fontId="15" numFmtId="4" xfId="0" applyAlignment="1" applyBorder="1" applyFont="1" applyNumberFormat="1">
      <alignment horizontal="center"/>
    </xf>
    <xf borderId="4" fillId="0" fontId="15" numFmtId="4" xfId="0" applyAlignment="1" applyBorder="1" applyFont="1" applyNumberFormat="1">
      <alignment horizontal="center"/>
    </xf>
    <xf borderId="0" fillId="4" fontId="22" numFmtId="4" xfId="0" applyAlignment="1" applyFont="1" applyNumberFormat="1">
      <alignment readingOrder="0"/>
    </xf>
    <xf borderId="4" fillId="4" fontId="17" numFmtId="0" xfId="0" applyAlignment="1" applyBorder="1" applyFont="1">
      <alignment horizontal="center" readingOrder="0"/>
    </xf>
    <xf borderId="4" fillId="0" fontId="15" numFmtId="0" xfId="0" applyAlignment="1" applyBorder="1" applyFont="1">
      <alignment horizontal="right" readingOrder="0" shrinkToFit="0" vertical="bottom" wrapText="0"/>
    </xf>
    <xf borderId="5" fillId="0" fontId="15" numFmtId="0" xfId="0" applyAlignment="1" applyBorder="1" applyFont="1">
      <alignment horizontal="right" readingOrder="0" shrinkToFit="0" wrapText="1"/>
    </xf>
    <xf borderId="4" fillId="4" fontId="15" numFmtId="4" xfId="0" applyAlignment="1" applyBorder="1" applyFont="1" applyNumberFormat="1">
      <alignment horizontal="center" readingOrder="0"/>
    </xf>
    <xf borderId="4" fillId="4" fontId="15" numFmtId="164" xfId="0" applyAlignment="1" applyBorder="1" applyFont="1" applyNumberFormat="1">
      <alignment horizontal="center" readingOrder="0"/>
    </xf>
    <xf borderId="4" fillId="4" fontId="15" numFmtId="169" xfId="0" applyAlignment="1" applyBorder="1" applyFont="1" applyNumberFormat="1">
      <alignment horizontal="center" readingOrder="0"/>
    </xf>
    <xf borderId="4" fillId="7" fontId="15" numFmtId="4" xfId="0" applyBorder="1" applyFont="1" applyNumberFormat="1"/>
    <xf borderId="4" fillId="0" fontId="15" numFmtId="0" xfId="0" applyAlignment="1" applyBorder="1" applyFont="1">
      <alignment horizontal="center" readingOrder="0"/>
    </xf>
    <xf borderId="0" fillId="0" fontId="15" numFmtId="4" xfId="0" applyAlignment="1" applyFont="1" applyNumberFormat="1">
      <alignment horizontal="right" readingOrder="0"/>
    </xf>
    <xf borderId="4" fillId="4" fontId="16" numFmtId="0" xfId="0" applyAlignment="1" applyBorder="1" applyFont="1">
      <alignment horizontal="center" readingOrder="0"/>
    </xf>
    <xf borderId="4" fillId="0" fontId="15" numFmtId="0" xfId="0" applyAlignment="1" applyBorder="1" applyFont="1">
      <alignment horizontal="right" readingOrder="0" shrinkToFit="0" vertical="bottom" wrapText="1"/>
    </xf>
    <xf borderId="3" fillId="0" fontId="15" numFmtId="0" xfId="0" applyAlignment="1" applyBorder="1" applyFont="1">
      <alignment shrinkToFit="0" vertical="bottom" wrapText="1"/>
    </xf>
    <xf borderId="3" fillId="0" fontId="15" numFmtId="4" xfId="0" applyAlignment="1" applyBorder="1" applyFont="1" applyNumberFormat="1">
      <alignment horizontal="right" shrinkToFit="0" vertical="bottom" wrapText="1"/>
    </xf>
    <xf borderId="3" fillId="0" fontId="15" numFmtId="0" xfId="0" applyAlignment="1" applyBorder="1" applyFont="1">
      <alignment horizontal="center" readingOrder="0" vertical="bottom"/>
    </xf>
    <xf borderId="3" fillId="0" fontId="7" numFmtId="165" xfId="0" applyAlignment="1" applyBorder="1" applyFont="1" applyNumberFormat="1">
      <alignment vertical="bottom"/>
    </xf>
    <xf borderId="4" fillId="4" fontId="23" numFmtId="4" xfId="0" applyAlignment="1" applyBorder="1" applyFont="1" applyNumberFormat="1">
      <alignment horizontal="right" readingOrder="0"/>
    </xf>
    <xf borderId="4" fillId="4" fontId="15" numFmtId="0" xfId="0" applyAlignment="1" applyBorder="1" applyFont="1">
      <alignment readingOrder="0"/>
    </xf>
    <xf borderId="4" fillId="4" fontId="24" numFmtId="0" xfId="0" applyBorder="1" applyFont="1"/>
    <xf borderId="8" fillId="0" fontId="15" numFmtId="166" xfId="0" applyAlignment="1" applyBorder="1" applyFont="1" applyNumberFormat="1">
      <alignment readingOrder="0" vertical="bottom"/>
    </xf>
    <xf borderId="4" fillId="7" fontId="25" numFmtId="4" xfId="0" applyAlignment="1" applyBorder="1" applyFont="1" applyNumberFormat="1">
      <alignment horizontal="center" readingOrder="0"/>
    </xf>
    <xf borderId="4" fillId="7" fontId="25" numFmtId="0" xfId="0" applyAlignment="1" applyBorder="1" applyFont="1">
      <alignment horizontal="center" readingOrder="0"/>
    </xf>
    <xf borderId="4" fillId="4" fontId="26" numFmtId="4" xfId="0" applyAlignment="1" applyBorder="1" applyFont="1" applyNumberFormat="1">
      <alignment horizontal="center" readingOrder="0"/>
    </xf>
    <xf borderId="3" fillId="0" fontId="15" numFmtId="4" xfId="0" applyAlignment="1" applyBorder="1" applyFont="1" applyNumberFormat="1">
      <alignment horizontal="right" readingOrder="0" shrinkToFit="0" vertical="bottom" wrapText="1"/>
    </xf>
    <xf borderId="0" fillId="9" fontId="15" numFmtId="0" xfId="0" applyFont="1"/>
    <xf borderId="4" fillId="10" fontId="27" numFmtId="4" xfId="0" applyAlignment="1" applyBorder="1" applyFill="1" applyFont="1" applyNumberFormat="1">
      <alignment horizontal="right" readingOrder="0"/>
    </xf>
    <xf borderId="4" fillId="7" fontId="15" numFmtId="0" xfId="0" applyAlignment="1" applyBorder="1" applyFont="1">
      <alignment readingOrder="0" shrinkToFit="0" vertical="bottom" wrapText="0"/>
    </xf>
    <xf borderId="4" fillId="7" fontId="15" numFmtId="0" xfId="0" applyAlignment="1" applyBorder="1" applyFont="1">
      <alignment shrinkToFit="0" wrapText="1"/>
    </xf>
    <xf borderId="4" fillId="10" fontId="27" numFmtId="0" xfId="0" applyAlignment="1" applyBorder="1" applyFont="1">
      <alignment horizontal="right" readingOrder="0"/>
    </xf>
    <xf borderId="4" fillId="0" fontId="16" numFmtId="4" xfId="0" applyAlignment="1" applyBorder="1" applyFont="1" applyNumberFormat="1">
      <alignment readingOrder="0"/>
    </xf>
    <xf borderId="4" fillId="7" fontId="15" numFmtId="0" xfId="0" applyAlignment="1" applyBorder="1" applyFont="1">
      <alignment readingOrder="0" shrinkToFit="0" wrapText="1"/>
    </xf>
    <xf borderId="4" fillId="0" fontId="28" numFmtId="4" xfId="0" applyBorder="1" applyFont="1" applyNumberFormat="1"/>
    <xf borderId="4" fillId="0" fontId="18" numFmtId="4" xfId="0" applyBorder="1" applyFont="1" applyNumberFormat="1"/>
    <xf borderId="4" fillId="10" fontId="29" numFmtId="4" xfId="0" applyAlignment="1" applyBorder="1" applyFont="1" applyNumberFormat="1">
      <alignment horizontal="right" vertical="bottom"/>
    </xf>
    <xf borderId="7" fillId="10" fontId="29" numFmtId="4" xfId="0" applyAlignment="1" applyBorder="1" applyFont="1" applyNumberFormat="1">
      <alignment horizontal="right" vertical="bottom"/>
    </xf>
    <xf borderId="7" fillId="10" fontId="29" numFmtId="0" xfId="0" applyAlignment="1" applyBorder="1" applyFont="1">
      <alignment horizontal="right" vertical="bottom"/>
    </xf>
    <xf borderId="7" fillId="0" fontId="15" numFmtId="4" xfId="0" applyAlignment="1" applyBorder="1" applyFont="1" applyNumberFormat="1">
      <alignment horizontal="right" vertical="bottom"/>
    </xf>
    <xf borderId="4" fillId="0" fontId="15" numFmtId="2" xfId="0" applyAlignment="1" applyBorder="1" applyFont="1" applyNumberFormat="1">
      <alignment readingOrder="0"/>
    </xf>
    <xf borderId="3" fillId="7" fontId="13" numFmtId="2" xfId="0" applyAlignment="1" applyBorder="1" applyFont="1" applyNumberFormat="1">
      <alignment horizontal="right" vertical="bottom"/>
    </xf>
    <xf borderId="0" fillId="6" fontId="14" numFmtId="2" xfId="0" applyFont="1" applyNumberFormat="1"/>
    <xf borderId="4" fillId="4" fontId="25" numFmtId="4" xfId="0" applyAlignment="1" applyBorder="1" applyFont="1" applyNumberFormat="1">
      <alignment horizontal="center" readingOrder="0"/>
    </xf>
    <xf borderId="4" fillId="4" fontId="25" numFmtId="0" xfId="0" applyAlignment="1" applyBorder="1" applyFont="1">
      <alignment horizontal="center" readingOrder="0"/>
    </xf>
    <xf borderId="3" fillId="0" fontId="15" numFmtId="0" xfId="0" applyAlignment="1" applyBorder="1" applyFont="1">
      <alignment readingOrder="0" shrinkToFit="0" vertical="bottom" wrapText="1"/>
    </xf>
    <xf borderId="11" fillId="0" fontId="15" numFmtId="0" xfId="0" applyAlignment="1" applyBorder="1" applyFont="1">
      <alignment shrinkToFit="0" vertical="bottom" wrapText="1"/>
    </xf>
    <xf borderId="0" fillId="4" fontId="15" numFmtId="0" xfId="0" applyFont="1"/>
    <xf borderId="4" fillId="10" fontId="16" numFmtId="4" xfId="0" applyAlignment="1" applyBorder="1" applyFont="1" applyNumberFormat="1">
      <alignment horizontal="right" readingOrder="0"/>
    </xf>
    <xf borderId="4" fillId="10" fontId="16" numFmtId="0" xfId="0" applyAlignment="1" applyBorder="1" applyFont="1">
      <alignment horizontal="right" readingOrder="0"/>
    </xf>
    <xf borderId="0" fillId="4" fontId="16" numFmtId="0" xfId="0" applyFont="1"/>
    <xf borderId="4" fillId="4" fontId="15" numFmtId="0" xfId="0" applyAlignment="1" applyBorder="1" applyFont="1">
      <alignment readingOrder="0" shrinkToFit="0" vertical="bottom" wrapText="0"/>
    </xf>
    <xf borderId="4" fillId="4" fontId="15" numFmtId="0" xfId="0" applyAlignment="1" applyBorder="1" applyFont="1">
      <alignment readingOrder="0" shrinkToFit="0" wrapText="1"/>
    </xf>
    <xf borderId="0" fillId="4" fontId="24" numFmtId="0" xfId="0" applyFont="1"/>
    <xf borderId="0" fillId="4" fontId="24" numFmtId="0" xfId="0" applyFont="1"/>
    <xf borderId="4" fillId="0" fontId="15" numFmtId="0" xfId="0" applyAlignment="1" applyBorder="1" applyFont="1">
      <alignment readingOrder="0"/>
    </xf>
    <xf borderId="4" fillId="0" fontId="30" numFmtId="4" xfId="0" applyBorder="1" applyFont="1" applyNumberFormat="1"/>
    <xf borderId="4" fillId="0" fontId="15" numFmtId="0" xfId="0" applyAlignment="1" applyBorder="1" applyFont="1">
      <alignment vertical="bottom"/>
    </xf>
    <xf borderId="0" fillId="4" fontId="12" numFmtId="0" xfId="0" applyFont="1"/>
    <xf borderId="0" fillId="4" fontId="16" numFmtId="0" xfId="0" applyAlignment="1" applyFont="1">
      <alignment horizontal="center" readingOrder="0"/>
    </xf>
    <xf borderId="0" fillId="8" fontId="15" numFmtId="0" xfId="0" applyFont="1"/>
    <xf borderId="4" fillId="9" fontId="25" numFmtId="0" xfId="0" applyAlignment="1" applyBorder="1" applyFont="1">
      <alignment readingOrder="0"/>
    </xf>
    <xf borderId="4" fillId="9" fontId="25" numFmtId="0" xfId="0" applyAlignment="1" applyBorder="1" applyFont="1">
      <alignment horizontal="center" readingOrder="0"/>
    </xf>
    <xf borderId="0" fillId="4" fontId="16" numFmtId="0" xfId="0" applyFont="1"/>
    <xf borderId="4" fillId="4" fontId="16" numFmtId="2" xfId="0" applyAlignment="1" applyBorder="1" applyFont="1" applyNumberFormat="1">
      <alignment horizontal="right" readingOrder="0"/>
    </xf>
    <xf borderId="4" fillId="0" fontId="31" numFmtId="0" xfId="0" applyBorder="1" applyFont="1"/>
    <xf borderId="0" fillId="0" fontId="15" numFmtId="2" xfId="0" applyAlignment="1" applyFont="1" applyNumberFormat="1">
      <alignment readingOrder="0"/>
    </xf>
    <xf borderId="4" fillId="7" fontId="14" numFmtId="2" xfId="0" applyBorder="1" applyFont="1" applyNumberFormat="1"/>
    <xf borderId="4" fillId="0" fontId="15" numFmtId="0" xfId="0" applyAlignment="1" applyBorder="1" applyFont="1">
      <alignment readingOrder="0" vertical="bottom"/>
    </xf>
    <xf borderId="4" fillId="0" fontId="15" numFmtId="169" xfId="0" applyAlignment="1" applyBorder="1" applyFont="1" applyNumberFormat="1">
      <alignment horizontal="center" readingOrder="0"/>
    </xf>
    <xf borderId="4" fillId="0" fontId="25" numFmtId="0" xfId="0" applyAlignment="1" applyBorder="1" applyFont="1">
      <alignment horizontal="center" readingOrder="0"/>
    </xf>
    <xf borderId="4" fillId="0" fontId="26" numFmtId="4" xfId="0" applyAlignment="1" applyBorder="1" applyFont="1" applyNumberFormat="1">
      <alignment horizontal="center" readingOrder="0"/>
    </xf>
    <xf borderId="1" fillId="0" fontId="15" numFmtId="0" xfId="0" applyAlignment="1" applyBorder="1" applyFont="1">
      <alignment readingOrder="0"/>
    </xf>
    <xf borderId="4" fillId="0" fontId="18" numFmtId="2" xfId="0" applyBorder="1" applyFont="1" applyNumberFormat="1"/>
    <xf borderId="4" fillId="0" fontId="16" numFmtId="3" xfId="0" applyAlignment="1" applyBorder="1" applyFont="1" applyNumberFormat="1">
      <alignment horizontal="center" readingOrder="0"/>
    </xf>
    <xf borderId="4" fillId="0" fontId="15" numFmtId="166" xfId="0" applyAlignment="1" applyBorder="1" applyFont="1" applyNumberFormat="1">
      <alignment readingOrder="0"/>
    </xf>
    <xf borderId="4" fillId="7" fontId="13" numFmtId="0" xfId="0" applyAlignment="1" applyBorder="1" applyFont="1">
      <alignment vertical="bottom"/>
    </xf>
    <xf borderId="0" fillId="0" fontId="15" numFmtId="0" xfId="0" applyAlignment="1" applyFont="1">
      <alignment readingOrder="0" shrinkToFit="0" vertical="bottom" wrapText="0"/>
    </xf>
    <xf borderId="7" fillId="0" fontId="15" numFmtId="0" xfId="0" applyAlignment="1" applyBorder="1" applyFont="1">
      <alignment readingOrder="0" shrinkToFit="0" wrapText="1"/>
    </xf>
    <xf borderId="12" fillId="0" fontId="15" numFmtId="0" xfId="0" applyAlignment="1" applyBorder="1" applyFont="1">
      <alignment shrinkToFit="0" vertical="bottom" wrapText="0"/>
    </xf>
    <xf borderId="4" fillId="0" fontId="25" numFmtId="4" xfId="0" applyAlignment="1" applyBorder="1" applyFont="1" applyNumberFormat="1">
      <alignment horizontal="center" readingOrder="0"/>
    </xf>
    <xf borderId="4" fillId="4" fontId="14" numFmtId="0" xfId="0" applyBorder="1" applyFont="1"/>
    <xf borderId="3" fillId="6" fontId="15" numFmtId="0" xfId="0" applyAlignment="1" applyBorder="1" applyFont="1">
      <alignment readingOrder="0" shrinkToFit="0" wrapText="1"/>
    </xf>
    <xf borderId="4" fillId="0" fontId="18" numFmtId="0" xfId="0" applyAlignment="1" applyBorder="1" applyFont="1">
      <alignment readingOrder="0" shrinkToFit="0" vertical="bottom" wrapText="0"/>
    </xf>
    <xf borderId="3" fillId="0" fontId="15" numFmtId="0" xfId="0" applyAlignment="1" applyBorder="1" applyFont="1">
      <alignment vertical="bottom"/>
    </xf>
    <xf borderId="3" fillId="0" fontId="15" numFmtId="0" xfId="0" applyAlignment="1" applyBorder="1" applyFont="1">
      <alignment horizontal="right" vertical="bottom"/>
    </xf>
    <xf borderId="5" fillId="0" fontId="15" numFmtId="2" xfId="0" applyAlignment="1" applyBorder="1" applyFont="1" applyNumberFormat="1">
      <alignment readingOrder="0"/>
    </xf>
    <xf borderId="4" fillId="11" fontId="15" numFmtId="0" xfId="0" applyAlignment="1" applyBorder="1" applyFill="1" applyFont="1">
      <alignment readingOrder="0"/>
    </xf>
    <xf borderId="4" fillId="11" fontId="15" numFmtId="0" xfId="0" applyAlignment="1" applyBorder="1" applyFont="1">
      <alignment vertical="bottom"/>
    </xf>
    <xf borderId="3" fillId="11" fontId="15" numFmtId="0" xfId="0" applyAlignment="1" applyBorder="1" applyFont="1">
      <alignment vertical="bottom"/>
    </xf>
    <xf borderId="3" fillId="11" fontId="15" numFmtId="0" xfId="0" applyAlignment="1" applyBorder="1" applyFont="1">
      <alignment vertical="bottom"/>
    </xf>
    <xf borderId="0" fillId="6" fontId="25" numFmtId="0" xfId="0" applyAlignment="1" applyFont="1">
      <alignment readingOrder="0"/>
    </xf>
    <xf borderId="0" fillId="4" fontId="21" numFmtId="0" xfId="0" applyFont="1"/>
    <xf borderId="13" fillId="4" fontId="16" numFmtId="0" xfId="0" applyAlignment="1" applyBorder="1" applyFont="1">
      <alignment horizontal="center" readingOrder="0"/>
    </xf>
    <xf borderId="4" fillId="0" fontId="15" numFmtId="0" xfId="0" applyAlignment="1" applyBorder="1" applyFont="1">
      <alignment horizontal="right" shrinkToFit="0" vertical="bottom" wrapText="1"/>
    </xf>
    <xf borderId="3" fillId="0" fontId="3" numFmtId="4" xfId="0" applyAlignment="1" applyBorder="1" applyFont="1" applyNumberFormat="1">
      <alignment readingOrder="0" vertical="bottom"/>
    </xf>
    <xf borderId="7" fillId="0" fontId="15" numFmtId="4" xfId="0" applyAlignment="1" applyBorder="1" applyFont="1" applyNumberFormat="1">
      <alignment readingOrder="0"/>
    </xf>
    <xf borderId="0" fillId="4" fontId="16" numFmtId="0" xfId="0" applyAlignment="1" applyFont="1">
      <alignment readingOrder="0"/>
    </xf>
    <xf borderId="14" fillId="4" fontId="16" numFmtId="0" xfId="0" applyAlignment="1" applyBorder="1" applyFont="1">
      <alignment readingOrder="0"/>
    </xf>
    <xf borderId="13" fillId="4" fontId="16" numFmtId="0" xfId="0" applyBorder="1" applyFont="1"/>
    <xf borderId="13" fillId="4" fontId="16" numFmtId="0" xfId="0" applyBorder="1" applyFont="1"/>
    <xf borderId="9" fillId="4" fontId="17" numFmtId="0" xfId="0" applyAlignment="1" applyBorder="1" applyFont="1">
      <alignment horizontal="left" readingOrder="0"/>
    </xf>
    <xf borderId="0" fillId="8" fontId="13" numFmtId="0" xfId="0" applyAlignment="1" applyFont="1">
      <alignment horizontal="left" readingOrder="0"/>
    </xf>
    <xf borderId="0" fillId="4" fontId="20" numFmtId="0" xfId="0" applyAlignment="1" applyFont="1">
      <alignment horizontal="left" readingOrder="0"/>
    </xf>
    <xf borderId="11" fillId="4" fontId="16" numFmtId="0" xfId="0" applyAlignment="1" applyBorder="1" applyFont="1">
      <alignment readingOrder="0"/>
    </xf>
    <xf borderId="0" fillId="5" fontId="20" numFmtId="0" xfId="0" applyAlignment="1" applyFont="1">
      <alignment horizontal="left" readingOrder="0"/>
    </xf>
    <xf borderId="10" fillId="0" fontId="1" numFmtId="0" xfId="0" applyBorder="1" applyFont="1"/>
    <xf borderId="7" fillId="0" fontId="15" numFmtId="0" xfId="0" applyAlignment="1" applyBorder="1" applyFont="1">
      <alignment vertical="bottom"/>
    </xf>
    <xf borderId="8" fillId="0" fontId="15" numFmtId="2" xfId="0" applyAlignment="1" applyBorder="1" applyFont="1" applyNumberFormat="1">
      <alignment readingOrder="0" vertical="bottom"/>
    </xf>
    <xf borderId="0" fillId="4" fontId="13" numFmtId="0" xfId="0" applyAlignment="1" applyFont="1">
      <alignment readingOrder="0"/>
    </xf>
    <xf borderId="3" fillId="8" fontId="13" numFmtId="0" xfId="0" applyAlignment="1" applyBorder="1" applyFont="1">
      <alignment readingOrder="0"/>
    </xf>
    <xf borderId="5" fillId="11" fontId="15" numFmtId="0" xfId="0" applyAlignment="1" applyBorder="1" applyFont="1">
      <alignment readingOrder="0"/>
    </xf>
    <xf borderId="11" fillId="11" fontId="15" numFmtId="0" xfId="0" applyAlignment="1" applyBorder="1" applyFont="1">
      <alignment vertical="bottom"/>
    </xf>
    <xf borderId="7" fillId="0" fontId="4" numFmtId="0" xfId="0" applyBorder="1" applyFont="1"/>
    <xf borderId="5" fillId="11" fontId="15" numFmtId="0" xfId="0" applyAlignment="1" applyBorder="1" applyFont="1">
      <alignment vertical="bottom"/>
    </xf>
    <xf borderId="11" fillId="11" fontId="32" numFmtId="0" xfId="0" applyAlignment="1" applyBorder="1" applyFont="1">
      <alignment horizontal="center" vertical="bottom"/>
    </xf>
    <xf borderId="8" fillId="0" fontId="4" numFmtId="0" xfId="0" applyBorder="1" applyFont="1"/>
    <xf borderId="0" fillId="6" fontId="25" numFmtId="0" xfId="0" applyAlignment="1" applyFont="1">
      <alignment horizontal="right" readingOrder="0"/>
    </xf>
    <xf borderId="0" fillId="6" fontId="13" numFmtId="0" xfId="0" applyAlignment="1" applyFont="1">
      <alignment readingOrder="0" shrinkToFit="0" vertical="bottom" wrapText="0"/>
    </xf>
    <xf borderId="4" fillId="7" fontId="13" numFmtId="0" xfId="0" applyAlignment="1" applyBorder="1" applyFont="1">
      <alignment vertical="bottom"/>
    </xf>
    <xf borderId="4" fillId="4" fontId="16" numFmtId="0" xfId="0" applyAlignment="1" applyBorder="1" applyFont="1">
      <alignment readingOrder="0"/>
    </xf>
    <xf borderId="7" fillId="0" fontId="7" numFmtId="0" xfId="0" applyAlignment="1" applyBorder="1" applyFont="1">
      <alignment vertical="bottom"/>
    </xf>
    <xf borderId="4" fillId="4" fontId="16" numFmtId="4" xfId="0" applyAlignment="1" applyBorder="1" applyFont="1" applyNumberFormat="1">
      <alignment readingOrder="0"/>
    </xf>
    <xf borderId="4" fillId="0" fontId="15" numFmtId="4" xfId="0" applyAlignment="1" applyBorder="1" applyFont="1" applyNumberFormat="1">
      <alignment horizontal="right" readingOrder="0" shrinkToFit="0" vertical="bottom" wrapText="0"/>
    </xf>
    <xf borderId="4" fillId="0" fontId="15" numFmtId="0" xfId="0" applyAlignment="1" applyBorder="1" applyFont="1">
      <alignment horizontal="right" readingOrder="0"/>
    </xf>
    <xf borderId="3" fillId="0" fontId="15" numFmtId="0" xfId="0" applyAlignment="1" applyBorder="1" applyFont="1">
      <alignment readingOrder="0" vertical="bottom"/>
    </xf>
    <xf borderId="3" fillId="0" fontId="15" numFmtId="0" xfId="0" applyAlignment="1" applyBorder="1" applyFont="1">
      <alignment horizontal="right" readingOrder="0" vertical="bottom"/>
    </xf>
    <xf borderId="4" fillId="6" fontId="15" numFmtId="0" xfId="0" applyBorder="1" applyFont="1"/>
    <xf borderId="0" fillId="0" fontId="15" numFmtId="0" xfId="0" applyAlignment="1" applyFont="1">
      <alignment horizontal="right"/>
    </xf>
    <xf borderId="4" fillId="0" fontId="15" numFmtId="2" xfId="0" applyAlignment="1" applyBorder="1" applyFont="1" applyNumberFormat="1">
      <alignment shrinkToFit="0" vertical="bottom" wrapText="0"/>
    </xf>
    <xf borderId="0" fillId="4" fontId="16" numFmtId="2" xfId="0" applyAlignment="1" applyFont="1" applyNumberFormat="1">
      <alignment readingOrder="0"/>
    </xf>
    <xf borderId="7" fillId="0" fontId="3" numFmtId="2" xfId="0" applyAlignment="1" applyBorder="1" applyFont="1" applyNumberFormat="1">
      <alignment readingOrder="0" vertical="bottom"/>
    </xf>
    <xf borderId="4" fillId="0" fontId="15" numFmtId="2" xfId="0" applyAlignment="1" applyBorder="1" applyFont="1" applyNumberFormat="1">
      <alignment horizontal="right" readingOrder="0" shrinkToFit="0" vertical="bottom" wrapText="0"/>
    </xf>
    <xf borderId="4" fillId="0" fontId="15" numFmtId="2" xfId="0" applyAlignment="1" applyBorder="1" applyFont="1" applyNumberFormat="1">
      <alignment readingOrder="0" shrinkToFit="0" wrapText="1"/>
    </xf>
    <xf borderId="4" fillId="0" fontId="15" numFmtId="2" xfId="0" applyBorder="1" applyFont="1" applyNumberFormat="1"/>
    <xf borderId="4" fillId="0" fontId="15" numFmtId="2" xfId="0" applyAlignment="1" applyBorder="1" applyFont="1" applyNumberFormat="1">
      <alignment readingOrder="0" shrinkToFit="0" vertical="bottom" wrapText="0"/>
    </xf>
    <xf borderId="4" fillId="0" fontId="15" numFmtId="2" xfId="0" applyAlignment="1" applyBorder="1" applyFont="1" applyNumberFormat="1">
      <alignment horizontal="right" readingOrder="0" shrinkToFit="0" wrapText="1"/>
    </xf>
    <xf borderId="7" fillId="0" fontId="3" numFmtId="2" xfId="0" applyAlignment="1" applyBorder="1" applyFont="1" applyNumberFormat="1">
      <alignment vertical="bottom"/>
    </xf>
    <xf borderId="0" fillId="0" fontId="1" numFmtId="2" xfId="0" applyFont="1" applyNumberFormat="1"/>
    <xf borderId="4" fillId="7" fontId="15" numFmtId="2" xfId="0" applyAlignment="1" applyBorder="1" applyFont="1" applyNumberFormat="1">
      <alignment readingOrder="0" shrinkToFit="0" vertical="bottom" wrapText="0"/>
    </xf>
    <xf borderId="7" fillId="0" fontId="7" numFmtId="2" xfId="0" applyAlignment="1" applyBorder="1" applyFont="1" applyNumberFormat="1">
      <alignment vertical="bottom"/>
    </xf>
    <xf borderId="7" fillId="0" fontId="18" numFmtId="2" xfId="0" applyBorder="1" applyFont="1" applyNumberFormat="1"/>
    <xf borderId="0" fillId="0" fontId="15" numFmtId="2" xfId="0" applyFont="1" applyNumberFormat="1"/>
    <xf borderId="7" fillId="0" fontId="18" numFmtId="2" xfId="0" applyAlignment="1" applyBorder="1" applyFont="1" applyNumberFormat="1">
      <alignment readingOrder="0" shrinkToFit="0" wrapText="1"/>
    </xf>
    <xf borderId="4" fillId="0" fontId="15" numFmtId="168" xfId="0" applyAlignment="1" applyBorder="1" applyFont="1" applyNumberFormat="1">
      <alignment readingOrder="0"/>
    </xf>
    <xf borderId="4" fillId="0" fontId="15" numFmtId="3" xfId="0" applyAlignment="1" applyBorder="1" applyFont="1" applyNumberFormat="1">
      <alignment readingOrder="0"/>
    </xf>
    <xf borderId="4" fillId="0" fontId="15" numFmtId="2" xfId="0" applyAlignment="1" applyBorder="1" applyFont="1" applyNumberFormat="1">
      <alignment horizontal="right" readingOrder="0"/>
    </xf>
    <xf borderId="13" fillId="4" fontId="16" numFmtId="0" xfId="0" applyAlignment="1" applyBorder="1" applyFont="1">
      <alignment horizontal="right" readingOrder="0"/>
    </xf>
    <xf borderId="4" fillId="0" fontId="15" numFmtId="0" xfId="0" applyAlignment="1" applyBorder="1" applyFont="1">
      <alignment horizontal="right"/>
    </xf>
    <xf borderId="11" fillId="4" fontId="16" numFmtId="2" xfId="0" applyAlignment="1" applyBorder="1" applyFont="1" applyNumberFormat="1">
      <alignment readingOrder="0"/>
    </xf>
    <xf borderId="10" fillId="6" fontId="13" numFmtId="0" xfId="0" applyAlignment="1" applyBorder="1" applyFont="1">
      <alignment readingOrder="0"/>
    </xf>
    <xf borderId="10" fillId="0" fontId="4" numFmtId="0" xfId="0" applyBorder="1" applyFont="1"/>
    <xf borderId="8" fillId="0" fontId="15" numFmtId="0" xfId="0" applyAlignment="1" applyBorder="1" applyFont="1">
      <alignment vertical="bottom"/>
    </xf>
    <xf borderId="8" fillId="0" fontId="15" numFmtId="0" xfId="0" applyAlignment="1" applyBorder="1" applyFont="1">
      <alignment horizontal="right" vertical="bottom"/>
    </xf>
    <xf borderId="8" fillId="0" fontId="15" numFmtId="2" xfId="0" applyAlignment="1" applyBorder="1" applyFont="1" applyNumberFormat="1">
      <alignment horizontal="right" vertical="bottom"/>
    </xf>
    <xf borderId="3" fillId="0" fontId="15" numFmtId="0" xfId="0" applyAlignment="1" applyBorder="1" applyFont="1">
      <alignment readingOrder="0" shrinkToFit="0" wrapText="1"/>
    </xf>
    <xf borderId="3" fillId="0" fontId="15" numFmtId="4" xfId="0" applyAlignment="1" applyBorder="1" applyFont="1" applyNumberFormat="1">
      <alignment horizontal="right" readingOrder="0" shrinkToFit="0" wrapText="1"/>
    </xf>
    <xf borderId="0" fillId="0" fontId="1" numFmtId="0" xfId="0" applyAlignment="1" applyFont="1">
      <alignment readingOrder="0"/>
    </xf>
    <xf borderId="7" fillId="0" fontId="3" numFmtId="0" xfId="0" applyAlignment="1" applyBorder="1" applyFont="1">
      <alignment readingOrder="0" vertical="bottom"/>
    </xf>
    <xf borderId="4" fillId="4" fontId="16" numFmtId="2" xfId="0" applyBorder="1" applyFont="1" applyNumberFormat="1"/>
    <xf borderId="11" fillId="0" fontId="18" numFmtId="0" xfId="0" applyAlignment="1" applyBorder="1" applyFont="1">
      <alignment readingOrder="0" shrinkToFit="0" wrapText="1"/>
    </xf>
    <xf borderId="3" fillId="0" fontId="18" numFmtId="2" xfId="0" applyBorder="1" applyFont="1" applyNumberFormat="1"/>
    <xf borderId="0" fillId="0" fontId="18" numFmtId="0" xfId="0" applyAlignment="1" applyFont="1">
      <alignment readingOrder="0"/>
    </xf>
    <xf borderId="0" fillId="0" fontId="31" numFmtId="0" xfId="0" applyFont="1"/>
    <xf borderId="0" fillId="0" fontId="18" numFmtId="0" xfId="0" applyFont="1"/>
    <xf borderId="4" fillId="6" fontId="18" numFmtId="2" xfId="0" applyBorder="1" applyFont="1" applyNumberFormat="1"/>
    <xf borderId="11" fillId="7" fontId="13" numFmtId="0" xfId="0" applyAlignment="1" applyBorder="1" applyFont="1">
      <alignment vertical="bottom"/>
    </xf>
    <xf borderId="10" fillId="0" fontId="15" numFmtId="0" xfId="0" applyBorder="1" applyFont="1"/>
    <xf borderId="11" fillId="11" fontId="32" numFmtId="0" xfId="0" applyAlignment="1" applyBorder="1" applyFont="1">
      <alignment horizontal="center" readingOrder="0" vertical="bottom"/>
    </xf>
    <xf borderId="3" fillId="0" fontId="15" numFmtId="4" xfId="0" applyAlignment="1" applyBorder="1" applyFont="1" applyNumberFormat="1">
      <alignment horizontal="center" readingOrder="0" shrinkToFit="0" wrapText="1"/>
    </xf>
    <xf borderId="4" fillId="6" fontId="14" numFmtId="0" xfId="0" applyAlignment="1" applyBorder="1" applyFont="1">
      <alignment readingOrder="0" shrinkToFit="0" wrapText="1"/>
    </xf>
    <xf borderId="0" fillId="4" fontId="16" numFmtId="2" xfId="0" applyAlignment="1" applyFont="1" applyNumberFormat="1">
      <alignment horizontal="right" readingOrder="0"/>
    </xf>
    <xf borderId="0" fillId="4" fontId="16" numFmtId="2" xfId="0" applyFont="1" applyNumberFormat="1"/>
    <xf borderId="6" fillId="4" fontId="16" numFmtId="2" xfId="0" applyBorder="1" applyFont="1" applyNumberFormat="1"/>
    <xf borderId="7" fillId="0" fontId="7" numFmtId="2" xfId="0" applyAlignment="1" applyBorder="1" applyFont="1" applyNumberFormat="1">
      <alignment readingOrder="0" vertical="bottom"/>
    </xf>
    <xf borderId="6" fillId="0" fontId="15" numFmtId="2" xfId="0" applyAlignment="1" applyBorder="1" applyFont="1" applyNumberFormat="1">
      <alignment readingOrder="0" shrinkToFit="0" wrapText="1"/>
    </xf>
    <xf borderId="13" fillId="4" fontId="16" numFmtId="2" xfId="0" applyBorder="1" applyFont="1" applyNumberFormat="1"/>
    <xf borderId="3" fillId="4" fontId="16" numFmtId="2" xfId="0" applyAlignment="1" applyBorder="1" applyFont="1" applyNumberFormat="1">
      <alignment readingOrder="0"/>
    </xf>
    <xf borderId="0" fillId="0" fontId="15" numFmtId="2" xfId="0" applyAlignment="1" applyFont="1" applyNumberFormat="1">
      <alignment horizontal="right" readingOrder="0" shrinkToFit="0" wrapText="1"/>
    </xf>
    <xf borderId="7" fillId="4" fontId="16" numFmtId="2" xfId="0" applyAlignment="1" applyBorder="1" applyFont="1" applyNumberFormat="1">
      <alignment readingOrder="0"/>
    </xf>
    <xf borderId="0" fillId="0" fontId="7" numFmtId="2" xfId="0" applyAlignment="1" applyFont="1" applyNumberFormat="1">
      <alignment vertical="bottom"/>
    </xf>
    <xf borderId="0" fillId="5" fontId="18" numFmtId="0" xfId="0" applyAlignment="1" applyFont="1">
      <alignment readingOrder="0"/>
    </xf>
    <xf borderId="9" fillId="4" fontId="16" numFmtId="0" xfId="0" applyAlignment="1" applyBorder="1" applyFont="1">
      <alignment horizontal="left" readingOrder="0"/>
    </xf>
    <xf borderId="3" fillId="0" fontId="15" numFmtId="2" xfId="0" applyAlignment="1" applyBorder="1" applyFont="1" applyNumberFormat="1">
      <alignment horizontal="right" vertical="bottom"/>
    </xf>
    <xf borderId="3" fillId="0" fontId="15" numFmtId="0" xfId="0" applyAlignment="1" applyBorder="1" applyFont="1">
      <alignment readingOrder="0"/>
    </xf>
    <xf borderId="4" fillId="7" fontId="13" numFmtId="0" xfId="0" applyAlignment="1" applyBorder="1" applyFont="1">
      <alignment horizontal="right" readingOrder="0"/>
    </xf>
    <xf borderId="5" fillId="0" fontId="15" numFmtId="0" xfId="0" applyAlignment="1" applyBorder="1" applyFont="1">
      <alignment horizontal="right" readingOrder="0"/>
    </xf>
    <xf borderId="4" fillId="4" fontId="28" numFmtId="0" xfId="0" applyBorder="1" applyFont="1"/>
    <xf borderId="13" fillId="4" fontId="17" numFmtId="2" xfId="0" applyAlignment="1" applyBorder="1" applyFont="1" applyNumberFormat="1">
      <alignment horizontal="right" readingOrder="0"/>
    </xf>
    <xf borderId="4" fillId="0" fontId="15" numFmtId="4" xfId="0" applyAlignment="1" applyBorder="1" applyFont="1" applyNumberFormat="1">
      <alignment horizontal="right" vertical="bottom"/>
    </xf>
    <xf borderId="3" fillId="0" fontId="15" numFmtId="166" xfId="0" applyAlignment="1" applyBorder="1" applyFont="1" applyNumberFormat="1">
      <alignment horizontal="right" vertical="bottom"/>
    </xf>
    <xf borderId="3" fillId="0" fontId="15" numFmtId="4" xfId="0" applyAlignment="1" applyBorder="1" applyFont="1" applyNumberFormat="1">
      <alignment horizontal="right" vertical="bottom"/>
    </xf>
    <xf borderId="4" fillId="4" fontId="33" numFmtId="2" xfId="0" applyBorder="1" applyFont="1" applyNumberFormat="1"/>
    <xf borderId="10" fillId="4" fontId="16" numFmtId="2" xfId="0" applyBorder="1" applyFont="1" applyNumberFormat="1"/>
    <xf borderId="4" fillId="5" fontId="15" numFmtId="2" xfId="0" applyAlignment="1" applyBorder="1" applyFont="1" applyNumberFormat="1">
      <alignment readingOrder="0"/>
    </xf>
    <xf borderId="0" fillId="6" fontId="13" numFmtId="0" xfId="0" applyAlignment="1" applyFont="1">
      <alignment horizontal="left" readingOrder="0"/>
    </xf>
    <xf borderId="0" fillId="0" fontId="15" numFmtId="0" xfId="0" applyAlignment="1" applyFont="1">
      <alignment horizontal="left"/>
    </xf>
    <xf borderId="4" fillId="6" fontId="13" numFmtId="0" xfId="0" applyAlignment="1" applyBorder="1" applyFont="1">
      <alignment horizontal="left" readingOrder="0" shrinkToFit="0" wrapText="1"/>
    </xf>
    <xf borderId="0" fillId="6" fontId="13" numFmtId="0" xfId="0" applyAlignment="1" applyFont="1">
      <alignment horizontal="right" readingOrder="0" shrinkToFit="0" wrapText="1"/>
    </xf>
    <xf borderId="0" fillId="0" fontId="15" numFmtId="0" xfId="0" applyAlignment="1" applyFont="1">
      <alignment horizontal="center" readingOrder="0" shrinkToFit="0" wrapText="1"/>
    </xf>
    <xf borderId="3" fillId="0" fontId="15" numFmtId="0" xfId="0" applyAlignment="1" applyBorder="1" applyFont="1">
      <alignment horizontal="left" shrinkToFit="0" vertical="bottom" wrapText="1"/>
    </xf>
    <xf borderId="3" fillId="0" fontId="15" numFmtId="0" xfId="0" applyAlignment="1" applyBorder="1" applyFont="1">
      <alignment horizontal="left" readingOrder="0" shrinkToFit="0" wrapText="1"/>
    </xf>
    <xf borderId="0" fillId="0" fontId="15" numFmtId="0" xfId="0" applyAlignment="1" applyFont="1">
      <alignment horizontal="left" readingOrder="0" shrinkToFit="0" wrapText="1"/>
    </xf>
    <xf borderId="0" fillId="4" fontId="17" numFmtId="0" xfId="0" applyAlignment="1" applyFont="1">
      <alignment horizontal="right" readingOrder="0"/>
    </xf>
    <xf borderId="7" fillId="0" fontId="15" numFmtId="0" xfId="0" applyAlignment="1" applyBorder="1" applyFont="1">
      <alignment horizontal="left" readingOrder="0" shrinkToFit="0" wrapText="1"/>
    </xf>
    <xf borderId="3" fillId="0" fontId="15" numFmtId="4" xfId="0" applyAlignment="1" applyBorder="1" applyFont="1" applyNumberFormat="1">
      <alignment readingOrder="0" vertical="bottom"/>
    </xf>
    <xf borderId="0" fillId="0" fontId="15" numFmtId="0" xfId="0" applyAlignment="1" applyFont="1">
      <alignment horizontal="center" readingOrder="0" vertical="bottom"/>
    </xf>
    <xf borderId="0" fillId="0" fontId="15" numFmtId="0" xfId="0" applyAlignment="1" applyFont="1">
      <alignment horizontal="center" readingOrder="0" shrinkToFit="0" vertical="bottom" wrapText="1"/>
    </xf>
    <xf borderId="5" fillId="0" fontId="15" numFmtId="0" xfId="0" applyAlignment="1" applyBorder="1" applyFont="1">
      <alignment horizontal="left" readingOrder="0" shrinkToFit="0" wrapText="1"/>
    </xf>
    <xf borderId="0" fillId="6" fontId="13" numFmtId="0" xfId="0" applyAlignment="1" applyFont="1">
      <alignment horizontal="left" readingOrder="0" shrinkToFit="0" wrapText="1"/>
    </xf>
    <xf borderId="0" fillId="6" fontId="15" numFmtId="0" xfId="0" applyAlignment="1" applyFont="1">
      <alignment readingOrder="0" shrinkToFit="0" wrapText="1"/>
    </xf>
    <xf borderId="0" fillId="6" fontId="13" numFmtId="0" xfId="0" applyAlignment="1" applyFont="1">
      <alignment horizontal="left" readingOrder="0" shrinkToFit="0" vertical="bottom" wrapText="0"/>
    </xf>
    <xf borderId="14" fillId="4" fontId="13" numFmtId="0" xfId="0" applyAlignment="1" applyBorder="1" applyFont="1">
      <alignment horizontal="left" readingOrder="0" shrinkToFit="0" vertical="bottom" wrapText="0"/>
    </xf>
    <xf borderId="3" fillId="6" fontId="13" numFmtId="0" xfId="0" applyAlignment="1" applyBorder="1" applyFont="1">
      <alignment readingOrder="0" shrinkToFit="0" vertical="bottom" wrapText="0"/>
    </xf>
    <xf borderId="4" fillId="7" fontId="13" numFmtId="0" xfId="0" applyAlignment="1" applyBorder="1" applyFont="1">
      <alignment horizontal="left" readingOrder="0" shrinkToFit="0" vertical="bottom" wrapText="0"/>
    </xf>
    <xf borderId="1" fillId="7" fontId="13" numFmtId="0" xfId="0" applyAlignment="1" applyBorder="1" applyFont="1">
      <alignment readingOrder="0" shrinkToFit="0" wrapText="0"/>
    </xf>
    <xf borderId="14" fillId="4" fontId="13" numFmtId="0" xfId="0" applyAlignment="1" applyBorder="1" applyFont="1">
      <alignment readingOrder="0" shrinkToFit="0" wrapText="0"/>
    </xf>
    <xf borderId="3" fillId="7" fontId="13" numFmtId="0" xfId="0" applyAlignment="1" applyBorder="1" applyFont="1">
      <alignment readingOrder="0" shrinkToFit="0" wrapText="0"/>
    </xf>
    <xf borderId="1" fillId="7" fontId="14" numFmtId="0" xfId="0" applyAlignment="1" applyBorder="1" applyFont="1">
      <alignment readingOrder="0" shrinkToFit="0" wrapText="1"/>
    </xf>
    <xf borderId="3" fillId="7" fontId="14" numFmtId="0" xfId="0" applyAlignment="1" applyBorder="1" applyFont="1">
      <alignment readingOrder="0" shrinkToFit="0" wrapText="1"/>
    </xf>
    <xf borderId="0" fillId="0" fontId="15" numFmtId="0" xfId="0" applyAlignment="1" applyFont="1">
      <alignment horizontal="left" readingOrder="0" shrinkToFit="0" vertical="bottom" wrapText="0"/>
    </xf>
    <xf borderId="1" fillId="4" fontId="34" numFmtId="2" xfId="0" applyBorder="1" applyFont="1" applyNumberFormat="1"/>
    <xf borderId="14" fillId="4" fontId="34" numFmtId="2" xfId="0" applyBorder="1" applyFont="1" applyNumberFormat="1"/>
    <xf borderId="1" fillId="0" fontId="15" numFmtId="2" xfId="0" applyAlignment="1" applyBorder="1" applyFont="1" applyNumberFormat="1">
      <alignment readingOrder="0" shrinkToFit="0" wrapText="1"/>
    </xf>
    <xf borderId="4" fillId="0" fontId="15" numFmtId="0" xfId="0" applyAlignment="1" applyBorder="1" applyFont="1">
      <alignment horizontal="left" readingOrder="0" shrinkToFit="0" vertical="bottom" wrapText="0"/>
    </xf>
    <xf borderId="1" fillId="4" fontId="8" numFmtId="2" xfId="0" applyBorder="1" applyFont="1" applyNumberFormat="1"/>
    <xf borderId="14" fillId="4" fontId="16" numFmtId="2" xfId="0" applyAlignment="1" applyBorder="1" applyFont="1" applyNumberFormat="1">
      <alignment readingOrder="0"/>
    </xf>
    <xf borderId="14" fillId="4" fontId="33" numFmtId="2" xfId="0" applyBorder="1" applyFont="1" applyNumberFormat="1"/>
    <xf borderId="10" fillId="4" fontId="16" numFmtId="2" xfId="0" applyAlignment="1" applyBorder="1" applyFont="1" applyNumberFormat="1">
      <alignment readingOrder="0"/>
    </xf>
    <xf borderId="8" fillId="4" fontId="16" numFmtId="2" xfId="0" applyAlignment="1" applyBorder="1" applyFont="1" applyNumberFormat="1">
      <alignment readingOrder="0"/>
    </xf>
    <xf borderId="1" fillId="0" fontId="18" numFmtId="2" xfId="0" applyBorder="1" applyFont="1" applyNumberFormat="1"/>
    <xf borderId="3" fillId="0" fontId="18" numFmtId="0" xfId="0" applyAlignment="1" applyBorder="1" applyFont="1">
      <alignment readingOrder="0"/>
    </xf>
    <xf borderId="0" fillId="5" fontId="15" numFmtId="0" xfId="0" applyAlignment="1" applyFont="1">
      <alignment horizontal="left" readingOrder="0"/>
    </xf>
    <xf borderId="0" fillId="5" fontId="15" numFmtId="2" xfId="0" applyAlignment="1" applyFont="1" applyNumberFormat="1">
      <alignment readingOrder="0"/>
    </xf>
    <xf borderId="0" fillId="7" fontId="14" numFmtId="0" xfId="0" applyAlignment="1" applyFont="1">
      <alignment horizontal="left" readingOrder="0"/>
    </xf>
    <xf borderId="4" fillId="0" fontId="15" numFmtId="0" xfId="0" applyAlignment="1" applyBorder="1" applyFont="1">
      <alignment horizontal="left" readingOrder="0"/>
    </xf>
    <xf borderId="4" fillId="0" fontId="15" numFmtId="0" xfId="0" applyAlignment="1" applyBorder="1" applyFont="1">
      <alignment horizontal="left"/>
    </xf>
    <xf borderId="4" fillId="0" fontId="15" numFmtId="0" xfId="0" applyAlignment="1" applyBorder="1" applyFont="1">
      <alignment horizontal="left" readingOrder="0" vertical="bottom"/>
    </xf>
    <xf borderId="5" fillId="0" fontId="15" numFmtId="0" xfId="0" applyAlignment="1" applyBorder="1" applyFont="1">
      <alignment horizontal="left"/>
    </xf>
    <xf borderId="6" fillId="0" fontId="15" numFmtId="0" xfId="0" applyAlignment="1" applyBorder="1" applyFont="1">
      <alignment horizontal="left"/>
    </xf>
    <xf borderId="5" fillId="0" fontId="15" numFmtId="0" xfId="0" applyAlignment="1" applyBorder="1" applyFont="1">
      <alignment horizontal="left" readingOrder="0"/>
    </xf>
    <xf borderId="3" fillId="0" fontId="15" numFmtId="0" xfId="0" applyAlignment="1" applyBorder="1" applyFont="1">
      <alignment horizontal="left" readingOrder="0" vertical="bottom"/>
    </xf>
    <xf borderId="3" fillId="0" fontId="15" numFmtId="2" xfId="0" applyAlignment="1" applyBorder="1" applyFont="1" applyNumberFormat="1">
      <alignment horizontal="right" readingOrder="0" vertical="bottom"/>
    </xf>
    <xf borderId="0" fillId="6" fontId="13" numFmtId="2" xfId="0" applyAlignment="1" applyFont="1" applyNumberFormat="1">
      <alignment horizontal="left" readingOrder="0"/>
    </xf>
    <xf borderId="0" fillId="5" fontId="14" numFmtId="0" xfId="0" applyAlignment="1" applyFont="1">
      <alignment horizontal="left" readingOrder="0"/>
    </xf>
    <xf borderId="0" fillId="7" fontId="13" numFmtId="0" xfId="0" applyAlignment="1" applyFont="1">
      <alignment horizontal="left" readingOrder="0"/>
    </xf>
    <xf borderId="4" fillId="0" fontId="15" numFmtId="4" xfId="0" applyAlignment="1" applyBorder="1" applyFont="1" applyNumberFormat="1">
      <alignment horizontal="left" readingOrder="0"/>
    </xf>
    <xf borderId="0" fillId="0" fontId="25" numFmtId="0" xfId="0" applyAlignment="1" applyFont="1">
      <alignment horizontal="center" readingOrder="0"/>
    </xf>
    <xf borderId="0" fillId="0" fontId="26" numFmtId="4" xfId="0" applyAlignment="1" applyFont="1" applyNumberFormat="1">
      <alignment horizontal="center" readingOrder="0"/>
    </xf>
    <xf borderId="3" fillId="11" fontId="15" numFmtId="0" xfId="0" applyAlignment="1" applyBorder="1" applyFont="1">
      <alignment horizontal="left" readingOrder="0"/>
    </xf>
    <xf borderId="0" fillId="11" fontId="15" numFmtId="0" xfId="0" applyAlignment="1" applyFont="1">
      <alignment vertical="bottom"/>
    </xf>
    <xf borderId="3" fillId="0" fontId="15" numFmtId="4" xfId="0" applyAlignment="1" applyBorder="1" applyFont="1" applyNumberFormat="1">
      <alignment horizontal="left" vertical="bottom"/>
    </xf>
    <xf borderId="0" fillId="0" fontId="15" numFmtId="4" xfId="0" applyAlignment="1" applyFont="1" applyNumberFormat="1">
      <alignment horizontal="right" vertical="bottom"/>
    </xf>
    <xf borderId="0" fillId="0" fontId="1" numFmtId="0" xfId="0" applyAlignment="1" applyFont="1">
      <alignment horizontal="left"/>
    </xf>
    <xf borderId="0" fillId="0" fontId="35" numFmtId="2" xfId="0" applyAlignment="1" applyFont="1" applyNumberFormat="1">
      <alignment readingOrder="0"/>
    </xf>
    <xf borderId="0" fillId="7" fontId="14" numFmtId="2" xfId="0" applyAlignment="1" applyFont="1" applyNumberFormat="1">
      <alignment readingOrder="0"/>
    </xf>
    <xf borderId="4" fillId="0" fontId="15" numFmtId="2" xfId="0" applyAlignment="1" applyBorder="1" applyFont="1" applyNumberFormat="1">
      <alignment horizontal="right" vertical="bottom"/>
    </xf>
    <xf borderId="5" fillId="0" fontId="15" numFmtId="0" xfId="0" applyAlignment="1" applyBorder="1" applyFont="1">
      <alignment vertical="bottom"/>
    </xf>
    <xf borderId="5" fillId="0" fontId="15" numFmtId="2" xfId="0" applyAlignment="1" applyBorder="1" applyFont="1" applyNumberFormat="1">
      <alignment horizontal="right" vertical="bottom"/>
    </xf>
    <xf borderId="12" fillId="0" fontId="15" numFmtId="0" xfId="0" applyAlignment="1" applyBorder="1" applyFont="1">
      <alignment readingOrder="0" shrinkToFit="0" vertical="bottom" wrapText="0"/>
    </xf>
    <xf borderId="10" fillId="0" fontId="7" numFmtId="2" xfId="0" applyAlignment="1" applyBorder="1" applyFont="1" applyNumberFormat="1">
      <alignment vertical="bottom"/>
    </xf>
    <xf borderId="7" fillId="0" fontId="15" numFmtId="0" xfId="0" applyAlignment="1" applyBorder="1" applyFont="1">
      <alignment horizontal="right" readingOrder="0" shrinkToFit="0" wrapText="1"/>
    </xf>
    <xf borderId="7" fillId="0" fontId="3" numFmtId="2" xfId="0" applyAlignment="1" applyBorder="1" applyFont="1" applyNumberFormat="1">
      <alignment horizontal="right" readingOrder="0" vertical="bottom"/>
    </xf>
    <xf borderId="7" fillId="0" fontId="15" numFmtId="2" xfId="0" applyAlignment="1" applyBorder="1" applyFont="1" applyNumberFormat="1">
      <alignment readingOrder="0" vertical="bottom"/>
    </xf>
    <xf borderId="4" fillId="0" fontId="1" numFmtId="0" xfId="0" applyBorder="1" applyFont="1"/>
    <xf borderId="5" fillId="0" fontId="15" numFmtId="2" xfId="0" applyAlignment="1" applyBorder="1" applyFont="1" applyNumberFormat="1">
      <alignment horizontal="right" readingOrder="0"/>
    </xf>
    <xf borderId="3" fillId="0" fontId="15" numFmtId="0" xfId="0" applyAlignment="1" applyBorder="1" applyFont="1">
      <alignment horizontal="center" readingOrder="0" shrinkToFit="0" wrapText="1"/>
    </xf>
    <xf borderId="0" fillId="0" fontId="35" numFmtId="0" xfId="0" applyAlignment="1" applyFont="1">
      <alignment horizontal="left" readingOrder="0"/>
    </xf>
    <xf borderId="4" fillId="0" fontId="15" numFmtId="166" xfId="0" applyAlignment="1" applyBorder="1" applyFont="1" applyNumberFormat="1">
      <alignment horizontal="right" vertical="bottom"/>
    </xf>
    <xf borderId="6" fillId="0" fontId="35" numFmtId="0" xfId="0" applyAlignment="1" applyBorder="1" applyFont="1">
      <alignment horizontal="left" readingOrder="0"/>
    </xf>
    <xf borderId="10" fillId="0" fontId="35" numFmtId="0" xfId="0" applyAlignment="1" applyBorder="1" applyFont="1">
      <alignment horizontal="left" readingOrder="0"/>
    </xf>
    <xf borderId="4" fillId="0" fontId="1" numFmtId="0" xfId="0" applyAlignment="1" applyBorder="1" applyFont="1">
      <alignment horizontal="center" readingOrder="0"/>
    </xf>
    <xf borderId="4" fillId="0" fontId="15" numFmtId="4" xfId="0" applyAlignment="1" applyBorder="1" applyFont="1" applyNumberFormat="1">
      <alignment horizontal="right" readingOrder="0" vertical="bottom"/>
    </xf>
    <xf borderId="4" fillId="0" fontId="15" numFmtId="166" xfId="0" applyAlignment="1" applyBorder="1" applyFont="1" applyNumberFormat="1">
      <alignment horizontal="right" readingOrder="0" vertical="bottom"/>
    </xf>
    <xf borderId="0" fillId="6" fontId="36" numFmtId="0" xfId="0" applyAlignment="1" applyFont="1">
      <alignment readingOrder="0"/>
    </xf>
    <xf borderId="0" fillId="6" fontId="37" numFmtId="4" xfId="0" applyAlignment="1" applyFont="1" applyNumberFormat="1">
      <alignment readingOrder="0"/>
    </xf>
    <xf borderId="0" fillId="6" fontId="38" numFmtId="0" xfId="0" applyFont="1"/>
    <xf borderId="0" fillId="4" fontId="38" numFmtId="0" xfId="0" applyFont="1"/>
    <xf borderId="0" fillId="0" fontId="39" numFmtId="0" xfId="0" applyFont="1"/>
    <xf borderId="0" fillId="0" fontId="40" numFmtId="0" xfId="0" applyFont="1"/>
    <xf borderId="0" fillId="0" fontId="41" numFmtId="0" xfId="0" applyAlignment="1" applyFont="1">
      <alignment horizontal="center"/>
    </xf>
    <xf borderId="4" fillId="11" fontId="42" numFmtId="0" xfId="0" applyAlignment="1" applyBorder="1" applyFont="1">
      <alignment horizontal="left" readingOrder="0" shrinkToFit="0" vertical="center" wrapText="1"/>
    </xf>
    <xf borderId="4" fillId="12" fontId="42" numFmtId="0" xfId="0" applyAlignment="1" applyBorder="1" applyFill="1" applyFont="1">
      <alignment horizontal="left" readingOrder="0" shrinkToFit="0" vertical="center" wrapText="1"/>
    </xf>
    <xf borderId="4" fillId="13" fontId="41" numFmtId="0" xfId="0" applyAlignment="1" applyBorder="1" applyFill="1" applyFont="1">
      <alignment horizontal="left" readingOrder="0" vertical="center"/>
    </xf>
    <xf borderId="4" fillId="0" fontId="39" numFmtId="0" xfId="0" applyAlignment="1" applyBorder="1" applyFont="1">
      <alignment vertical="bottom"/>
    </xf>
    <xf borderId="0" fillId="0" fontId="39" numFmtId="0" xfId="0" applyAlignment="1" applyFont="1">
      <alignment vertical="bottom"/>
    </xf>
    <xf borderId="4" fillId="0" fontId="39" numFmtId="0" xfId="0" applyAlignment="1" applyBorder="1" applyFont="1">
      <alignment readingOrder="0" shrinkToFit="0" wrapText="1"/>
    </xf>
    <xf borderId="4" fillId="0" fontId="39" numFmtId="4" xfId="0" applyAlignment="1" applyBorder="1" applyFont="1" applyNumberFormat="1">
      <alignment readingOrder="0" shrinkToFit="0" wrapText="1"/>
    </xf>
    <xf borderId="1" fillId="0" fontId="39" numFmtId="0" xfId="0" applyAlignment="1" applyBorder="1" applyFont="1">
      <alignment horizontal="right" readingOrder="0" vertical="bottom"/>
    </xf>
    <xf borderId="0" fillId="0" fontId="43" numFmtId="0" xfId="0" applyAlignment="1" applyFont="1">
      <alignment vertical="bottom"/>
    </xf>
    <xf borderId="0" fillId="0" fontId="39" numFmtId="0" xfId="0" applyAlignment="1" applyFont="1">
      <alignment horizontal="right" vertical="bottom"/>
    </xf>
    <xf borderId="0" fillId="0" fontId="43" numFmtId="164" xfId="0" applyAlignment="1" applyFont="1" applyNumberFormat="1">
      <alignment readingOrder="0" vertical="bottom"/>
    </xf>
    <xf borderId="4" fillId="0" fontId="39" numFmtId="164" xfId="0" applyAlignment="1" applyBorder="1" applyFont="1" applyNumberFormat="1">
      <alignment horizontal="right" vertical="bottom"/>
    </xf>
    <xf borderId="0" fillId="0" fontId="43" numFmtId="0" xfId="0" applyAlignment="1" applyFont="1">
      <alignment readingOrder="0" vertical="bottom"/>
    </xf>
    <xf borderId="4" fillId="0" fontId="39" numFmtId="0" xfId="0" applyBorder="1" applyFont="1"/>
    <xf borderId="4" fillId="0" fontId="39" numFmtId="4" xfId="0" applyAlignment="1" applyBorder="1" applyFont="1" applyNumberFormat="1">
      <alignment readingOrder="0"/>
    </xf>
    <xf borderId="4" fillId="0" fontId="39" numFmtId="0" xfId="0" applyAlignment="1" applyBorder="1" applyFont="1">
      <alignment readingOrder="0"/>
    </xf>
    <xf borderId="4" fillId="0" fontId="39" numFmtId="0" xfId="0" applyAlignment="1" applyBorder="1" applyFont="1">
      <alignment readingOrder="0" shrinkToFit="0" vertical="bottom" wrapText="1"/>
    </xf>
    <xf borderId="3" fillId="0" fontId="39" numFmtId="4" xfId="0" applyAlignment="1" applyBorder="1" applyFont="1" applyNumberFormat="1">
      <alignment horizontal="right" readingOrder="0" shrinkToFit="0" vertical="bottom" wrapText="1"/>
    </xf>
    <xf borderId="7" fillId="0" fontId="39" numFmtId="0" xfId="0" applyAlignment="1" applyBorder="1" applyFont="1">
      <alignment readingOrder="0" shrinkToFit="0" vertical="bottom" wrapText="1"/>
    </xf>
    <xf borderId="8" fillId="0" fontId="43" numFmtId="4" xfId="0" applyAlignment="1" applyBorder="1" applyFont="1" applyNumberFormat="1">
      <alignment readingOrder="0" vertical="bottom"/>
    </xf>
    <xf borderId="4" fillId="0" fontId="39" numFmtId="2" xfId="0" applyAlignment="1" applyBorder="1" applyFont="1" applyNumberFormat="1">
      <alignment horizontal="right" readingOrder="0" shrinkToFit="0" wrapText="1"/>
    </xf>
    <xf borderId="4" fillId="0" fontId="39" numFmtId="4" xfId="0" applyAlignment="1" applyBorder="1" applyFont="1" applyNumberFormat="1">
      <alignment horizontal="right" readingOrder="0" shrinkToFit="0" wrapText="1"/>
    </xf>
    <xf borderId="4" fillId="0" fontId="39" numFmtId="4" xfId="0" applyAlignment="1" applyBorder="1" applyFont="1" applyNumberFormat="1">
      <alignment horizontal="center" readingOrder="0" shrinkToFit="0" wrapText="1"/>
    </xf>
    <xf borderId="0" fillId="6" fontId="36" numFmtId="0" xfId="0" applyAlignment="1" applyFont="1">
      <alignment horizontal="center" readingOrder="0" shrinkToFit="0" wrapText="1"/>
    </xf>
    <xf borderId="6" fillId="6" fontId="44" numFmtId="4" xfId="0" applyAlignment="1" applyBorder="1" applyFont="1" applyNumberFormat="1">
      <alignment shrinkToFit="0" wrapText="1"/>
    </xf>
    <xf borderId="0" fillId="6" fontId="39" numFmtId="0" xfId="0" applyFont="1"/>
    <xf borderId="0" fillId="4" fontId="39" numFmtId="0" xfId="0" applyFont="1"/>
    <xf borderId="0" fillId="5" fontId="39" numFmtId="0" xfId="0" applyAlignment="1" applyFont="1">
      <alignment readingOrder="0"/>
    </xf>
    <xf borderId="0" fillId="5" fontId="39" numFmtId="0" xfId="0" applyFont="1"/>
    <xf borderId="0" fillId="0" fontId="39" numFmtId="0" xfId="0" applyAlignment="1" applyFont="1">
      <alignment readingOrder="0"/>
    </xf>
    <xf borderId="4" fillId="0" fontId="7" numFmtId="2" xfId="0" applyAlignment="1" applyBorder="1" applyFont="1" applyNumberFormat="1">
      <alignment vertical="bottom"/>
    </xf>
    <xf borderId="4" fillId="4" fontId="15" numFmtId="0" xfId="0" applyAlignment="1" applyBorder="1" applyFont="1">
      <alignment vertical="bottom"/>
    </xf>
    <xf borderId="4" fillId="0" fontId="15" numFmtId="2" xfId="0" applyAlignment="1" applyBorder="1" applyFont="1" applyNumberFormat="1">
      <alignment horizontal="right"/>
    </xf>
    <xf borderId="8" fillId="0" fontId="15" numFmtId="2" xfId="0" applyAlignment="1" applyBorder="1" applyFont="1" applyNumberFormat="1">
      <alignment horizontal="right" readingOrder="0" vertical="bottom"/>
    </xf>
    <xf borderId="5" fillId="0" fontId="15" numFmtId="2" xfId="0" applyBorder="1" applyFont="1" applyNumberFormat="1"/>
    <xf borderId="8" fillId="0" fontId="15" numFmtId="4" xfId="0" applyAlignment="1" applyBorder="1" applyFont="1" applyNumberFormat="1">
      <alignment horizontal="right" readingOrder="0" vertical="bottom"/>
    </xf>
    <xf borderId="3" fillId="0" fontId="3" numFmtId="4" xfId="0" applyAlignment="1" applyBorder="1" applyFont="1" applyNumberFormat="1">
      <alignment horizontal="right" vertical="bottom"/>
    </xf>
    <xf borderId="4" fillId="0" fontId="15" numFmtId="0" xfId="0" applyAlignment="1" applyBorder="1" applyFont="1">
      <alignment readingOrder="0" shrinkToFit="0" vertical="bottom" wrapText="1"/>
    </xf>
    <xf borderId="3" fillId="4" fontId="15" numFmtId="0" xfId="0" applyAlignment="1" applyBorder="1" applyFont="1">
      <alignment readingOrder="0" shrinkToFit="0" vertical="bottom" wrapText="1"/>
    </xf>
    <xf borderId="0" fillId="6" fontId="12" numFmtId="0" xfId="0" applyAlignment="1" applyFont="1">
      <alignment shrinkToFit="0" wrapText="1"/>
    </xf>
    <xf borderId="0" fillId="6" fontId="14" numFmtId="4" xfId="0" applyAlignment="1" applyFont="1" applyNumberFormat="1">
      <alignment readingOrder="0" shrinkToFit="0" wrapText="1"/>
    </xf>
    <xf borderId="0" fillId="0" fontId="15" numFmtId="0" xfId="0" applyAlignment="1" applyFont="1">
      <alignment horizontal="right" readingOrder="0" shrinkToFit="0" vertical="bottom" wrapText="1"/>
    </xf>
    <xf borderId="0" fillId="0" fontId="15" numFmtId="0" xfId="0" applyAlignment="1" applyFont="1">
      <alignment shrinkToFit="0" vertical="bottom" wrapText="1"/>
    </xf>
    <xf borderId="0" fillId="0" fontId="15" numFmtId="0" xfId="0" applyAlignment="1" applyFont="1">
      <alignment readingOrder="0" shrinkToFit="0" vertical="bottom" wrapText="1"/>
    </xf>
    <xf borderId="0" fillId="0" fontId="3" numFmtId="4" xfId="0" applyAlignment="1" applyFont="1" applyNumberFormat="1">
      <alignment readingOrder="0" vertical="bottom"/>
    </xf>
    <xf borderId="7" fillId="6" fontId="13" numFmtId="0" xfId="0" applyAlignment="1" applyBorder="1" applyFont="1">
      <alignment readingOrder="0" shrinkToFit="0" vertical="bottom" wrapText="0"/>
    </xf>
    <xf borderId="4" fillId="0" fontId="1" numFmtId="0" xfId="0" applyAlignment="1" applyBorder="1" applyFont="1">
      <alignment readingOrder="0"/>
    </xf>
    <xf borderId="3" fillId="4" fontId="16" numFmtId="4" xfId="0" applyAlignment="1" applyBorder="1" applyFont="1" applyNumberFormat="1">
      <alignment readingOrder="0"/>
    </xf>
    <xf borderId="0" fillId="6" fontId="25" numFmtId="0" xfId="0" applyAlignment="1" applyFont="1">
      <alignment horizontal="center" readingOrder="0"/>
    </xf>
    <xf borderId="0" fillId="0" fontId="15" numFmtId="4" xfId="0" applyFont="1" applyNumberFormat="1"/>
    <xf borderId="8" fillId="0" fontId="15" numFmtId="4" xfId="0" applyAlignment="1" applyBorder="1" applyFont="1" applyNumberFormat="1">
      <alignment horizontal="right" vertical="bottom"/>
    </xf>
    <xf borderId="4" fillId="7" fontId="14" numFmtId="4" xfId="0" applyBorder="1" applyFont="1" applyNumberFormat="1"/>
    <xf borderId="0" fillId="0" fontId="45" numFmtId="0" xfId="0" applyAlignment="1" applyFont="1">
      <alignment horizontal="right" readingOrder="0"/>
    </xf>
    <xf borderId="0" fillId="0" fontId="45" numFmtId="4" xfId="0" applyAlignment="1" applyFont="1" applyNumberFormat="1">
      <alignment horizontal="right" readingOrder="0"/>
    </xf>
    <xf borderId="4" fillId="4" fontId="15" numFmtId="0" xfId="0" applyAlignment="1" applyBorder="1" applyFont="1">
      <alignment readingOrder="0" vertical="bottom"/>
    </xf>
    <xf borderId="7" fillId="0" fontId="15" numFmtId="4" xfId="0" applyAlignment="1" applyBorder="1" applyFont="1" applyNumberFormat="1">
      <alignment readingOrder="0" shrinkToFit="0" wrapText="1"/>
    </xf>
    <xf borderId="4" fillId="0" fontId="15" numFmtId="0" xfId="0" applyAlignment="1" applyBorder="1" applyFont="1">
      <alignment horizontal="center" shrinkToFit="0" vertical="bottom" wrapText="1"/>
    </xf>
    <xf borderId="5" fillId="0" fontId="15" numFmtId="0" xfId="0" applyAlignment="1" applyBorder="1" applyFont="1">
      <alignment horizontal="center" shrinkToFit="0" wrapText="1"/>
    </xf>
    <xf borderId="0" fillId="14" fontId="46" numFmtId="0" xfId="0" applyAlignment="1" applyFill="1" applyFont="1">
      <alignment horizontal="center" readingOrder="0"/>
    </xf>
    <xf borderId="1" fillId="14" fontId="46" numFmtId="0" xfId="0" applyAlignment="1" applyBorder="1" applyFont="1">
      <alignment horizontal="center" readingOrder="0"/>
    </xf>
    <xf borderId="4" fillId="0" fontId="45" numFmtId="0" xfId="0" applyAlignment="1" applyBorder="1" applyFont="1">
      <alignment horizontal="center" readingOrder="0" vertical="bottom"/>
    </xf>
    <xf borderId="4" fillId="0" fontId="18" numFmtId="0" xfId="0" applyAlignment="1" applyBorder="1" applyFont="1">
      <alignment horizontal="center" readingOrder="0" vertical="bottom"/>
    </xf>
    <xf borderId="4" fillId="15" fontId="18" numFmtId="0" xfId="0" applyAlignment="1" applyBorder="1" applyFill="1" applyFont="1">
      <alignment horizontal="center" readingOrder="0" vertical="bottom"/>
    </xf>
    <xf borderId="4" fillId="0" fontId="47" numFmtId="0" xfId="0" applyAlignment="1" applyBorder="1" applyFont="1">
      <alignment readingOrder="0" vertical="bottom"/>
    </xf>
    <xf borderId="4" fillId="15" fontId="15" numFmtId="4" xfId="0" applyAlignment="1" applyBorder="1" applyFont="1" applyNumberFormat="1">
      <alignment horizontal="right" readingOrder="0" vertical="bottom"/>
    </xf>
    <xf borderId="4" fillId="15" fontId="15" numFmtId="4" xfId="0" applyAlignment="1" applyBorder="1" applyFont="1" applyNumberFormat="1">
      <alignment readingOrder="0" vertical="bottom"/>
    </xf>
    <xf borderId="4" fillId="0" fontId="45" numFmtId="0" xfId="0" applyAlignment="1" applyBorder="1" applyFont="1">
      <alignment readingOrder="0" vertical="bottom"/>
    </xf>
    <xf borderId="4" fillId="0" fontId="45" numFmtId="0" xfId="0" applyAlignment="1" applyBorder="1" applyFont="1">
      <alignment readingOrder="0"/>
    </xf>
    <xf borderId="4" fillId="15" fontId="15" numFmtId="4" xfId="0" applyAlignment="1" applyBorder="1" applyFont="1" applyNumberFormat="1">
      <alignment readingOrder="0"/>
    </xf>
    <xf borderId="4" fillId="15" fontId="15" numFmtId="4" xfId="0" applyBorder="1" applyFont="1" applyNumberFormat="1"/>
    <xf borderId="4" fillId="16" fontId="15" numFmtId="2" xfId="0" applyAlignment="1" applyBorder="1" applyFill="1" applyFont="1" applyNumberFormat="1">
      <alignment readingOrder="0"/>
    </xf>
    <xf borderId="4" fillId="14" fontId="15" numFmtId="2" xfId="0" applyBorder="1" applyFont="1" applyNumberFormat="1"/>
    <xf borderId="4" fillId="16" fontId="15" numFmtId="2" xfId="0" applyBorder="1" applyFont="1" applyNumberFormat="1"/>
    <xf borderId="4" fillId="14" fontId="15" numFmtId="4" xfId="0" applyAlignment="1" applyBorder="1" applyFont="1" applyNumberFormat="1">
      <alignment readingOrder="0"/>
    </xf>
    <xf borderId="4" fillId="15" fontId="15" numFmtId="0" xfId="0" applyBorder="1" applyFont="1"/>
    <xf borderId="6" fillId="6" fontId="12" numFmtId="4" xfId="0" applyAlignment="1" applyBorder="1" applyFont="1" applyNumberFormat="1">
      <alignment shrinkToFit="0" wrapText="1"/>
    </xf>
    <xf borderId="4" fillId="0" fontId="15" numFmtId="3" xfId="0" applyAlignment="1" applyBorder="1" applyFont="1" applyNumberFormat="1">
      <alignment readingOrder="0" vertical="bottom"/>
    </xf>
    <xf borderId="4" fillId="0" fontId="15" numFmtId="166" xfId="0" applyAlignment="1" applyBorder="1" applyFont="1" applyNumberFormat="1">
      <alignment readingOrder="0" vertical="bottom"/>
    </xf>
    <xf borderId="4" fillId="0" fontId="15" numFmtId="3" xfId="0" applyBorder="1" applyFont="1" applyNumberFormat="1"/>
    <xf borderId="0" fillId="8" fontId="13" numFmtId="0" xfId="0" applyAlignment="1" applyFont="1">
      <alignment horizontal="center" readingOrder="0"/>
    </xf>
    <xf borderId="0" fillId="0" fontId="15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8" width="18.88"/>
  </cols>
  <sheetData>
    <row r="1">
      <c r="A1" s="1" t="s">
        <v>0</v>
      </c>
      <c r="B1" s="2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29.88"/>
    <col customWidth="1" min="3" max="3" width="17.0"/>
    <col customWidth="1" min="4" max="4" width="16.38"/>
    <col customWidth="1" min="5" max="5" width="16.25"/>
    <col customWidth="1" min="6" max="6" width="18.38"/>
    <col customWidth="1" min="7" max="7" width="15.25"/>
    <col customWidth="1" min="8" max="8" width="45.63"/>
    <col customWidth="1" min="9" max="10" width="14.0"/>
    <col customWidth="1" min="11" max="11" width="17.0"/>
    <col customWidth="1" min="12" max="26" width="14.0"/>
  </cols>
  <sheetData>
    <row r="1">
      <c r="A1" s="3"/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>
        <f>SUM(E37+C51)</f>
        <v>25445.22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/>
      <c r="B2" s="6"/>
      <c r="C2" s="6"/>
      <c r="D2" s="6"/>
      <c r="E2" s="6"/>
      <c r="F2" s="6"/>
      <c r="G2" s="6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7" t="s">
        <v>2</v>
      </c>
      <c r="B3" s="8"/>
      <c r="C3" s="8"/>
      <c r="D3" s="8"/>
      <c r="E3" s="8"/>
      <c r="F3" s="8"/>
      <c r="G3" s="9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0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7</v>
      </c>
      <c r="B5" s="12" t="s">
        <v>8</v>
      </c>
      <c r="C5" s="12" t="s">
        <v>9</v>
      </c>
      <c r="D5" s="12" t="s">
        <v>10</v>
      </c>
      <c r="E5" s="12" t="s">
        <v>11</v>
      </c>
      <c r="F5" s="5"/>
      <c r="G5" s="13"/>
      <c r="H5" s="14" t="s">
        <v>12</v>
      </c>
      <c r="I5" s="15"/>
      <c r="J5" s="1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6">
        <v>1.0</v>
      </c>
      <c r="B6" s="16" t="s">
        <v>13</v>
      </c>
      <c r="C6" s="16" t="s">
        <v>14</v>
      </c>
      <c r="D6" s="17">
        <v>2256.39</v>
      </c>
      <c r="E6" s="16" t="s">
        <v>15</v>
      </c>
      <c r="F6" s="5"/>
      <c r="G6" s="10"/>
      <c r="H6" s="18" t="s">
        <v>16</v>
      </c>
      <c r="I6" s="18" t="s">
        <v>17</v>
      </c>
      <c r="J6" s="19" t="s">
        <v>18</v>
      </c>
      <c r="K6" s="12" t="s">
        <v>19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6">
        <v>1.0</v>
      </c>
      <c r="B7" s="16" t="s">
        <v>20</v>
      </c>
      <c r="C7" s="16" t="s">
        <v>21</v>
      </c>
      <c r="D7" s="17">
        <v>72.1</v>
      </c>
      <c r="E7" s="16" t="s">
        <v>15</v>
      </c>
      <c r="F7" s="5"/>
      <c r="G7" s="10"/>
      <c r="H7" s="20" t="s">
        <v>22</v>
      </c>
      <c r="I7" s="21"/>
      <c r="J7" s="20">
        <v>0.0</v>
      </c>
      <c r="K7" s="22">
        <f t="shared" ref="K7:K8" si="1">SUM(I7+J7)</f>
        <v>0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6">
        <v>1.0</v>
      </c>
      <c r="B8" s="16" t="s">
        <v>23</v>
      </c>
      <c r="C8" s="16" t="s">
        <v>21</v>
      </c>
      <c r="D8" s="17">
        <v>291.44</v>
      </c>
      <c r="E8" s="16" t="s">
        <v>15</v>
      </c>
      <c r="F8" s="5"/>
      <c r="G8" s="10"/>
      <c r="H8" s="20" t="s">
        <v>24</v>
      </c>
      <c r="I8" s="21"/>
      <c r="J8" s="20">
        <v>646.04</v>
      </c>
      <c r="K8" s="22">
        <f t="shared" si="1"/>
        <v>646.04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6">
        <v>1.0</v>
      </c>
      <c r="B9" s="16" t="s">
        <v>25</v>
      </c>
      <c r="C9" s="16" t="s">
        <v>26</v>
      </c>
      <c r="D9" s="17">
        <v>1299.05</v>
      </c>
      <c r="E9" s="16" t="s">
        <v>15</v>
      </c>
      <c r="F9" s="10"/>
      <c r="G9" s="10"/>
      <c r="H9" s="20" t="s">
        <v>27</v>
      </c>
      <c r="I9" s="21"/>
      <c r="J9" s="20">
        <v>513.99</v>
      </c>
      <c r="K9" s="22">
        <f t="shared" ref="K9:K13" si="2">SUM(I9:J9)</f>
        <v>513.99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6">
        <v>1.0</v>
      </c>
      <c r="B10" s="16" t="s">
        <v>28</v>
      </c>
      <c r="C10" s="16" t="s">
        <v>26</v>
      </c>
      <c r="D10" s="17">
        <v>1107.14</v>
      </c>
      <c r="E10" s="16" t="s">
        <v>15</v>
      </c>
      <c r="F10" s="5"/>
      <c r="G10" s="10"/>
      <c r="H10" s="20" t="s">
        <v>29</v>
      </c>
      <c r="I10" s="21"/>
      <c r="J10" s="20">
        <v>0.0</v>
      </c>
      <c r="K10" s="22">
        <f t="shared" si="2"/>
        <v>0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6">
        <v>1.0</v>
      </c>
      <c r="B11" s="16" t="s">
        <v>30</v>
      </c>
      <c r="C11" s="16" t="s">
        <v>26</v>
      </c>
      <c r="D11" s="17">
        <v>0.0</v>
      </c>
      <c r="E11" s="16"/>
      <c r="F11" s="5"/>
      <c r="G11" s="10"/>
      <c r="H11" s="20" t="s">
        <v>31</v>
      </c>
      <c r="I11" s="21"/>
      <c r="J11" s="20">
        <v>0.0</v>
      </c>
      <c r="K11" s="22">
        <f t="shared" si="2"/>
        <v>0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6">
        <v>1.0</v>
      </c>
      <c r="B12" s="16" t="s">
        <v>32</v>
      </c>
      <c r="C12" s="16" t="s">
        <v>26</v>
      </c>
      <c r="D12" s="17">
        <v>605.65</v>
      </c>
      <c r="E12" s="16" t="s">
        <v>15</v>
      </c>
      <c r="F12" s="5"/>
      <c r="G12" s="10"/>
      <c r="H12" s="20" t="s">
        <v>33</v>
      </c>
      <c r="I12" s="21"/>
      <c r="J12" s="20">
        <v>717.07</v>
      </c>
      <c r="K12" s="22">
        <f t="shared" si="2"/>
        <v>717.07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6">
        <v>1.0</v>
      </c>
      <c r="B13" s="16" t="s">
        <v>34</v>
      </c>
      <c r="C13" s="16" t="s">
        <v>26</v>
      </c>
      <c r="D13" s="17">
        <v>275.0</v>
      </c>
      <c r="E13" s="16" t="s">
        <v>15</v>
      </c>
      <c r="F13" s="5"/>
      <c r="G13" s="10"/>
      <c r="H13" s="20" t="s">
        <v>35</v>
      </c>
      <c r="I13" s="20">
        <v>467.0</v>
      </c>
      <c r="J13" s="20">
        <v>586.75</v>
      </c>
      <c r="K13" s="22">
        <f t="shared" si="2"/>
        <v>1053.75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6">
        <v>1.0</v>
      </c>
      <c r="B14" s="23" t="s">
        <v>36</v>
      </c>
      <c r="C14" s="16" t="s">
        <v>26</v>
      </c>
      <c r="D14" s="17">
        <v>275.0</v>
      </c>
      <c r="E14" s="16" t="s">
        <v>15</v>
      </c>
      <c r="F14" s="5"/>
      <c r="G14" s="10"/>
      <c r="H14" s="20" t="s">
        <v>37</v>
      </c>
      <c r="I14" s="21"/>
      <c r="J14" s="20"/>
      <c r="K14" s="22">
        <f t="shared" ref="K14:K16" si="3">SUM(I14+J14)</f>
        <v>0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6">
        <v>1.0</v>
      </c>
      <c r="B15" s="16" t="s">
        <v>38</v>
      </c>
      <c r="C15" s="16" t="s">
        <v>39</v>
      </c>
      <c r="D15" s="17">
        <v>228.9</v>
      </c>
      <c r="E15" s="16" t="s">
        <v>15</v>
      </c>
      <c r="F15" s="5"/>
      <c r="G15" s="10"/>
      <c r="H15" s="20" t="s">
        <v>40</v>
      </c>
      <c r="I15" s="21"/>
      <c r="J15" s="20">
        <v>114.0</v>
      </c>
      <c r="K15" s="22">
        <f t="shared" si="3"/>
        <v>114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6">
        <v>1.0</v>
      </c>
      <c r="B16" s="16" t="s">
        <v>41</v>
      </c>
      <c r="C16" s="16" t="s">
        <v>39</v>
      </c>
      <c r="D16" s="17">
        <v>252.14</v>
      </c>
      <c r="E16" s="16" t="s">
        <v>15</v>
      </c>
      <c r="F16" s="5"/>
      <c r="G16" s="10"/>
      <c r="H16" s="24" t="s">
        <v>42</v>
      </c>
      <c r="I16" s="20"/>
      <c r="J16" s="20">
        <v>759.22</v>
      </c>
      <c r="K16" s="22">
        <f t="shared" si="3"/>
        <v>759.22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6">
        <v>1.0</v>
      </c>
      <c r="B17" s="16" t="s">
        <v>43</v>
      </c>
      <c r="C17" s="16" t="s">
        <v>39</v>
      </c>
      <c r="D17" s="17">
        <v>882.0</v>
      </c>
      <c r="E17" s="16" t="s">
        <v>15</v>
      </c>
      <c r="F17" s="5"/>
      <c r="G17" s="10"/>
      <c r="H17" s="25"/>
      <c r="I17" s="15"/>
      <c r="J17" s="26" t="s">
        <v>44</v>
      </c>
      <c r="K17" s="22">
        <f>SUM(K7:K16)</f>
        <v>3804.07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6">
        <v>1.0</v>
      </c>
      <c r="B18" s="16" t="s">
        <v>45</v>
      </c>
      <c r="C18" s="16" t="s">
        <v>39</v>
      </c>
      <c r="D18" s="17">
        <v>550.0</v>
      </c>
      <c r="E18" s="16" t="s">
        <v>15</v>
      </c>
      <c r="F18" s="5"/>
      <c r="G18" s="10"/>
      <c r="H18" s="25"/>
      <c r="I18" s="15"/>
      <c r="J18" s="1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6">
        <v>3.0</v>
      </c>
      <c r="B19" s="16" t="s">
        <v>46</v>
      </c>
      <c r="C19" s="27" t="s">
        <v>26</v>
      </c>
      <c r="D19" s="17">
        <v>100.0</v>
      </c>
      <c r="E19" s="16" t="s">
        <v>15</v>
      </c>
      <c r="F19" s="5"/>
      <c r="G19" s="10"/>
      <c r="H19" s="25"/>
      <c r="I19" s="15"/>
      <c r="J19" s="1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6">
        <v>7.0</v>
      </c>
      <c r="B20" s="16" t="s">
        <v>46</v>
      </c>
      <c r="C20" s="27" t="s">
        <v>26</v>
      </c>
      <c r="D20" s="17">
        <v>100.0</v>
      </c>
      <c r="E20" s="16" t="s">
        <v>15</v>
      </c>
      <c r="F20" s="5"/>
      <c r="G20" s="5"/>
      <c r="H20" s="5"/>
      <c r="I20" s="28"/>
      <c r="J20" s="28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6">
        <v>7.0</v>
      </c>
      <c r="B21" s="16" t="s">
        <v>47</v>
      </c>
      <c r="C21" s="16" t="s">
        <v>26</v>
      </c>
      <c r="D21" s="17">
        <v>625.0</v>
      </c>
      <c r="E21" s="16" t="s">
        <v>15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6">
        <v>10.0</v>
      </c>
      <c r="B22" s="16" t="s">
        <v>46</v>
      </c>
      <c r="C22" s="27" t="s">
        <v>26</v>
      </c>
      <c r="D22" s="17">
        <v>100.0</v>
      </c>
      <c r="E22" s="16" t="s">
        <v>15</v>
      </c>
      <c r="F22" s="5"/>
      <c r="G22" s="5"/>
      <c r="H22" s="14" t="s">
        <v>48</v>
      </c>
      <c r="I22" s="15"/>
      <c r="J22" s="1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6">
        <v>7.0</v>
      </c>
      <c r="B23" s="16" t="s">
        <v>49</v>
      </c>
      <c r="C23" s="16" t="s">
        <v>50</v>
      </c>
      <c r="D23" s="17">
        <v>28.9</v>
      </c>
      <c r="E23" s="16" t="s">
        <v>15</v>
      </c>
      <c r="F23" s="5"/>
      <c r="G23" s="5"/>
      <c r="H23" s="18" t="s">
        <v>16</v>
      </c>
      <c r="I23" s="18" t="s">
        <v>17</v>
      </c>
      <c r="J23" s="19" t="s">
        <v>18</v>
      </c>
      <c r="K23" s="12" t="s">
        <v>19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6">
        <v>9.0</v>
      </c>
      <c r="B24" s="16" t="s">
        <v>51</v>
      </c>
      <c r="C24" s="29" t="s">
        <v>52</v>
      </c>
      <c r="D24" s="17">
        <v>188.84</v>
      </c>
      <c r="E24" s="16" t="s">
        <v>15</v>
      </c>
      <c r="F24" s="5"/>
      <c r="G24" s="5"/>
      <c r="H24" s="21" t="s">
        <v>53</v>
      </c>
      <c r="I24" s="21"/>
      <c r="J24" s="20">
        <v>66.5</v>
      </c>
      <c r="K24" s="22">
        <f t="shared" ref="K24:K33" si="4">SUM(I24+J24)</f>
        <v>66.5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6">
        <v>10.0</v>
      </c>
      <c r="B25" s="16" t="s">
        <v>54</v>
      </c>
      <c r="C25" s="16" t="s">
        <v>50</v>
      </c>
      <c r="D25" s="17">
        <v>117.49</v>
      </c>
      <c r="E25" s="16" t="s">
        <v>15</v>
      </c>
      <c r="F25" s="5"/>
      <c r="G25" s="5"/>
      <c r="H25" s="20" t="s">
        <v>24</v>
      </c>
      <c r="I25" s="20">
        <v>50.0</v>
      </c>
      <c r="J25" s="20">
        <v>809.8</v>
      </c>
      <c r="K25" s="22">
        <f t="shared" si="4"/>
        <v>859.8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6">
        <v>14.0</v>
      </c>
      <c r="B26" s="16" t="s">
        <v>46</v>
      </c>
      <c r="C26" s="27" t="s">
        <v>26</v>
      </c>
      <c r="D26" s="17">
        <v>100.0</v>
      </c>
      <c r="E26" s="16" t="s">
        <v>15</v>
      </c>
      <c r="F26" s="5"/>
      <c r="G26" s="5"/>
      <c r="H26" s="20" t="s">
        <v>55</v>
      </c>
      <c r="I26" s="21"/>
      <c r="J26" s="20">
        <v>140.11</v>
      </c>
      <c r="K26" s="22">
        <f t="shared" si="4"/>
        <v>140.11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6">
        <v>15.0</v>
      </c>
      <c r="B27" s="16" t="s">
        <v>56</v>
      </c>
      <c r="C27" s="16" t="s">
        <v>26</v>
      </c>
      <c r="D27" s="17">
        <f>SUM(K17)</f>
        <v>3804.07</v>
      </c>
      <c r="E27" s="16" t="s">
        <v>15</v>
      </c>
      <c r="F27" s="5"/>
      <c r="G27" s="5"/>
      <c r="H27" s="20" t="s">
        <v>57</v>
      </c>
      <c r="I27" s="21"/>
      <c r="J27" s="20">
        <v>85.53</v>
      </c>
      <c r="K27" s="22">
        <f t="shared" si="4"/>
        <v>85.53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6">
        <v>15.0</v>
      </c>
      <c r="B28" s="16" t="s">
        <v>58</v>
      </c>
      <c r="C28" s="16" t="s">
        <v>26</v>
      </c>
      <c r="D28" s="17">
        <v>1250.0</v>
      </c>
      <c r="E28" s="16" t="s">
        <v>15</v>
      </c>
      <c r="F28" s="5"/>
      <c r="G28" s="5"/>
      <c r="H28" s="20" t="s">
        <v>59</v>
      </c>
      <c r="I28" s="21"/>
      <c r="J28" s="20">
        <v>790.47</v>
      </c>
      <c r="K28" s="22">
        <f t="shared" si="4"/>
        <v>790.47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6">
        <v>17.0</v>
      </c>
      <c r="B29" s="16" t="s">
        <v>46</v>
      </c>
      <c r="C29" s="27" t="s">
        <v>26</v>
      </c>
      <c r="D29" s="17">
        <v>100.0</v>
      </c>
      <c r="E29" s="16" t="s">
        <v>15</v>
      </c>
      <c r="F29" s="5"/>
      <c r="G29" s="5"/>
      <c r="H29" s="20" t="s">
        <v>33</v>
      </c>
      <c r="I29" s="20">
        <v>50.0</v>
      </c>
      <c r="J29" s="20">
        <v>827.75</v>
      </c>
      <c r="K29" s="22">
        <f t="shared" si="4"/>
        <v>877.75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6">
        <v>21.0</v>
      </c>
      <c r="B30" s="16" t="s">
        <v>46</v>
      </c>
      <c r="C30" s="27" t="s">
        <v>26</v>
      </c>
      <c r="D30" s="17">
        <v>100.0</v>
      </c>
      <c r="E30" s="16" t="s">
        <v>15</v>
      </c>
      <c r="F30" s="5"/>
      <c r="G30" s="5"/>
      <c r="H30" s="20" t="s">
        <v>35</v>
      </c>
      <c r="I30" s="20">
        <v>400.0</v>
      </c>
      <c r="J30" s="20">
        <v>607.76</v>
      </c>
      <c r="K30" s="22">
        <f t="shared" si="4"/>
        <v>1007.76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6">
        <v>20.0</v>
      </c>
      <c r="B31" s="16" t="s">
        <v>60</v>
      </c>
      <c r="C31" s="16" t="s">
        <v>39</v>
      </c>
      <c r="D31" s="17">
        <v>735.5</v>
      </c>
      <c r="E31" s="16" t="s">
        <v>15</v>
      </c>
      <c r="F31" s="5"/>
      <c r="G31" s="5"/>
      <c r="H31" s="20" t="s">
        <v>37</v>
      </c>
      <c r="I31" s="21"/>
      <c r="J31" s="20">
        <v>760.5</v>
      </c>
      <c r="K31" s="22">
        <f t="shared" si="4"/>
        <v>760.5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6">
        <v>24.0</v>
      </c>
      <c r="B32" s="16" t="s">
        <v>46</v>
      </c>
      <c r="C32" s="27" t="s">
        <v>26</v>
      </c>
      <c r="D32" s="17">
        <v>100.0</v>
      </c>
      <c r="E32" s="16" t="s">
        <v>15</v>
      </c>
      <c r="F32" s="5"/>
      <c r="G32" s="5"/>
      <c r="H32" s="20" t="s">
        <v>40</v>
      </c>
      <c r="I32" s="21"/>
      <c r="J32" s="20">
        <v>91.35</v>
      </c>
      <c r="K32" s="22">
        <f t="shared" si="4"/>
        <v>91.35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6">
        <v>22.0</v>
      </c>
      <c r="B33" s="16" t="s">
        <v>47</v>
      </c>
      <c r="C33" s="16" t="s">
        <v>26</v>
      </c>
      <c r="D33" s="17">
        <v>625.0</v>
      </c>
      <c r="E33" s="16" t="s">
        <v>15</v>
      </c>
      <c r="F33" s="5"/>
      <c r="G33" s="5"/>
      <c r="H33" s="20" t="s">
        <v>42</v>
      </c>
      <c r="I33" s="21"/>
      <c r="J33" s="20">
        <v>753.39</v>
      </c>
      <c r="K33" s="22">
        <f t="shared" si="4"/>
        <v>753.39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6">
        <v>27.0</v>
      </c>
      <c r="B34" s="16" t="s">
        <v>61</v>
      </c>
      <c r="C34" s="16" t="s">
        <v>50</v>
      </c>
      <c r="D34" s="17">
        <v>35.31</v>
      </c>
      <c r="E34" s="16" t="s">
        <v>15</v>
      </c>
      <c r="F34" s="5"/>
      <c r="G34" s="5"/>
      <c r="H34" s="5"/>
      <c r="I34" s="5"/>
      <c r="J34" s="26" t="s">
        <v>44</v>
      </c>
      <c r="K34" s="22">
        <f>SUM(K25:K33)</f>
        <v>5366.66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6">
        <v>31.0</v>
      </c>
      <c r="B35" s="16" t="s">
        <v>46</v>
      </c>
      <c r="C35" s="27" t="s">
        <v>26</v>
      </c>
      <c r="D35" s="17">
        <v>100.0</v>
      </c>
      <c r="E35" s="16" t="s">
        <v>15</v>
      </c>
      <c r="F35" s="5"/>
      <c r="G35" s="5"/>
      <c r="H35" s="30" t="s">
        <v>62</v>
      </c>
      <c r="I35" s="31"/>
      <c r="J35" s="32" t="s">
        <v>44</v>
      </c>
      <c r="K35" s="31">
        <f>SUM(K17+K34)</f>
        <v>9170.73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6">
        <v>31.0</v>
      </c>
      <c r="B36" s="16" t="s">
        <v>56</v>
      </c>
      <c r="C36" s="27" t="s">
        <v>26</v>
      </c>
      <c r="D36" s="17">
        <f>SUM(K34)</f>
        <v>5366.66</v>
      </c>
      <c r="E36" s="16" t="s">
        <v>15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33" t="s">
        <v>44</v>
      </c>
      <c r="C37" s="34"/>
      <c r="D37" s="35"/>
      <c r="E37" s="17">
        <f>SUM(D6:D36)</f>
        <v>21671.58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7" t="s">
        <v>63</v>
      </c>
      <c r="B39" s="8"/>
      <c r="C39" s="8"/>
      <c r="D39" s="8"/>
      <c r="E39" s="8"/>
      <c r="F39" s="8"/>
      <c r="G39" s="9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6" t="s">
        <v>64</v>
      </c>
      <c r="C41" s="16">
        <f>SUM(G69)</f>
        <v>0</v>
      </c>
      <c r="D41" s="5"/>
      <c r="E41" s="16" t="s">
        <v>65</v>
      </c>
      <c r="F41" s="16">
        <v>250.95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6" t="s">
        <v>66</v>
      </c>
      <c r="C42" s="36">
        <f>SUM(G80)</f>
        <v>461.42</v>
      </c>
      <c r="D42" s="5"/>
      <c r="E42" s="16" t="s">
        <v>67</v>
      </c>
      <c r="F42" s="16">
        <v>104.57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6" t="s">
        <v>68</v>
      </c>
      <c r="C43" s="36">
        <f>SUM(G84)</f>
        <v>184.2</v>
      </c>
      <c r="D43" s="5"/>
      <c r="E43" s="16" t="s">
        <v>69</v>
      </c>
      <c r="F43" s="16">
        <v>58.12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6" t="s">
        <v>70</v>
      </c>
      <c r="C44" s="36">
        <f>SUM(G88)</f>
        <v>0</v>
      </c>
      <c r="D44" s="5"/>
      <c r="E44" s="37" t="s">
        <v>71</v>
      </c>
      <c r="F44" s="38">
        <v>671.78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6" t="s">
        <v>72</v>
      </c>
      <c r="C45" s="36">
        <f>SUM(G92)</f>
        <v>1000</v>
      </c>
      <c r="D45" s="5"/>
      <c r="E45" s="39"/>
      <c r="F45" s="39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6" t="s">
        <v>73</v>
      </c>
      <c r="C46" s="36">
        <f>SUM(G97)</f>
        <v>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16" t="s">
        <v>74</v>
      </c>
      <c r="C47" s="36">
        <v>1042.6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16" t="s">
        <v>75</v>
      </c>
      <c r="C48" s="3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6" t="s">
        <v>76</v>
      </c>
      <c r="C49" s="36">
        <f>SUM(G105)</f>
        <v>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16" t="s">
        <v>77</v>
      </c>
      <c r="C50" s="36">
        <f>SUM(G119)</f>
        <v>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26" t="s">
        <v>44</v>
      </c>
      <c r="C51" s="36">
        <f>SUM(C41:C50,F41:F50)</f>
        <v>3773.64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0"/>
      <c r="B52" s="41"/>
      <c r="C52" s="41"/>
      <c r="D52" s="41"/>
      <c r="E52" s="41"/>
      <c r="F52" s="41"/>
      <c r="G52" s="41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7" t="s">
        <v>78</v>
      </c>
      <c r="B53" s="8"/>
      <c r="C53" s="8"/>
      <c r="D53" s="8"/>
      <c r="E53" s="8"/>
      <c r="F53" s="8"/>
      <c r="G53" s="9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0"/>
      <c r="B54" s="41"/>
      <c r="C54" s="41"/>
      <c r="D54" s="41"/>
      <c r="E54" s="41"/>
      <c r="F54" s="41"/>
      <c r="G54" s="41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0"/>
      <c r="B55" s="42" t="s">
        <v>79</v>
      </c>
      <c r="C55" s="42" t="s">
        <v>80</v>
      </c>
      <c r="D55" s="42" t="s">
        <v>10</v>
      </c>
      <c r="E55" s="41"/>
      <c r="F55" s="41"/>
      <c r="G55" s="41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0"/>
      <c r="B56" s="43"/>
      <c r="C56" s="43"/>
      <c r="D56" s="43"/>
      <c r="E56" s="41"/>
      <c r="F56" s="41"/>
      <c r="G56" s="41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0"/>
      <c r="B57" s="43"/>
      <c r="C57" s="43"/>
      <c r="D57" s="43"/>
      <c r="E57" s="41"/>
      <c r="F57" s="41"/>
      <c r="G57" s="41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0"/>
      <c r="B58" s="43"/>
      <c r="C58" s="43"/>
      <c r="D58" s="43"/>
      <c r="E58" s="41"/>
      <c r="F58" s="41"/>
      <c r="G58" s="41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0"/>
      <c r="B59" s="44" t="s">
        <v>44</v>
      </c>
      <c r="C59" s="45"/>
      <c r="D59" s="43">
        <f>SUM(D56:D58)</f>
        <v>0</v>
      </c>
      <c r="E59" s="41"/>
      <c r="F59" s="41"/>
      <c r="G59" s="41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0"/>
      <c r="B60" s="41"/>
      <c r="C60" s="41"/>
      <c r="D60" s="41"/>
      <c r="E60" s="41"/>
      <c r="F60" s="41"/>
      <c r="G60" s="41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7" t="s">
        <v>81</v>
      </c>
      <c r="B61" s="8"/>
      <c r="C61" s="8"/>
      <c r="D61" s="8"/>
      <c r="E61" s="8"/>
      <c r="F61" s="8"/>
      <c r="G61" s="9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6"/>
      <c r="B62" s="47"/>
      <c r="C62" s="28"/>
      <c r="D62" s="28"/>
      <c r="E62" s="28"/>
      <c r="F62" s="28"/>
      <c r="G62" s="2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>
      <c r="A63" s="49" t="s">
        <v>82</v>
      </c>
      <c r="B63" s="42" t="s">
        <v>10</v>
      </c>
      <c r="C63" s="12" t="s">
        <v>10</v>
      </c>
      <c r="D63" s="12" t="s">
        <v>10</v>
      </c>
      <c r="E63" s="12" t="s">
        <v>10</v>
      </c>
      <c r="F63" s="12" t="s">
        <v>10</v>
      </c>
      <c r="G63" s="12" t="s">
        <v>83</v>
      </c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>
      <c r="A64" s="50" t="s">
        <v>64</v>
      </c>
      <c r="B64" s="8"/>
      <c r="C64" s="8"/>
      <c r="D64" s="8"/>
      <c r="E64" s="8"/>
      <c r="F64" s="8"/>
      <c r="G64" s="9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1" t="s">
        <v>84</v>
      </c>
      <c r="B65" s="52"/>
      <c r="C65" s="52"/>
      <c r="D65" s="52"/>
      <c r="E65" s="52"/>
      <c r="F65" s="52"/>
      <c r="G65" s="52">
        <f t="shared" ref="G65:G68" si="5">SUM(B65:F65)</f>
        <v>0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1" t="s">
        <v>85</v>
      </c>
      <c r="B66" s="52"/>
      <c r="C66" s="52"/>
      <c r="D66" s="52"/>
      <c r="E66" s="52"/>
      <c r="F66" s="52"/>
      <c r="G66" s="52">
        <f t="shared" si="5"/>
        <v>0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1" t="s">
        <v>86</v>
      </c>
      <c r="B67" s="53"/>
      <c r="C67" s="52"/>
      <c r="D67" s="52"/>
      <c r="E67" s="52"/>
      <c r="F67" s="52"/>
      <c r="G67" s="52">
        <f t="shared" si="5"/>
        <v>0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1" t="s">
        <v>87</v>
      </c>
      <c r="B68" s="52"/>
      <c r="C68" s="52"/>
      <c r="D68" s="52"/>
      <c r="E68" s="52"/>
      <c r="F68" s="52"/>
      <c r="G68" s="52">
        <f t="shared" si="5"/>
        <v>0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4" t="s">
        <v>44</v>
      </c>
      <c r="B69" s="8"/>
      <c r="C69" s="8"/>
      <c r="D69" s="8"/>
      <c r="E69" s="8"/>
      <c r="F69" s="9"/>
      <c r="G69" s="55">
        <f>SUM(G65:G68)</f>
        <v>0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1"/>
      <c r="B70" s="41"/>
      <c r="C70" s="41"/>
      <c r="D70" s="41"/>
      <c r="E70" s="41"/>
      <c r="F70" s="41"/>
      <c r="G70" s="41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0" t="s">
        <v>66</v>
      </c>
      <c r="B71" s="8"/>
      <c r="C71" s="8"/>
      <c r="D71" s="8"/>
      <c r="E71" s="8"/>
      <c r="F71" s="8"/>
      <c r="G71" s="9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1" t="s">
        <v>88</v>
      </c>
      <c r="B72" s="53"/>
      <c r="C72" s="53"/>
      <c r="D72" s="52"/>
      <c r="E72" s="52"/>
      <c r="F72" s="52"/>
      <c r="G72" s="52">
        <f t="shared" ref="G72:G79" si="6">SUM(B72:F72)</f>
        <v>0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1" t="s">
        <v>89</v>
      </c>
      <c r="B73" s="52"/>
      <c r="C73" s="52"/>
      <c r="D73" s="52"/>
      <c r="E73" s="52"/>
      <c r="F73" s="52"/>
      <c r="G73" s="52">
        <f t="shared" si="6"/>
        <v>0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1" t="s">
        <v>90</v>
      </c>
      <c r="B74" s="56">
        <v>173.95</v>
      </c>
      <c r="C74" s="53">
        <v>77.16</v>
      </c>
      <c r="D74" s="52"/>
      <c r="E74" s="52"/>
      <c r="F74" s="52"/>
      <c r="G74" s="52">
        <f t="shared" si="6"/>
        <v>251.11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1" t="s">
        <v>91</v>
      </c>
      <c r="B75" s="56">
        <v>89.0</v>
      </c>
      <c r="C75" s="53">
        <v>33.25</v>
      </c>
      <c r="D75" s="52"/>
      <c r="E75" s="52"/>
      <c r="F75" s="52"/>
      <c r="G75" s="52">
        <f t="shared" si="6"/>
        <v>122.25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1" t="s">
        <v>92</v>
      </c>
      <c r="B76" s="53">
        <v>34.08</v>
      </c>
      <c r="C76" s="52"/>
      <c r="D76" s="52"/>
      <c r="E76" s="52"/>
      <c r="F76" s="52"/>
      <c r="G76" s="52">
        <f t="shared" si="6"/>
        <v>34.08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1" t="s">
        <v>93</v>
      </c>
      <c r="B77" s="52"/>
      <c r="C77" s="52"/>
      <c r="D77" s="52"/>
      <c r="E77" s="52"/>
      <c r="F77" s="52"/>
      <c r="G77" s="52">
        <f t="shared" si="6"/>
        <v>0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1" t="s">
        <v>94</v>
      </c>
      <c r="B78" s="52"/>
      <c r="C78" s="52"/>
      <c r="D78" s="52"/>
      <c r="E78" s="52"/>
      <c r="F78" s="52"/>
      <c r="G78" s="52">
        <f t="shared" si="6"/>
        <v>0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1" t="s">
        <v>95</v>
      </c>
      <c r="B79" s="53">
        <v>53.98</v>
      </c>
      <c r="C79" s="52"/>
      <c r="D79" s="52"/>
      <c r="E79" s="52"/>
      <c r="F79" s="52"/>
      <c r="G79" s="52">
        <f t="shared" si="6"/>
        <v>53.98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4" t="s">
        <v>44</v>
      </c>
      <c r="B80" s="8"/>
      <c r="C80" s="8"/>
      <c r="D80" s="8"/>
      <c r="E80" s="8"/>
      <c r="F80" s="9"/>
      <c r="G80" s="55">
        <f>SUM(G72:G79)</f>
        <v>461.42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1"/>
      <c r="B81" s="41"/>
      <c r="C81" s="41"/>
      <c r="D81" s="41"/>
      <c r="E81" s="41"/>
      <c r="F81" s="41"/>
      <c r="G81" s="41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0" t="s">
        <v>96</v>
      </c>
      <c r="B82" s="8"/>
      <c r="C82" s="8"/>
      <c r="D82" s="8"/>
      <c r="E82" s="8"/>
      <c r="F82" s="8"/>
      <c r="G82" s="9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1" t="s">
        <v>68</v>
      </c>
      <c r="B83" s="56">
        <v>44.89</v>
      </c>
      <c r="C83" s="53">
        <v>27.0</v>
      </c>
      <c r="D83" s="56">
        <v>54.81</v>
      </c>
      <c r="E83" s="53">
        <v>57.5</v>
      </c>
      <c r="F83" s="52"/>
      <c r="G83" s="52">
        <f>SUM(B83:F83)</f>
        <v>184.2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4" t="s">
        <v>44</v>
      </c>
      <c r="B84" s="8"/>
      <c r="C84" s="8"/>
      <c r="D84" s="8"/>
      <c r="E84" s="8"/>
      <c r="F84" s="9"/>
      <c r="G84" s="55">
        <f>SUM(G83)</f>
        <v>184.2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1"/>
      <c r="B85" s="41"/>
      <c r="C85" s="41"/>
      <c r="D85" s="41"/>
      <c r="E85" s="41"/>
      <c r="F85" s="41"/>
      <c r="G85" s="41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0" t="s">
        <v>97</v>
      </c>
      <c r="B86" s="8"/>
      <c r="C86" s="8"/>
      <c r="D86" s="8"/>
      <c r="E86" s="8"/>
      <c r="F86" s="8"/>
      <c r="G86" s="9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1" t="s">
        <v>70</v>
      </c>
      <c r="B87" s="53"/>
      <c r="C87" s="56"/>
      <c r="D87" s="53"/>
      <c r="E87" s="56"/>
      <c r="F87" s="52"/>
      <c r="G87" s="52">
        <f>SUM(B87:F87)</f>
        <v>0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4" t="s">
        <v>44</v>
      </c>
      <c r="B88" s="8"/>
      <c r="C88" s="8"/>
      <c r="D88" s="8"/>
      <c r="E88" s="8"/>
      <c r="F88" s="9"/>
      <c r="G88" s="55">
        <f>SUM(G87)</f>
        <v>0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1"/>
      <c r="B89" s="41"/>
      <c r="C89" s="41"/>
      <c r="D89" s="41"/>
      <c r="E89" s="41"/>
      <c r="F89" s="41"/>
      <c r="G89" s="41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0" t="s">
        <v>98</v>
      </c>
      <c r="B90" s="8"/>
      <c r="C90" s="8"/>
      <c r="D90" s="8"/>
      <c r="E90" s="8"/>
      <c r="F90" s="8"/>
      <c r="G90" s="9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1" t="s">
        <v>72</v>
      </c>
      <c r="B91" s="53" t="s">
        <v>99</v>
      </c>
      <c r="C91" s="56">
        <v>900.0</v>
      </c>
      <c r="D91" s="53" t="s">
        <v>100</v>
      </c>
      <c r="E91" s="56">
        <v>100.0</v>
      </c>
      <c r="F91" s="52"/>
      <c r="G91" s="52">
        <f>SUM(B91:F91)</f>
        <v>1000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4" t="s">
        <v>44</v>
      </c>
      <c r="B92" s="8"/>
      <c r="C92" s="8"/>
      <c r="D92" s="8"/>
      <c r="E92" s="8"/>
      <c r="F92" s="9"/>
      <c r="G92" s="55">
        <f>SUM(G91)</f>
        <v>1000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1"/>
      <c r="B93" s="41"/>
      <c r="C93" s="41"/>
      <c r="D93" s="41"/>
      <c r="E93" s="41"/>
      <c r="F93" s="41"/>
      <c r="G93" s="41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0" t="s">
        <v>73</v>
      </c>
      <c r="B94" s="8"/>
      <c r="C94" s="8"/>
      <c r="D94" s="8"/>
      <c r="E94" s="8"/>
      <c r="F94" s="8"/>
      <c r="G94" s="9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1" t="s">
        <v>101</v>
      </c>
      <c r="B95" s="53"/>
      <c r="C95" s="52"/>
      <c r="D95" s="52"/>
      <c r="E95" s="52"/>
      <c r="F95" s="52"/>
      <c r="G95" s="52">
        <f t="shared" ref="G95:G96" si="7">SUM(B95:F95)</f>
        <v>0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1" t="s">
        <v>73</v>
      </c>
      <c r="B96" s="56"/>
      <c r="C96" s="52"/>
      <c r="D96" s="52"/>
      <c r="E96" s="52"/>
      <c r="F96" s="52"/>
      <c r="G96" s="52">
        <f t="shared" si="7"/>
        <v>0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4" t="s">
        <v>44</v>
      </c>
      <c r="B97" s="8"/>
      <c r="C97" s="8"/>
      <c r="D97" s="8"/>
      <c r="E97" s="8"/>
      <c r="F97" s="9"/>
      <c r="G97" s="55">
        <f>SUM(G95:G96)</f>
        <v>0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41"/>
      <c r="B98" s="41"/>
      <c r="C98" s="41"/>
      <c r="D98" s="41"/>
      <c r="E98" s="41"/>
      <c r="F98" s="41"/>
      <c r="G98" s="41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0" t="s">
        <v>102</v>
      </c>
      <c r="B99" s="8"/>
      <c r="C99" s="8"/>
      <c r="D99" s="8"/>
      <c r="E99" s="8"/>
      <c r="F99" s="8"/>
      <c r="G99" s="9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1" t="s">
        <v>103</v>
      </c>
      <c r="B100" s="52"/>
      <c r="C100" s="52"/>
      <c r="D100" s="52"/>
      <c r="E100" s="52"/>
      <c r="F100" s="52"/>
      <c r="G100" s="52">
        <f t="shared" ref="G100:G104" si="8">SUM(B100:F100)</f>
        <v>0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1" t="s">
        <v>104</v>
      </c>
      <c r="B101" s="52"/>
      <c r="C101" s="52"/>
      <c r="D101" s="52"/>
      <c r="E101" s="52"/>
      <c r="F101" s="52"/>
      <c r="G101" s="52">
        <f t="shared" si="8"/>
        <v>0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1" t="s">
        <v>105</v>
      </c>
      <c r="B102" s="52"/>
      <c r="C102" s="52"/>
      <c r="D102" s="52"/>
      <c r="E102" s="52"/>
      <c r="F102" s="52"/>
      <c r="G102" s="52">
        <f t="shared" si="8"/>
        <v>0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1" t="s">
        <v>106</v>
      </c>
      <c r="B103" s="52"/>
      <c r="C103" s="52"/>
      <c r="D103" s="52"/>
      <c r="E103" s="52"/>
      <c r="F103" s="52"/>
      <c r="G103" s="52">
        <f t="shared" si="8"/>
        <v>0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1" t="s">
        <v>107</v>
      </c>
      <c r="B104" s="52"/>
      <c r="C104" s="52"/>
      <c r="D104" s="52"/>
      <c r="E104" s="52"/>
      <c r="F104" s="52"/>
      <c r="G104" s="52">
        <f t="shared" si="8"/>
        <v>0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4" t="s">
        <v>44</v>
      </c>
      <c r="B105" s="8"/>
      <c r="C105" s="8"/>
      <c r="D105" s="8"/>
      <c r="E105" s="8"/>
      <c r="F105" s="9"/>
      <c r="G105" s="55">
        <f>SUM(G100:G104)</f>
        <v>0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41"/>
      <c r="B106" s="41"/>
      <c r="C106" s="41"/>
      <c r="D106" s="41"/>
      <c r="E106" s="41"/>
      <c r="F106" s="41"/>
      <c r="G106" s="41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0" t="s">
        <v>77</v>
      </c>
      <c r="B107" s="8"/>
      <c r="C107" s="8"/>
      <c r="D107" s="8"/>
      <c r="E107" s="8"/>
      <c r="F107" s="8"/>
      <c r="G107" s="9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1" t="s">
        <v>108</v>
      </c>
      <c r="B108" s="56">
        <v>169.0</v>
      </c>
      <c r="C108" s="52"/>
      <c r="D108" s="52"/>
      <c r="E108" s="52"/>
      <c r="F108" s="52"/>
      <c r="G108" s="52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1" t="s">
        <v>109</v>
      </c>
      <c r="B109" s="53">
        <v>90.0</v>
      </c>
      <c r="C109" s="52"/>
      <c r="D109" s="52"/>
      <c r="E109" s="52"/>
      <c r="F109" s="52"/>
      <c r="G109" s="52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7" t="s">
        <v>110</v>
      </c>
      <c r="B110" s="57">
        <v>100.0</v>
      </c>
      <c r="C110" s="55"/>
      <c r="D110" s="55"/>
      <c r="E110" s="55"/>
      <c r="F110" s="55"/>
      <c r="G110" s="5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7"/>
      <c r="B111" s="57"/>
      <c r="C111" s="55"/>
      <c r="D111" s="55"/>
      <c r="E111" s="55"/>
      <c r="F111" s="55"/>
      <c r="G111" s="5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7"/>
      <c r="B112" s="57"/>
      <c r="C112" s="55"/>
      <c r="D112" s="55"/>
      <c r="E112" s="55"/>
      <c r="F112" s="55"/>
      <c r="G112" s="5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7"/>
      <c r="B113" s="57"/>
      <c r="C113" s="55"/>
      <c r="D113" s="55"/>
      <c r="E113" s="55"/>
      <c r="F113" s="55"/>
      <c r="G113" s="5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7"/>
      <c r="B114" s="57"/>
      <c r="C114" s="57"/>
      <c r="D114" s="55"/>
      <c r="E114" s="55"/>
      <c r="F114" s="55"/>
      <c r="G114" s="5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7"/>
      <c r="B115" s="57"/>
      <c r="C115" s="55"/>
      <c r="D115" s="55"/>
      <c r="E115" s="55"/>
      <c r="F115" s="55"/>
      <c r="G115" s="5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7"/>
      <c r="B116" s="57"/>
      <c r="C116" s="55"/>
      <c r="D116" s="55"/>
      <c r="E116" s="55"/>
      <c r="F116" s="55"/>
      <c r="G116" s="5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7"/>
      <c r="B117" s="57"/>
      <c r="C117" s="55"/>
      <c r="D117" s="55"/>
      <c r="E117" s="55"/>
      <c r="F117" s="55"/>
      <c r="G117" s="5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7"/>
      <c r="B118" s="58"/>
      <c r="C118" s="55"/>
      <c r="D118" s="55"/>
      <c r="E118" s="55"/>
      <c r="F118" s="55"/>
      <c r="G118" s="5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4" t="s">
        <v>44</v>
      </c>
      <c r="B119" s="8"/>
      <c r="C119" s="8"/>
      <c r="D119" s="8"/>
      <c r="E119" s="8"/>
      <c r="F119" s="9"/>
      <c r="G119" s="55">
        <f>SUM(G108:G118)</f>
        <v>0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47"/>
      <c r="B120" s="47"/>
      <c r="C120" s="47"/>
      <c r="D120" s="47"/>
      <c r="E120" s="47"/>
      <c r="F120" s="47"/>
      <c r="G120" s="40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7" t="s">
        <v>111</v>
      </c>
      <c r="B121" s="8"/>
      <c r="C121" s="8"/>
      <c r="D121" s="8"/>
      <c r="E121" s="8"/>
      <c r="F121" s="9"/>
      <c r="G121" s="59">
        <f>SUM(G69+G80+G84+G88+G92+G97+G105+G119)</f>
        <v>1645.62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</sheetData>
  <mergeCells count="21">
    <mergeCell ref="A3:G3"/>
    <mergeCell ref="A39:G39"/>
    <mergeCell ref="A53:G53"/>
    <mergeCell ref="A61:G61"/>
    <mergeCell ref="A64:G64"/>
    <mergeCell ref="A69:F69"/>
    <mergeCell ref="A71:G71"/>
    <mergeCell ref="A94:G94"/>
    <mergeCell ref="A97:F97"/>
    <mergeCell ref="A99:G99"/>
    <mergeCell ref="A105:F105"/>
    <mergeCell ref="A107:G107"/>
    <mergeCell ref="A119:F119"/>
    <mergeCell ref="A121:F121"/>
    <mergeCell ref="A80:F80"/>
    <mergeCell ref="A82:G82"/>
    <mergeCell ref="A84:F84"/>
    <mergeCell ref="A86:G86"/>
    <mergeCell ref="A88:F88"/>
    <mergeCell ref="A90:G90"/>
    <mergeCell ref="A92:F9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29.88"/>
    <col customWidth="1" min="3" max="3" width="17.0"/>
    <col customWidth="1" min="4" max="4" width="16.38"/>
    <col customWidth="1" min="5" max="5" width="16.25"/>
    <col customWidth="1" min="6" max="6" width="18.38"/>
    <col customWidth="1" min="7" max="7" width="15.25"/>
    <col customWidth="1" min="8" max="8" width="45.63"/>
    <col customWidth="1" min="9" max="10" width="14.0"/>
    <col customWidth="1" min="11" max="11" width="17.0"/>
    <col customWidth="1" min="12" max="26" width="14.0"/>
  </cols>
  <sheetData>
    <row r="1">
      <c r="A1" s="3"/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60">
        <f>SUM(E38+C53)</f>
        <v>29292.66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/>
      <c r="B2" s="6"/>
      <c r="C2" s="6"/>
      <c r="D2" s="6"/>
      <c r="E2" s="6"/>
      <c r="F2" s="6"/>
      <c r="G2" s="6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7" t="s">
        <v>2</v>
      </c>
      <c r="B3" s="8"/>
      <c r="C3" s="8"/>
      <c r="D3" s="8"/>
      <c r="E3" s="8"/>
      <c r="F3" s="8"/>
      <c r="G3" s="9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0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7</v>
      </c>
      <c r="B5" s="12" t="s">
        <v>8</v>
      </c>
      <c r="C5" s="12" t="s">
        <v>9</v>
      </c>
      <c r="D5" s="12" t="s">
        <v>10</v>
      </c>
      <c r="E5" s="12" t="s">
        <v>11</v>
      </c>
      <c r="F5" s="5"/>
      <c r="G5" s="13"/>
      <c r="H5" s="14" t="s">
        <v>112</v>
      </c>
      <c r="I5" s="15"/>
      <c r="J5" s="1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6">
        <v>1.0</v>
      </c>
      <c r="B6" s="16" t="s">
        <v>13</v>
      </c>
      <c r="C6" s="16" t="s">
        <v>14</v>
      </c>
      <c r="D6" s="61">
        <v>3012.79</v>
      </c>
      <c r="E6" s="16" t="s">
        <v>15</v>
      </c>
      <c r="F6" s="5"/>
      <c r="G6" s="10"/>
      <c r="H6" s="18" t="s">
        <v>16</v>
      </c>
      <c r="I6" s="18" t="s">
        <v>17</v>
      </c>
      <c r="J6" s="19" t="s">
        <v>18</v>
      </c>
      <c r="K6" s="12" t="s">
        <v>19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6">
        <v>1.0</v>
      </c>
      <c r="B7" s="16" t="s">
        <v>20</v>
      </c>
      <c r="C7" s="16" t="s">
        <v>21</v>
      </c>
      <c r="D7" s="61">
        <v>57.82</v>
      </c>
      <c r="E7" s="16" t="s">
        <v>15</v>
      </c>
      <c r="F7" s="5"/>
      <c r="G7" s="10"/>
      <c r="H7" s="20" t="s">
        <v>22</v>
      </c>
      <c r="I7" s="62"/>
      <c r="J7" s="63">
        <v>33.25</v>
      </c>
      <c r="K7" s="22">
        <f t="shared" ref="K7:K8" si="1">SUM(I7+J7)</f>
        <v>33.25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6">
        <v>1.0</v>
      </c>
      <c r="B8" s="16" t="s">
        <v>23</v>
      </c>
      <c r="C8" s="16" t="s">
        <v>21</v>
      </c>
      <c r="D8" s="61">
        <v>188.56</v>
      </c>
      <c r="E8" s="16" t="s">
        <v>15</v>
      </c>
      <c r="F8" s="5"/>
      <c r="G8" s="10"/>
      <c r="H8" s="20" t="s">
        <v>113</v>
      </c>
      <c r="I8" s="62"/>
      <c r="J8" s="63">
        <v>700.1</v>
      </c>
      <c r="K8" s="22">
        <f t="shared" si="1"/>
        <v>700.1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6">
        <v>1.0</v>
      </c>
      <c r="B9" s="16" t="s">
        <v>25</v>
      </c>
      <c r="C9" s="16" t="s">
        <v>26</v>
      </c>
      <c r="D9" s="61">
        <v>1516.86</v>
      </c>
      <c r="E9" s="16" t="s">
        <v>15</v>
      </c>
      <c r="F9" s="5"/>
      <c r="G9" s="10"/>
      <c r="H9" s="20" t="s">
        <v>114</v>
      </c>
      <c r="I9" s="62"/>
      <c r="J9" s="63">
        <v>273.41</v>
      </c>
      <c r="K9" s="22">
        <f t="shared" ref="K9:K13" si="2">SUM(I9:J9)</f>
        <v>273.41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6">
        <v>1.0</v>
      </c>
      <c r="B10" s="16" t="s">
        <v>28</v>
      </c>
      <c r="C10" s="16" t="s">
        <v>26</v>
      </c>
      <c r="D10" s="61">
        <v>1120.6</v>
      </c>
      <c r="E10" s="16" t="s">
        <v>15</v>
      </c>
      <c r="F10" s="5"/>
      <c r="G10" s="10"/>
      <c r="H10" s="20" t="s">
        <v>29</v>
      </c>
      <c r="I10" s="62"/>
      <c r="J10" s="63">
        <v>93.48</v>
      </c>
      <c r="K10" s="22">
        <f t="shared" si="2"/>
        <v>93.48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6">
        <v>1.0</v>
      </c>
      <c r="B11" s="16" t="s">
        <v>115</v>
      </c>
      <c r="C11" s="16" t="s">
        <v>26</v>
      </c>
      <c r="D11" s="61">
        <v>581.47</v>
      </c>
      <c r="E11" s="16" t="s">
        <v>15</v>
      </c>
      <c r="F11" s="5"/>
      <c r="G11" s="10"/>
      <c r="H11" s="20" t="s">
        <v>31</v>
      </c>
      <c r="I11" s="63">
        <v>100.0</v>
      </c>
      <c r="J11" s="63">
        <v>325.12</v>
      </c>
      <c r="K11" s="22">
        <f t="shared" si="2"/>
        <v>425.12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6">
        <v>1.0</v>
      </c>
      <c r="B12" s="16" t="s">
        <v>69</v>
      </c>
      <c r="C12" s="16" t="s">
        <v>26</v>
      </c>
      <c r="D12" s="61">
        <v>68.6</v>
      </c>
      <c r="E12" s="16" t="s">
        <v>15</v>
      </c>
      <c r="F12" s="5"/>
      <c r="G12" s="10"/>
      <c r="H12" s="20" t="s">
        <v>33</v>
      </c>
      <c r="I12" s="62"/>
      <c r="J12" s="63">
        <v>609.02</v>
      </c>
      <c r="K12" s="22">
        <f t="shared" si="2"/>
        <v>609.02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6">
        <v>1.0</v>
      </c>
      <c r="B13" s="16" t="s">
        <v>34</v>
      </c>
      <c r="C13" s="16" t="s">
        <v>26</v>
      </c>
      <c r="D13" s="61">
        <v>264.0</v>
      </c>
      <c r="E13" s="16" t="s">
        <v>15</v>
      </c>
      <c r="F13" s="5"/>
      <c r="G13" s="10"/>
      <c r="H13" s="20" t="s">
        <v>35</v>
      </c>
      <c r="I13" s="63">
        <v>793.13</v>
      </c>
      <c r="J13" s="63">
        <v>128.05</v>
      </c>
      <c r="K13" s="22">
        <f t="shared" si="2"/>
        <v>921.18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6">
        <v>1.0</v>
      </c>
      <c r="B14" s="23" t="s">
        <v>36</v>
      </c>
      <c r="C14" s="16" t="s">
        <v>26</v>
      </c>
      <c r="D14" s="61">
        <v>264.0</v>
      </c>
      <c r="E14" s="16" t="s">
        <v>15</v>
      </c>
      <c r="F14" s="5"/>
      <c r="G14" s="10"/>
      <c r="H14" s="20" t="s">
        <v>37</v>
      </c>
      <c r="I14" s="62"/>
      <c r="J14" s="63">
        <v>507.0</v>
      </c>
      <c r="K14" s="22">
        <f t="shared" ref="K14:K16" si="3">SUM(I14+J14)</f>
        <v>507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6">
        <v>1.0</v>
      </c>
      <c r="B15" s="16" t="s">
        <v>38</v>
      </c>
      <c r="C15" s="16" t="s">
        <v>39</v>
      </c>
      <c r="D15" s="61">
        <v>244.15</v>
      </c>
      <c r="E15" s="16" t="s">
        <v>15</v>
      </c>
      <c r="F15" s="5"/>
      <c r="G15" s="10"/>
      <c r="H15" s="20" t="s">
        <v>40</v>
      </c>
      <c r="I15" s="62"/>
      <c r="J15" s="63"/>
      <c r="K15" s="22">
        <f t="shared" si="3"/>
        <v>0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6">
        <v>1.0</v>
      </c>
      <c r="B16" s="16" t="s">
        <v>41</v>
      </c>
      <c r="C16" s="16" t="s">
        <v>39</v>
      </c>
      <c r="D16" s="61">
        <v>238.3</v>
      </c>
      <c r="E16" s="16" t="s">
        <v>15</v>
      </c>
      <c r="F16" s="5"/>
      <c r="G16" s="10"/>
      <c r="H16" s="20" t="s">
        <v>42</v>
      </c>
      <c r="I16" s="63"/>
      <c r="J16" s="63">
        <v>713.06</v>
      </c>
      <c r="K16" s="22">
        <f t="shared" si="3"/>
        <v>713.06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6">
        <v>1.0</v>
      </c>
      <c r="B17" s="16" t="s">
        <v>43</v>
      </c>
      <c r="C17" s="16" t="s">
        <v>39</v>
      </c>
      <c r="D17" s="61">
        <v>882.0</v>
      </c>
      <c r="E17" s="16" t="s">
        <v>15</v>
      </c>
      <c r="F17" s="5"/>
      <c r="G17" s="10"/>
      <c r="H17" s="25"/>
      <c r="I17" s="15"/>
      <c r="J17" s="26" t="s">
        <v>44</v>
      </c>
      <c r="K17" s="22">
        <f>SUM(K7:K16)</f>
        <v>4275.62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6">
        <v>1.0</v>
      </c>
      <c r="B18" s="16" t="s">
        <v>116</v>
      </c>
      <c r="C18" s="16" t="s">
        <v>39</v>
      </c>
      <c r="D18" s="61">
        <v>606.0</v>
      </c>
      <c r="E18" s="16" t="s">
        <v>15</v>
      </c>
      <c r="F18" s="5"/>
      <c r="G18" s="10"/>
      <c r="H18" s="25"/>
      <c r="I18" s="15"/>
      <c r="J18" s="1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6">
        <v>4.0</v>
      </c>
      <c r="B19" s="16" t="s">
        <v>46</v>
      </c>
      <c r="C19" s="27" t="s">
        <v>26</v>
      </c>
      <c r="D19" s="61">
        <v>100.0</v>
      </c>
      <c r="E19" s="16" t="s">
        <v>117</v>
      </c>
      <c r="F19" s="5"/>
      <c r="G19" s="10"/>
      <c r="H19" s="25"/>
      <c r="I19" s="15"/>
      <c r="J19" s="1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6">
        <v>7.0</v>
      </c>
      <c r="B20" s="16" t="s">
        <v>46</v>
      </c>
      <c r="C20" s="27" t="s">
        <v>26</v>
      </c>
      <c r="D20" s="61">
        <v>100.0</v>
      </c>
      <c r="E20" s="16" t="s">
        <v>118</v>
      </c>
      <c r="F20" s="5"/>
      <c r="G20" s="5"/>
      <c r="H20" s="5"/>
      <c r="I20" s="28"/>
      <c r="J20" s="28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6">
        <v>7.0</v>
      </c>
      <c r="B21" s="16" t="s">
        <v>47</v>
      </c>
      <c r="C21" s="16" t="s">
        <v>26</v>
      </c>
      <c r="D21" s="61">
        <v>625.0</v>
      </c>
      <c r="E21" s="16" t="s">
        <v>15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6">
        <v>10.0</v>
      </c>
      <c r="B22" s="16" t="s">
        <v>119</v>
      </c>
      <c r="C22" s="27" t="s">
        <v>26</v>
      </c>
      <c r="D22" s="61">
        <v>70.0</v>
      </c>
      <c r="E22" s="16" t="s">
        <v>15</v>
      </c>
      <c r="F22" s="5"/>
      <c r="G22" s="5"/>
      <c r="H22" s="14" t="s">
        <v>120</v>
      </c>
      <c r="I22" s="15"/>
      <c r="J22" s="1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6">
        <v>7.0</v>
      </c>
      <c r="B23" s="16" t="s">
        <v>49</v>
      </c>
      <c r="C23" s="16" t="s">
        <v>50</v>
      </c>
      <c r="D23" s="61">
        <v>28.9</v>
      </c>
      <c r="E23" s="16" t="s">
        <v>15</v>
      </c>
      <c r="F23" s="5"/>
      <c r="G23" s="5"/>
      <c r="H23" s="18" t="s">
        <v>16</v>
      </c>
      <c r="I23" s="18" t="s">
        <v>17</v>
      </c>
      <c r="J23" s="19" t="s">
        <v>18</v>
      </c>
      <c r="K23" s="12" t="s">
        <v>19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6">
        <v>9.0</v>
      </c>
      <c r="B24" s="16" t="s">
        <v>51</v>
      </c>
      <c r="C24" s="29" t="s">
        <v>52</v>
      </c>
      <c r="D24" s="61">
        <v>188.84</v>
      </c>
      <c r="E24" s="16" t="s">
        <v>15</v>
      </c>
      <c r="F24" s="5"/>
      <c r="G24" s="5"/>
      <c r="H24" s="21" t="s">
        <v>53</v>
      </c>
      <c r="I24" s="62"/>
      <c r="J24" s="62"/>
      <c r="K24" s="22">
        <f t="shared" ref="K24:K34" si="4">SUM(I24+J24)</f>
        <v>0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6">
        <v>10.0</v>
      </c>
      <c r="B25" s="16" t="s">
        <v>54</v>
      </c>
      <c r="C25" s="16" t="s">
        <v>50</v>
      </c>
      <c r="D25" s="61">
        <v>119.98</v>
      </c>
      <c r="E25" s="16" t="s">
        <v>15</v>
      </c>
      <c r="F25" s="5"/>
      <c r="G25" s="5"/>
      <c r="H25" s="20" t="s">
        <v>24</v>
      </c>
      <c r="I25" s="63">
        <v>799.18</v>
      </c>
      <c r="J25" s="63"/>
      <c r="K25" s="22">
        <f t="shared" si="4"/>
        <v>799.18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6">
        <v>2.0</v>
      </c>
      <c r="B26" s="16" t="s">
        <v>32</v>
      </c>
      <c r="C26" s="27"/>
      <c r="D26" s="61">
        <v>821.75</v>
      </c>
      <c r="E26" s="16" t="s">
        <v>15</v>
      </c>
      <c r="F26" s="5"/>
      <c r="G26" s="5"/>
      <c r="H26" s="20" t="s">
        <v>114</v>
      </c>
      <c r="I26" s="63">
        <v>123.0</v>
      </c>
      <c r="J26" s="63"/>
      <c r="K26" s="22">
        <f t="shared" si="4"/>
        <v>123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6">
        <v>15.0</v>
      </c>
      <c r="B27" s="16" t="s">
        <v>46</v>
      </c>
      <c r="C27" s="27" t="s">
        <v>26</v>
      </c>
      <c r="D27" s="61">
        <v>100.0</v>
      </c>
      <c r="E27" s="16" t="s">
        <v>15</v>
      </c>
      <c r="F27" s="5"/>
      <c r="G27" s="5"/>
      <c r="H27" s="20" t="s">
        <v>55</v>
      </c>
      <c r="I27" s="63">
        <v>1869.74</v>
      </c>
      <c r="J27" s="63"/>
      <c r="K27" s="22">
        <f t="shared" si="4"/>
        <v>1869.74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6">
        <v>15.0</v>
      </c>
      <c r="B28" s="16" t="s">
        <v>56</v>
      </c>
      <c r="C28" s="16" t="s">
        <v>26</v>
      </c>
      <c r="D28" s="61">
        <f>SUM(K17)</f>
        <v>4275.62</v>
      </c>
      <c r="E28" s="16" t="s">
        <v>15</v>
      </c>
      <c r="F28" s="5"/>
      <c r="G28" s="5"/>
      <c r="H28" s="20" t="s">
        <v>57</v>
      </c>
      <c r="I28" s="63">
        <v>57.02</v>
      </c>
      <c r="J28" s="63"/>
      <c r="K28" s="22">
        <f t="shared" si="4"/>
        <v>57.02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6">
        <v>15.0</v>
      </c>
      <c r="B29" s="16" t="s">
        <v>58</v>
      </c>
      <c r="C29" s="16" t="s">
        <v>26</v>
      </c>
      <c r="D29" s="61">
        <v>1250.0</v>
      </c>
      <c r="E29" s="16" t="s">
        <v>15</v>
      </c>
      <c r="F29" s="5"/>
      <c r="G29" s="5"/>
      <c r="H29" s="20" t="s">
        <v>31</v>
      </c>
      <c r="I29" s="63">
        <v>210.0</v>
      </c>
      <c r="J29" s="63">
        <v>690.55</v>
      </c>
      <c r="K29" s="22">
        <f t="shared" si="4"/>
        <v>900.55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6">
        <v>18.0</v>
      </c>
      <c r="B30" s="16" t="s">
        <v>46</v>
      </c>
      <c r="C30" s="27" t="s">
        <v>26</v>
      </c>
      <c r="D30" s="61">
        <v>122.0</v>
      </c>
      <c r="E30" s="16" t="s">
        <v>15</v>
      </c>
      <c r="F30" s="5"/>
      <c r="G30" s="5"/>
      <c r="H30" s="20" t="s">
        <v>33</v>
      </c>
      <c r="I30" s="63">
        <v>862.52</v>
      </c>
      <c r="J30" s="63"/>
      <c r="K30" s="22">
        <f t="shared" si="4"/>
        <v>862.52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6">
        <v>21.0</v>
      </c>
      <c r="B31" s="16" t="s">
        <v>46</v>
      </c>
      <c r="C31" s="27" t="s">
        <v>26</v>
      </c>
      <c r="D31" s="61">
        <v>122.0</v>
      </c>
      <c r="E31" s="16" t="s">
        <v>15</v>
      </c>
      <c r="F31" s="5"/>
      <c r="G31" s="5"/>
      <c r="H31" s="20" t="s">
        <v>35</v>
      </c>
      <c r="I31" s="63">
        <v>725.45</v>
      </c>
      <c r="J31" s="63"/>
      <c r="K31" s="22">
        <f t="shared" si="4"/>
        <v>725.45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6">
        <v>20.0</v>
      </c>
      <c r="B32" s="16" t="s">
        <v>60</v>
      </c>
      <c r="C32" s="16" t="s">
        <v>39</v>
      </c>
      <c r="D32" s="61">
        <v>1916.31</v>
      </c>
      <c r="E32" s="16" t="s">
        <v>15</v>
      </c>
      <c r="F32" s="5"/>
      <c r="G32" s="5"/>
      <c r="H32" s="20" t="s">
        <v>37</v>
      </c>
      <c r="I32" s="63">
        <v>786.2</v>
      </c>
      <c r="J32" s="63"/>
      <c r="K32" s="22">
        <f t="shared" si="4"/>
        <v>786.2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6">
        <v>24.0</v>
      </c>
      <c r="B33" s="16" t="s">
        <v>46</v>
      </c>
      <c r="C33" s="27" t="s">
        <v>26</v>
      </c>
      <c r="D33" s="61">
        <v>122.0</v>
      </c>
      <c r="E33" s="16" t="s">
        <v>15</v>
      </c>
      <c r="F33" s="5"/>
      <c r="G33" s="5"/>
      <c r="H33" s="20" t="s">
        <v>40</v>
      </c>
      <c r="I33" s="62"/>
      <c r="J33" s="63"/>
      <c r="K33" s="22">
        <f t="shared" si="4"/>
        <v>0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6">
        <v>22.0</v>
      </c>
      <c r="B34" s="16" t="s">
        <v>47</v>
      </c>
      <c r="C34" s="16" t="s">
        <v>26</v>
      </c>
      <c r="D34" s="61">
        <v>625.0</v>
      </c>
      <c r="E34" s="16"/>
      <c r="F34" s="5"/>
      <c r="G34" s="5"/>
      <c r="H34" s="20" t="s">
        <v>42</v>
      </c>
      <c r="I34" s="63">
        <v>703.19</v>
      </c>
      <c r="J34" s="62"/>
      <c r="K34" s="22">
        <f t="shared" si="4"/>
        <v>703.19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6">
        <v>27.0</v>
      </c>
      <c r="B35" s="16" t="s">
        <v>61</v>
      </c>
      <c r="C35" s="16" t="s">
        <v>50</v>
      </c>
      <c r="D35" s="61">
        <v>35.31</v>
      </c>
      <c r="E35" s="22"/>
      <c r="F35" s="5"/>
      <c r="G35" s="5"/>
      <c r="H35" s="5"/>
      <c r="I35" s="5"/>
      <c r="J35" s="26" t="s">
        <v>44</v>
      </c>
      <c r="K35" s="22">
        <f>SUM(K25:K34)</f>
        <v>6826.85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6">
        <v>28.0</v>
      </c>
      <c r="B36" s="16" t="s">
        <v>46</v>
      </c>
      <c r="C36" s="27" t="s">
        <v>26</v>
      </c>
      <c r="D36" s="61">
        <v>122.0</v>
      </c>
      <c r="E36" s="16" t="s">
        <v>15</v>
      </c>
      <c r="F36" s="5"/>
      <c r="G36" s="5"/>
      <c r="H36" s="30" t="s">
        <v>62</v>
      </c>
      <c r="I36" s="31"/>
      <c r="J36" s="32" t="s">
        <v>44</v>
      </c>
      <c r="K36" s="31">
        <f>SUM(K24:K34)</f>
        <v>6826.85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6">
        <v>31.0</v>
      </c>
      <c r="B37" s="16" t="s">
        <v>56</v>
      </c>
      <c r="C37" s="27" t="s">
        <v>26</v>
      </c>
      <c r="D37" s="61">
        <f>SUM(K35)</f>
        <v>6826.85</v>
      </c>
      <c r="E37" s="16" t="s">
        <v>15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33" t="s">
        <v>44</v>
      </c>
      <c r="C38" s="34"/>
      <c r="D38" s="35"/>
      <c r="E38" s="61">
        <f>SUM(D6:D37)</f>
        <v>26616.71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7" t="s">
        <v>63</v>
      </c>
      <c r="B40" s="8"/>
      <c r="C40" s="8"/>
      <c r="D40" s="8"/>
      <c r="E40" s="8"/>
      <c r="F40" s="8"/>
      <c r="G40" s="9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6" t="s">
        <v>64</v>
      </c>
      <c r="C42" s="16">
        <f>SUM(G71)</f>
        <v>211</v>
      </c>
      <c r="D42" s="5"/>
      <c r="E42" s="16"/>
      <c r="F42" s="16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6" t="s">
        <v>66</v>
      </c>
      <c r="C43" s="36">
        <f>SUM(G83)</f>
        <v>441.61</v>
      </c>
      <c r="D43" s="5"/>
      <c r="E43" s="16"/>
      <c r="F43" s="16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6" t="s">
        <v>68</v>
      </c>
      <c r="C44" s="36">
        <f>SUM(G87)</f>
        <v>14</v>
      </c>
      <c r="D44" s="5"/>
      <c r="E44" s="16"/>
      <c r="F44" s="16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6" t="s">
        <v>70</v>
      </c>
      <c r="C45" s="36">
        <f>SUM(G91)</f>
        <v>0</v>
      </c>
      <c r="D45" s="5"/>
      <c r="E45" s="37"/>
      <c r="F45" s="38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6" t="s">
        <v>72</v>
      </c>
      <c r="C46" s="36">
        <f>SUM(G95)</f>
        <v>121.5</v>
      </c>
      <c r="D46" s="5"/>
      <c r="E46" s="39"/>
      <c r="F46" s="39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16" t="s">
        <v>73</v>
      </c>
      <c r="C47" s="36">
        <f>SUM(G100)</f>
        <v>41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16" t="s">
        <v>74</v>
      </c>
      <c r="C48" s="36">
        <v>603.75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6" t="s">
        <v>75</v>
      </c>
      <c r="C49" s="36">
        <v>288.0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16" t="s">
        <v>121</v>
      </c>
      <c r="C50" s="36">
        <v>380.0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16" t="s">
        <v>76</v>
      </c>
      <c r="C51" s="36">
        <f>SUM(G108)</f>
        <v>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16" t="s">
        <v>77</v>
      </c>
      <c r="C52" s="36">
        <f>SUM(G121)</f>
        <v>575.09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26" t="s">
        <v>44</v>
      </c>
      <c r="C53" s="36">
        <f>SUM(C42:C52,F42:F52)</f>
        <v>2675.95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0"/>
      <c r="B54" s="41"/>
      <c r="C54" s="41"/>
      <c r="D54" s="41"/>
      <c r="E54" s="41"/>
      <c r="F54" s="41"/>
      <c r="G54" s="41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7" t="s">
        <v>78</v>
      </c>
      <c r="B55" s="8"/>
      <c r="C55" s="8"/>
      <c r="D55" s="8"/>
      <c r="E55" s="8"/>
      <c r="F55" s="8"/>
      <c r="G55" s="9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0"/>
      <c r="B56" s="41"/>
      <c r="C56" s="41"/>
      <c r="D56" s="41"/>
      <c r="E56" s="41"/>
      <c r="F56" s="41"/>
      <c r="G56" s="41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0"/>
      <c r="B57" s="42" t="s">
        <v>79</v>
      </c>
      <c r="C57" s="42" t="s">
        <v>80</v>
      </c>
      <c r="D57" s="42" t="s">
        <v>10</v>
      </c>
      <c r="E57" s="41"/>
      <c r="F57" s="41"/>
      <c r="G57" s="41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0"/>
      <c r="B58" s="43"/>
      <c r="C58" s="43"/>
      <c r="D58" s="43"/>
      <c r="E58" s="41"/>
      <c r="F58" s="41"/>
      <c r="G58" s="41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0"/>
      <c r="B59" s="43"/>
      <c r="C59" s="43"/>
      <c r="D59" s="43"/>
      <c r="E59" s="41"/>
      <c r="F59" s="41"/>
      <c r="G59" s="41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0"/>
      <c r="B60" s="43"/>
      <c r="C60" s="43"/>
      <c r="D60" s="43"/>
      <c r="E60" s="41"/>
      <c r="F60" s="41"/>
      <c r="G60" s="41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0"/>
      <c r="B61" s="44" t="s">
        <v>44</v>
      </c>
      <c r="C61" s="45"/>
      <c r="D61" s="43">
        <f>SUM(D58:D60)</f>
        <v>0</v>
      </c>
      <c r="E61" s="41"/>
      <c r="F61" s="41"/>
      <c r="G61" s="41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0"/>
      <c r="B62" s="41"/>
      <c r="C62" s="41"/>
      <c r="D62" s="41"/>
      <c r="E62" s="41"/>
      <c r="F62" s="41"/>
      <c r="G62" s="41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7" t="s">
        <v>81</v>
      </c>
      <c r="B63" s="8"/>
      <c r="C63" s="8"/>
      <c r="D63" s="8"/>
      <c r="E63" s="8"/>
      <c r="F63" s="8"/>
      <c r="G63" s="9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6"/>
      <c r="B64" s="47"/>
      <c r="C64" s="28"/>
      <c r="D64" s="28"/>
      <c r="E64" s="28"/>
      <c r="F64" s="28"/>
      <c r="G64" s="2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>
      <c r="A65" s="49" t="s">
        <v>82</v>
      </c>
      <c r="B65" s="42" t="s">
        <v>10</v>
      </c>
      <c r="C65" s="12" t="s">
        <v>10</v>
      </c>
      <c r="D65" s="12" t="s">
        <v>10</v>
      </c>
      <c r="E65" s="12" t="s">
        <v>10</v>
      </c>
      <c r="F65" s="12" t="s">
        <v>10</v>
      </c>
      <c r="G65" s="12" t="s">
        <v>83</v>
      </c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>
      <c r="A66" s="50" t="s">
        <v>64</v>
      </c>
      <c r="B66" s="8"/>
      <c r="C66" s="8"/>
      <c r="D66" s="8"/>
      <c r="E66" s="8"/>
      <c r="F66" s="8"/>
      <c r="G66" s="9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1" t="s">
        <v>84</v>
      </c>
      <c r="B67" s="52"/>
      <c r="C67" s="52"/>
      <c r="D67" s="52"/>
      <c r="E67" s="52"/>
      <c r="F67" s="52"/>
      <c r="G67" s="52">
        <f t="shared" ref="G67:G70" si="5">SUM(B67:F67)</f>
        <v>0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1" t="s">
        <v>85</v>
      </c>
      <c r="B68" s="53">
        <v>211.0</v>
      </c>
      <c r="C68" s="52"/>
      <c r="D68" s="52"/>
      <c r="E68" s="52"/>
      <c r="F68" s="52"/>
      <c r="G68" s="52">
        <f t="shared" si="5"/>
        <v>211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1" t="s">
        <v>86</v>
      </c>
      <c r="B69" s="53"/>
      <c r="C69" s="52"/>
      <c r="D69" s="52"/>
      <c r="E69" s="52"/>
      <c r="F69" s="52"/>
      <c r="G69" s="52">
        <f t="shared" si="5"/>
        <v>0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1" t="s">
        <v>87</v>
      </c>
      <c r="B70" s="52"/>
      <c r="C70" s="52"/>
      <c r="D70" s="52"/>
      <c r="E70" s="52"/>
      <c r="F70" s="52"/>
      <c r="G70" s="52">
        <f t="shared" si="5"/>
        <v>0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4" t="s">
        <v>44</v>
      </c>
      <c r="B71" s="8"/>
      <c r="C71" s="8"/>
      <c r="D71" s="8"/>
      <c r="E71" s="8"/>
      <c r="F71" s="9"/>
      <c r="G71" s="55">
        <f>SUM(G67:G70)</f>
        <v>211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1"/>
      <c r="B72" s="41"/>
      <c r="C72" s="41"/>
      <c r="D72" s="41"/>
      <c r="E72" s="41"/>
      <c r="F72" s="41"/>
      <c r="G72" s="41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0" t="s">
        <v>66</v>
      </c>
      <c r="B73" s="8"/>
      <c r="C73" s="8"/>
      <c r="D73" s="8"/>
      <c r="E73" s="8"/>
      <c r="F73" s="8"/>
      <c r="G73" s="9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1" t="s">
        <v>88</v>
      </c>
      <c r="B74" s="53"/>
      <c r="C74" s="53"/>
      <c r="D74" s="52"/>
      <c r="E74" s="52"/>
      <c r="F74" s="52"/>
      <c r="G74" s="52">
        <f t="shared" ref="G74:G80" si="6">SUM(B74:F74)</f>
        <v>0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1" t="s">
        <v>89</v>
      </c>
      <c r="B75" s="52"/>
      <c r="C75" s="52"/>
      <c r="D75" s="52"/>
      <c r="E75" s="52"/>
      <c r="F75" s="52"/>
      <c r="G75" s="52">
        <f t="shared" si="6"/>
        <v>0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1" t="s">
        <v>90</v>
      </c>
      <c r="B76" s="52"/>
      <c r="C76" s="52"/>
      <c r="D76" s="52"/>
      <c r="E76" s="52"/>
      <c r="F76" s="52"/>
      <c r="G76" s="52">
        <f t="shared" si="6"/>
        <v>0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1" t="s">
        <v>122</v>
      </c>
      <c r="B77" s="53">
        <v>40.0</v>
      </c>
      <c r="C77" s="52"/>
      <c r="D77" s="52"/>
      <c r="E77" s="52"/>
      <c r="F77" s="52"/>
      <c r="G77" s="52">
        <f t="shared" si="6"/>
        <v>40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1" t="s">
        <v>92</v>
      </c>
      <c r="B78" s="52"/>
      <c r="C78" s="52"/>
      <c r="D78" s="52"/>
      <c r="E78" s="52"/>
      <c r="F78" s="52"/>
      <c r="G78" s="52">
        <f t="shared" si="6"/>
        <v>0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1" t="s">
        <v>93</v>
      </c>
      <c r="B79" s="52"/>
      <c r="C79" s="52"/>
      <c r="D79" s="52"/>
      <c r="E79" s="52"/>
      <c r="F79" s="52"/>
      <c r="G79" s="52">
        <f t="shared" si="6"/>
        <v>0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1" t="s">
        <v>94</v>
      </c>
      <c r="B80" s="52"/>
      <c r="C80" s="52"/>
      <c r="D80" s="52"/>
      <c r="E80" s="52"/>
      <c r="F80" s="52"/>
      <c r="G80" s="52">
        <f t="shared" si="6"/>
        <v>0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1" t="s">
        <v>123</v>
      </c>
      <c r="B81" s="53"/>
      <c r="C81" s="52"/>
      <c r="D81" s="52"/>
      <c r="E81" s="52"/>
      <c r="F81" s="52"/>
      <c r="G81" s="53">
        <v>401.61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1" t="s">
        <v>95</v>
      </c>
      <c r="B82" s="53"/>
      <c r="C82" s="52"/>
      <c r="D82" s="52"/>
      <c r="E82" s="52"/>
      <c r="F82" s="52"/>
      <c r="G82" s="52">
        <f>SUM(B82:F82)</f>
        <v>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4" t="s">
        <v>44</v>
      </c>
      <c r="B83" s="8"/>
      <c r="C83" s="8"/>
      <c r="D83" s="8"/>
      <c r="E83" s="8"/>
      <c r="F83" s="9"/>
      <c r="G83" s="55">
        <f>SUM(G74:G82)</f>
        <v>441.61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1"/>
      <c r="B84" s="41"/>
      <c r="C84" s="41"/>
      <c r="D84" s="41"/>
      <c r="E84" s="41"/>
      <c r="F84" s="41"/>
      <c r="G84" s="41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0" t="s">
        <v>96</v>
      </c>
      <c r="B85" s="8"/>
      <c r="C85" s="8"/>
      <c r="D85" s="8"/>
      <c r="E85" s="8"/>
      <c r="F85" s="8"/>
      <c r="G85" s="9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1" t="s">
        <v>68</v>
      </c>
      <c r="B86" s="53">
        <v>14.0</v>
      </c>
      <c r="C86" s="53"/>
      <c r="D86" s="56"/>
      <c r="E86" s="53"/>
      <c r="F86" s="52"/>
      <c r="G86" s="52">
        <f>SUM(B86:F86)</f>
        <v>14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4" t="s">
        <v>44</v>
      </c>
      <c r="B87" s="8"/>
      <c r="C87" s="8"/>
      <c r="D87" s="8"/>
      <c r="E87" s="8"/>
      <c r="F87" s="9"/>
      <c r="G87" s="55">
        <f>SUM(G86)</f>
        <v>14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1"/>
      <c r="B88" s="41"/>
      <c r="C88" s="41"/>
      <c r="D88" s="41"/>
      <c r="E88" s="41"/>
      <c r="F88" s="41"/>
      <c r="G88" s="41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0" t="s">
        <v>97</v>
      </c>
      <c r="B89" s="8"/>
      <c r="C89" s="8"/>
      <c r="D89" s="8"/>
      <c r="E89" s="8"/>
      <c r="F89" s="8"/>
      <c r="G89" s="9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1" t="s">
        <v>70</v>
      </c>
      <c r="B90" s="53"/>
      <c r="C90" s="56"/>
      <c r="D90" s="53"/>
      <c r="E90" s="56"/>
      <c r="F90" s="52"/>
      <c r="G90" s="52">
        <f>SUM(B90:F90)</f>
        <v>0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4" t="s">
        <v>44</v>
      </c>
      <c r="B91" s="8"/>
      <c r="C91" s="8"/>
      <c r="D91" s="8"/>
      <c r="E91" s="8"/>
      <c r="F91" s="9"/>
      <c r="G91" s="55">
        <f>SUM(G90)</f>
        <v>0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1"/>
      <c r="B92" s="41"/>
      <c r="C92" s="41"/>
      <c r="D92" s="41"/>
      <c r="E92" s="41"/>
      <c r="F92" s="41"/>
      <c r="G92" s="41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0" t="s">
        <v>98</v>
      </c>
      <c r="B93" s="8"/>
      <c r="C93" s="8"/>
      <c r="D93" s="8"/>
      <c r="E93" s="8"/>
      <c r="F93" s="8"/>
      <c r="G93" s="9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1" t="s">
        <v>72</v>
      </c>
      <c r="B94" s="53" t="s">
        <v>124</v>
      </c>
      <c r="C94" s="53">
        <v>80.5</v>
      </c>
      <c r="D94" s="53" t="s">
        <v>125</v>
      </c>
      <c r="E94" s="56">
        <v>41.0</v>
      </c>
      <c r="F94" s="52"/>
      <c r="G94" s="52">
        <f>SUM(B94:F94)</f>
        <v>121.5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4" t="s">
        <v>44</v>
      </c>
      <c r="B95" s="8"/>
      <c r="C95" s="8"/>
      <c r="D95" s="8"/>
      <c r="E95" s="8"/>
      <c r="F95" s="9"/>
      <c r="G95" s="55">
        <f>SUM(G94)</f>
        <v>121.5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1"/>
      <c r="B96" s="41"/>
      <c r="C96" s="41"/>
      <c r="D96" s="41"/>
      <c r="E96" s="41"/>
      <c r="F96" s="41"/>
      <c r="G96" s="41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0" t="s">
        <v>73</v>
      </c>
      <c r="B97" s="8"/>
      <c r="C97" s="8"/>
      <c r="D97" s="8"/>
      <c r="E97" s="8"/>
      <c r="F97" s="8"/>
      <c r="G97" s="9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1" t="s">
        <v>101</v>
      </c>
      <c r="B98" s="53" t="s">
        <v>126</v>
      </c>
      <c r="C98" s="56">
        <v>41.0</v>
      </c>
      <c r="D98" s="52"/>
      <c r="E98" s="52"/>
      <c r="F98" s="52"/>
      <c r="G98" s="52">
        <f t="shared" ref="G98:G99" si="7">SUM(B98:F98)</f>
        <v>41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1" t="s">
        <v>73</v>
      </c>
      <c r="B99" s="56"/>
      <c r="C99" s="52"/>
      <c r="D99" s="52"/>
      <c r="E99" s="52"/>
      <c r="F99" s="52"/>
      <c r="G99" s="52">
        <f t="shared" si="7"/>
        <v>0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4" t="s">
        <v>44</v>
      </c>
      <c r="B100" s="8"/>
      <c r="C100" s="8"/>
      <c r="D100" s="8"/>
      <c r="E100" s="8"/>
      <c r="F100" s="9"/>
      <c r="G100" s="55">
        <f>SUM(G98:G99)</f>
        <v>41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41"/>
      <c r="B101" s="41"/>
      <c r="C101" s="41"/>
      <c r="D101" s="41"/>
      <c r="E101" s="41"/>
      <c r="F101" s="41"/>
      <c r="G101" s="41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0" t="s">
        <v>102</v>
      </c>
      <c r="B102" s="8"/>
      <c r="C102" s="8"/>
      <c r="D102" s="8"/>
      <c r="E102" s="8"/>
      <c r="F102" s="8"/>
      <c r="G102" s="9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1" t="s">
        <v>103</v>
      </c>
      <c r="B103" s="52"/>
      <c r="C103" s="52"/>
      <c r="D103" s="52"/>
      <c r="E103" s="52"/>
      <c r="F103" s="52"/>
      <c r="G103" s="52">
        <f t="shared" ref="G103:G107" si="8">SUM(B103:F103)</f>
        <v>0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1" t="s">
        <v>104</v>
      </c>
      <c r="B104" s="52"/>
      <c r="C104" s="52"/>
      <c r="D104" s="52"/>
      <c r="E104" s="52"/>
      <c r="F104" s="52"/>
      <c r="G104" s="52">
        <f t="shared" si="8"/>
        <v>0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1" t="s">
        <v>105</v>
      </c>
      <c r="B105" s="52"/>
      <c r="C105" s="52"/>
      <c r="D105" s="52"/>
      <c r="E105" s="52"/>
      <c r="F105" s="52"/>
      <c r="G105" s="52">
        <f t="shared" si="8"/>
        <v>0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1" t="s">
        <v>106</v>
      </c>
      <c r="B106" s="52"/>
      <c r="C106" s="52"/>
      <c r="D106" s="52"/>
      <c r="E106" s="52"/>
      <c r="F106" s="52"/>
      <c r="G106" s="52">
        <f t="shared" si="8"/>
        <v>0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1" t="s">
        <v>107</v>
      </c>
      <c r="B107" s="52"/>
      <c r="C107" s="52"/>
      <c r="D107" s="52"/>
      <c r="E107" s="52"/>
      <c r="F107" s="52"/>
      <c r="G107" s="52">
        <f t="shared" si="8"/>
        <v>0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4" t="s">
        <v>44</v>
      </c>
      <c r="B108" s="8"/>
      <c r="C108" s="8"/>
      <c r="D108" s="8"/>
      <c r="E108" s="8"/>
      <c r="F108" s="9"/>
      <c r="G108" s="55">
        <f>SUM(G103:G107)</f>
        <v>0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41"/>
      <c r="B109" s="41"/>
      <c r="C109" s="41"/>
      <c r="D109" s="41"/>
      <c r="E109" s="41"/>
      <c r="F109" s="41"/>
      <c r="G109" s="41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0" t="s">
        <v>77</v>
      </c>
      <c r="B110" s="8"/>
      <c r="C110" s="8"/>
      <c r="D110" s="8"/>
      <c r="E110" s="8"/>
      <c r="F110" s="8"/>
      <c r="G110" s="9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1" t="s">
        <v>127</v>
      </c>
      <c r="B111" s="53">
        <v>89.9</v>
      </c>
      <c r="C111" s="52"/>
      <c r="D111" s="52"/>
      <c r="E111" s="52"/>
      <c r="F111" s="52"/>
      <c r="G111" s="52">
        <f t="shared" ref="G111:G117" si="9">SUM(B111:F111)</f>
        <v>89.9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7" t="s">
        <v>128</v>
      </c>
      <c r="B112" s="57">
        <v>65.6</v>
      </c>
      <c r="C112" s="55"/>
      <c r="D112" s="55"/>
      <c r="E112" s="55"/>
      <c r="F112" s="55"/>
      <c r="G112" s="55">
        <f t="shared" si="9"/>
        <v>65.6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7" t="s">
        <v>129</v>
      </c>
      <c r="B113" s="57">
        <v>380.0</v>
      </c>
      <c r="C113" s="55"/>
      <c r="D113" s="55"/>
      <c r="E113" s="55"/>
      <c r="F113" s="55"/>
      <c r="G113" s="55">
        <f t="shared" si="9"/>
        <v>380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7" t="s">
        <v>130</v>
      </c>
      <c r="B114" s="57">
        <v>39.59</v>
      </c>
      <c r="C114" s="55"/>
      <c r="D114" s="55"/>
      <c r="E114" s="55"/>
      <c r="F114" s="55"/>
      <c r="G114" s="55">
        <f t="shared" si="9"/>
        <v>39.59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7"/>
      <c r="B115" s="57"/>
      <c r="C115" s="55"/>
      <c r="D115" s="55"/>
      <c r="E115" s="55"/>
      <c r="F115" s="55"/>
      <c r="G115" s="55">
        <f t="shared" si="9"/>
        <v>0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7"/>
      <c r="B116" s="57"/>
      <c r="C116" s="57"/>
      <c r="D116" s="55"/>
      <c r="E116" s="55"/>
      <c r="F116" s="55"/>
      <c r="G116" s="55">
        <f t="shared" si="9"/>
        <v>0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7"/>
      <c r="B117" s="57"/>
      <c r="C117" s="55"/>
      <c r="D117" s="55"/>
      <c r="E117" s="55"/>
      <c r="F117" s="55"/>
      <c r="G117" s="55">
        <f t="shared" si="9"/>
        <v>0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7"/>
      <c r="B118" s="57"/>
      <c r="C118" s="55"/>
      <c r="D118" s="55"/>
      <c r="E118" s="55"/>
      <c r="F118" s="55"/>
      <c r="G118" s="5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7"/>
      <c r="B119" s="57"/>
      <c r="C119" s="55"/>
      <c r="D119" s="55"/>
      <c r="E119" s="55"/>
      <c r="F119" s="55"/>
      <c r="G119" s="55">
        <f t="shared" ref="G119:G120" si="10">SUM(B119:F119)</f>
        <v>0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7"/>
      <c r="B120" s="58"/>
      <c r="C120" s="55"/>
      <c r="D120" s="55"/>
      <c r="E120" s="55"/>
      <c r="F120" s="55"/>
      <c r="G120" s="55">
        <f t="shared" si="10"/>
        <v>0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4" t="s">
        <v>44</v>
      </c>
      <c r="B121" s="8"/>
      <c r="C121" s="8"/>
      <c r="D121" s="8"/>
      <c r="E121" s="8"/>
      <c r="F121" s="9"/>
      <c r="G121" s="55">
        <f>SUM(G111:G120)</f>
        <v>575.09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47"/>
      <c r="B122" s="47"/>
      <c r="C122" s="47"/>
      <c r="D122" s="47"/>
      <c r="E122" s="47"/>
      <c r="F122" s="47"/>
      <c r="G122" s="40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7" t="s">
        <v>111</v>
      </c>
      <c r="B123" s="8"/>
      <c r="C123" s="8"/>
      <c r="D123" s="8"/>
      <c r="E123" s="8"/>
      <c r="F123" s="9"/>
      <c r="G123" s="59">
        <f>SUM(G71+G83+G87+G91+G95+G100+G108+G121)</f>
        <v>1404.2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</sheetData>
  <mergeCells count="21">
    <mergeCell ref="A3:G3"/>
    <mergeCell ref="A40:G40"/>
    <mergeCell ref="A55:G55"/>
    <mergeCell ref="A63:G63"/>
    <mergeCell ref="A66:G66"/>
    <mergeCell ref="A71:F71"/>
    <mergeCell ref="A73:G73"/>
    <mergeCell ref="A97:G97"/>
    <mergeCell ref="A100:F100"/>
    <mergeCell ref="A102:G102"/>
    <mergeCell ref="A108:F108"/>
    <mergeCell ref="A110:G110"/>
    <mergeCell ref="A121:F121"/>
    <mergeCell ref="A123:F123"/>
    <mergeCell ref="A83:F83"/>
    <mergeCell ref="A85:G85"/>
    <mergeCell ref="A87:F87"/>
    <mergeCell ref="A89:G89"/>
    <mergeCell ref="A91:F91"/>
    <mergeCell ref="A93:G93"/>
    <mergeCell ref="A95:F9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29.88"/>
    <col customWidth="1" min="3" max="3" width="17.0"/>
    <col customWidth="1" min="4" max="4" width="16.38"/>
    <col customWidth="1" min="5" max="5" width="16.25"/>
    <col customWidth="1" min="6" max="6" width="18.38"/>
    <col customWidth="1" min="7" max="8" width="15.25"/>
    <col customWidth="1" min="9" max="9" width="45.63"/>
    <col customWidth="1" min="10" max="11" width="14.0"/>
    <col customWidth="1" min="12" max="12" width="17.0"/>
    <col customWidth="1" min="13" max="27" width="14.0"/>
  </cols>
  <sheetData>
    <row r="1">
      <c r="A1" s="3"/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60">
        <f>SUM(E41+C57)</f>
        <v>30929.79</v>
      </c>
      <c r="H1" s="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>
      <c r="A2" s="6"/>
      <c r="B2" s="6"/>
      <c r="C2" s="6"/>
      <c r="D2" s="6"/>
      <c r="E2" s="6"/>
      <c r="F2" s="6"/>
      <c r="G2" s="6"/>
      <c r="H2" s="6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>
      <c r="A3" s="7" t="s">
        <v>2</v>
      </c>
      <c r="B3" s="8"/>
      <c r="C3" s="8"/>
      <c r="D3" s="8"/>
      <c r="E3" s="8"/>
      <c r="F3" s="8"/>
      <c r="G3" s="9"/>
      <c r="H3" s="3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>
      <c r="A4" s="10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>
      <c r="A5" s="12" t="s">
        <v>7</v>
      </c>
      <c r="B5" s="12" t="s">
        <v>8</v>
      </c>
      <c r="C5" s="12" t="s">
        <v>9</v>
      </c>
      <c r="D5" s="12" t="s">
        <v>10</v>
      </c>
      <c r="E5" s="12" t="s">
        <v>11</v>
      </c>
      <c r="F5" s="5"/>
      <c r="G5" s="13"/>
      <c r="H5" s="13"/>
      <c r="I5" s="14" t="s">
        <v>131</v>
      </c>
      <c r="J5" s="15"/>
      <c r="K5" s="1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>
      <c r="A6" s="16">
        <v>1.0</v>
      </c>
      <c r="B6" s="16" t="s">
        <v>13</v>
      </c>
      <c r="C6" s="16" t="s">
        <v>14</v>
      </c>
      <c r="D6" s="61">
        <v>3012.79</v>
      </c>
      <c r="E6" s="16" t="s">
        <v>15</v>
      </c>
      <c r="F6" s="5"/>
      <c r="G6" s="10"/>
      <c r="H6" s="10"/>
      <c r="I6" s="18" t="s">
        <v>16</v>
      </c>
      <c r="J6" s="18" t="s">
        <v>17</v>
      </c>
      <c r="K6" s="19" t="s">
        <v>18</v>
      </c>
      <c r="L6" s="12" t="s">
        <v>19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>
      <c r="A7" s="16">
        <v>1.0</v>
      </c>
      <c r="B7" s="16" t="s">
        <v>20</v>
      </c>
      <c r="C7" s="16" t="s">
        <v>21</v>
      </c>
      <c r="D7" s="61">
        <v>64.96</v>
      </c>
      <c r="E7" s="16" t="s">
        <v>15</v>
      </c>
      <c r="F7" s="5"/>
      <c r="G7" s="10"/>
      <c r="H7" s="10"/>
      <c r="I7" s="20" t="s">
        <v>22</v>
      </c>
      <c r="J7" s="62"/>
      <c r="K7" s="63"/>
      <c r="L7" s="22">
        <f t="shared" ref="L7:L17" si="1">SUM(J7+K7)</f>
        <v>0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>
      <c r="A8" s="16">
        <v>1.0</v>
      </c>
      <c r="B8" s="16" t="s">
        <v>23</v>
      </c>
      <c r="C8" s="16" t="s">
        <v>21</v>
      </c>
      <c r="D8" s="61">
        <v>325.04</v>
      </c>
      <c r="E8" s="16" t="s">
        <v>15</v>
      </c>
      <c r="F8" s="5"/>
      <c r="G8" s="10"/>
      <c r="H8" s="10"/>
      <c r="I8" s="20" t="s">
        <v>113</v>
      </c>
      <c r="J8" s="63">
        <v>778.5</v>
      </c>
      <c r="K8" s="63"/>
      <c r="L8" s="22">
        <f t="shared" si="1"/>
        <v>778.5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>
      <c r="A9" s="16">
        <v>1.0</v>
      </c>
      <c r="B9" s="16" t="s">
        <v>25</v>
      </c>
      <c r="C9" s="16" t="s">
        <v>132</v>
      </c>
      <c r="D9" s="61">
        <v>2134.72</v>
      </c>
      <c r="E9" s="16" t="s">
        <v>15</v>
      </c>
      <c r="F9" s="10"/>
      <c r="G9" s="10"/>
      <c r="H9" s="10"/>
      <c r="I9" s="20" t="s">
        <v>114</v>
      </c>
      <c r="J9" s="63">
        <v>98.7</v>
      </c>
      <c r="K9" s="63"/>
      <c r="L9" s="22">
        <f t="shared" si="1"/>
        <v>98.7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>
      <c r="A10" s="16">
        <v>1.0</v>
      </c>
      <c r="B10" s="16" t="s">
        <v>133</v>
      </c>
      <c r="C10" s="16" t="s">
        <v>26</v>
      </c>
      <c r="D10" s="61">
        <v>1838.61</v>
      </c>
      <c r="E10" s="16" t="s">
        <v>15</v>
      </c>
      <c r="F10" s="5"/>
      <c r="G10" s="10"/>
      <c r="H10" s="10"/>
      <c r="I10" s="20" t="s">
        <v>29</v>
      </c>
      <c r="J10" s="62"/>
      <c r="K10" s="63"/>
      <c r="L10" s="22">
        <f t="shared" si="1"/>
        <v>0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>
      <c r="A11" s="16">
        <v>1.0</v>
      </c>
      <c r="B11" s="16" t="s">
        <v>115</v>
      </c>
      <c r="C11" s="16" t="s">
        <v>26</v>
      </c>
      <c r="D11" s="64" t="s">
        <v>134</v>
      </c>
      <c r="E11" s="16" t="s">
        <v>118</v>
      </c>
      <c r="F11" s="5"/>
      <c r="G11" s="10"/>
      <c r="H11" s="10"/>
      <c r="I11" s="20" t="s">
        <v>31</v>
      </c>
      <c r="J11" s="63">
        <v>509.45</v>
      </c>
      <c r="K11" s="63">
        <v>461.98</v>
      </c>
      <c r="L11" s="22">
        <f t="shared" si="1"/>
        <v>971.43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>
      <c r="A12" s="16">
        <v>1.0</v>
      </c>
      <c r="B12" s="16" t="s">
        <v>69</v>
      </c>
      <c r="C12" s="16" t="s">
        <v>26</v>
      </c>
      <c r="D12" s="61">
        <v>27.56</v>
      </c>
      <c r="E12" s="16" t="s">
        <v>15</v>
      </c>
      <c r="F12" s="5"/>
      <c r="G12" s="10"/>
      <c r="H12" s="10"/>
      <c r="I12" s="20" t="s">
        <v>33</v>
      </c>
      <c r="J12" s="63">
        <v>881.33</v>
      </c>
      <c r="K12" s="63"/>
      <c r="L12" s="22">
        <f t="shared" si="1"/>
        <v>881.33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>
      <c r="A13" s="16">
        <v>1.0</v>
      </c>
      <c r="B13" s="16" t="s">
        <v>34</v>
      </c>
      <c r="C13" s="16" t="s">
        <v>26</v>
      </c>
      <c r="D13" s="61">
        <v>242.0</v>
      </c>
      <c r="E13" s="16" t="s">
        <v>15</v>
      </c>
      <c r="F13" s="5"/>
      <c r="G13" s="10"/>
      <c r="H13" s="10"/>
      <c r="I13" s="20" t="s">
        <v>35</v>
      </c>
      <c r="J13" s="63">
        <v>592.92</v>
      </c>
      <c r="K13" s="63"/>
      <c r="L13" s="22">
        <f t="shared" si="1"/>
        <v>592.92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>
      <c r="A14" s="16">
        <v>1.0</v>
      </c>
      <c r="B14" s="23" t="s">
        <v>36</v>
      </c>
      <c r="C14" s="16" t="s">
        <v>26</v>
      </c>
      <c r="D14" s="64" t="s">
        <v>135</v>
      </c>
      <c r="E14" s="16" t="s">
        <v>118</v>
      </c>
      <c r="F14" s="5"/>
      <c r="G14" s="10"/>
      <c r="H14" s="10"/>
      <c r="I14" s="20" t="s">
        <v>37</v>
      </c>
      <c r="J14" s="63">
        <v>279.2</v>
      </c>
      <c r="K14" s="63"/>
      <c r="L14" s="22">
        <f t="shared" si="1"/>
        <v>279.2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>
      <c r="A15" s="16">
        <v>1.0</v>
      </c>
      <c r="B15" s="16" t="s">
        <v>38</v>
      </c>
      <c r="C15" s="16" t="s">
        <v>39</v>
      </c>
      <c r="D15" s="61">
        <v>262.63</v>
      </c>
      <c r="E15" s="16" t="s">
        <v>15</v>
      </c>
      <c r="F15" s="5"/>
      <c r="G15" s="10"/>
      <c r="H15" s="10"/>
      <c r="I15" s="20" t="s">
        <v>40</v>
      </c>
      <c r="J15" s="62"/>
      <c r="K15" s="63"/>
      <c r="L15" s="22">
        <f t="shared" si="1"/>
        <v>0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>
      <c r="A16" s="16">
        <v>1.0</v>
      </c>
      <c r="B16" s="16" t="s">
        <v>41</v>
      </c>
      <c r="C16" s="16" t="s">
        <v>39</v>
      </c>
      <c r="D16" s="61">
        <v>255.91</v>
      </c>
      <c r="E16" s="16" t="s">
        <v>15</v>
      </c>
      <c r="F16" s="5"/>
      <c r="G16" s="10"/>
      <c r="H16" s="10"/>
      <c r="I16" s="20" t="s">
        <v>42</v>
      </c>
      <c r="J16" s="63">
        <v>632.25</v>
      </c>
      <c r="K16" s="63"/>
      <c r="L16" s="22">
        <f t="shared" si="1"/>
        <v>632.25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>
      <c r="A17" s="16">
        <v>1.0</v>
      </c>
      <c r="B17" s="16" t="s">
        <v>32</v>
      </c>
      <c r="C17" s="16" t="s">
        <v>39</v>
      </c>
      <c r="D17" s="61">
        <v>811.05</v>
      </c>
      <c r="E17" s="16" t="s">
        <v>15</v>
      </c>
      <c r="F17" s="5"/>
      <c r="G17" s="10"/>
      <c r="H17" s="10"/>
      <c r="I17" s="25"/>
      <c r="J17" s="15"/>
      <c r="K17" s="26"/>
      <c r="L17" s="22">
        <f t="shared" si="1"/>
        <v>0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>
      <c r="A18" s="16">
        <v>1.0</v>
      </c>
      <c r="B18" s="16" t="s">
        <v>43</v>
      </c>
      <c r="C18" s="16" t="s">
        <v>39</v>
      </c>
      <c r="D18" s="61">
        <v>882.0</v>
      </c>
      <c r="E18" s="16" t="s">
        <v>15</v>
      </c>
      <c r="F18" s="5"/>
      <c r="G18" s="10"/>
      <c r="H18" s="10"/>
      <c r="I18" s="25"/>
      <c r="J18" s="15"/>
      <c r="K18" s="26" t="s">
        <v>44</v>
      </c>
      <c r="L18" s="22">
        <f>SUM(L7:L16)</f>
        <v>4234.33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>
      <c r="A19" s="16">
        <v>1.0</v>
      </c>
      <c r="B19" s="16" t="s">
        <v>116</v>
      </c>
      <c r="C19" s="16" t="s">
        <v>39</v>
      </c>
      <c r="D19" s="61">
        <v>606.0</v>
      </c>
      <c r="E19" s="16" t="s">
        <v>15</v>
      </c>
      <c r="F19" s="5"/>
      <c r="G19" s="10"/>
      <c r="H19" s="10"/>
      <c r="I19" s="25"/>
      <c r="J19" s="15"/>
      <c r="K19" s="1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>
      <c r="A20" s="16">
        <v>3.0</v>
      </c>
      <c r="B20" s="16" t="s">
        <v>46</v>
      </c>
      <c r="C20" s="27" t="s">
        <v>26</v>
      </c>
      <c r="D20" s="61">
        <v>122.0</v>
      </c>
      <c r="E20" s="16" t="s">
        <v>15</v>
      </c>
      <c r="F20" s="5"/>
      <c r="G20" s="10"/>
      <c r="H20" s="10"/>
      <c r="I20" s="25"/>
      <c r="J20" s="15"/>
      <c r="K20" s="1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>
      <c r="A21" s="16">
        <v>7.0</v>
      </c>
      <c r="B21" s="16" t="s">
        <v>46</v>
      </c>
      <c r="C21" s="27" t="s">
        <v>26</v>
      </c>
      <c r="D21" s="61">
        <v>122.0</v>
      </c>
      <c r="E21" s="16" t="s">
        <v>15</v>
      </c>
      <c r="F21" s="5"/>
      <c r="G21" s="5"/>
      <c r="H21" s="5"/>
      <c r="I21" s="5"/>
      <c r="J21" s="28"/>
      <c r="K21" s="28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>
      <c r="A22" s="16">
        <v>5.0</v>
      </c>
      <c r="B22" s="16" t="s">
        <v>47</v>
      </c>
      <c r="C22" s="16" t="s">
        <v>26</v>
      </c>
      <c r="D22" s="61">
        <v>625.0</v>
      </c>
      <c r="E22" s="16" t="s">
        <v>15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>
      <c r="A23" s="16">
        <v>10.0</v>
      </c>
      <c r="B23" s="16" t="s">
        <v>46</v>
      </c>
      <c r="C23" s="27" t="s">
        <v>26</v>
      </c>
      <c r="D23" s="61">
        <v>122.0</v>
      </c>
      <c r="E23" s="16" t="s">
        <v>15</v>
      </c>
      <c r="F23" s="5"/>
      <c r="G23" s="5"/>
      <c r="H23" s="5"/>
      <c r="I23" s="14" t="s">
        <v>136</v>
      </c>
      <c r="J23" s="15"/>
      <c r="K23" s="1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>
      <c r="A24" s="16">
        <v>7.0</v>
      </c>
      <c r="B24" s="16" t="s">
        <v>49</v>
      </c>
      <c r="C24" s="16" t="s">
        <v>50</v>
      </c>
      <c r="D24" s="61">
        <v>28.9</v>
      </c>
      <c r="E24" s="16" t="s">
        <v>15</v>
      </c>
      <c r="F24" s="5"/>
      <c r="G24" s="5"/>
      <c r="H24" s="5"/>
      <c r="I24" s="18" t="s">
        <v>16</v>
      </c>
      <c r="J24" s="18" t="s">
        <v>17</v>
      </c>
      <c r="K24" s="19" t="s">
        <v>18</v>
      </c>
      <c r="L24" s="12" t="s">
        <v>19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>
      <c r="A25" s="16">
        <v>9.0</v>
      </c>
      <c r="B25" s="16" t="s">
        <v>51</v>
      </c>
      <c r="C25" s="29" t="s">
        <v>52</v>
      </c>
      <c r="D25" s="61">
        <v>188.84</v>
      </c>
      <c r="E25" s="16" t="s">
        <v>15</v>
      </c>
      <c r="F25" s="5"/>
      <c r="G25" s="5"/>
      <c r="H25" s="5"/>
      <c r="I25" s="21" t="s">
        <v>53</v>
      </c>
      <c r="J25" s="62"/>
      <c r="K25" s="63">
        <v>0.0</v>
      </c>
      <c r="L25" s="22">
        <f t="shared" ref="L25:L36" si="2">SUM(J25+K25)</f>
        <v>0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>
      <c r="A26" s="16">
        <v>10.0</v>
      </c>
      <c r="B26" s="16" t="s">
        <v>54</v>
      </c>
      <c r="C26" s="16" t="s">
        <v>50</v>
      </c>
      <c r="D26" s="61">
        <v>119.98</v>
      </c>
      <c r="E26" s="16" t="s">
        <v>15</v>
      </c>
      <c r="F26" s="5"/>
      <c r="G26" s="5"/>
      <c r="H26" s="5"/>
      <c r="I26" s="20" t="s">
        <v>24</v>
      </c>
      <c r="J26" s="63">
        <v>500.0</v>
      </c>
      <c r="K26" s="63">
        <v>497.4</v>
      </c>
      <c r="L26" s="22">
        <f t="shared" si="2"/>
        <v>997.4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>
      <c r="A27" s="16">
        <v>14.0</v>
      </c>
      <c r="B27" s="16" t="s">
        <v>46</v>
      </c>
      <c r="C27" s="27" t="s">
        <v>26</v>
      </c>
      <c r="D27" s="61">
        <v>122.0</v>
      </c>
      <c r="E27" s="16" t="s">
        <v>15</v>
      </c>
      <c r="F27" s="5"/>
      <c r="G27" s="5"/>
      <c r="H27" s="5"/>
      <c r="I27" s="20" t="s">
        <v>55</v>
      </c>
      <c r="J27" s="62"/>
      <c r="K27" s="63">
        <v>1365.69</v>
      </c>
      <c r="L27" s="22">
        <f t="shared" si="2"/>
        <v>1365.69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>
      <c r="A28" s="16">
        <v>15.0</v>
      </c>
      <c r="B28" s="16" t="s">
        <v>56</v>
      </c>
      <c r="C28" s="16" t="s">
        <v>26</v>
      </c>
      <c r="D28" s="61">
        <f>SUM(L18)</f>
        <v>4234.33</v>
      </c>
      <c r="E28" s="16" t="s">
        <v>15</v>
      </c>
      <c r="F28" s="5"/>
      <c r="G28" s="5"/>
      <c r="H28" s="5"/>
      <c r="I28" s="20" t="s">
        <v>57</v>
      </c>
      <c r="J28" s="62"/>
      <c r="K28" s="63">
        <v>278.81</v>
      </c>
      <c r="L28" s="22">
        <f t="shared" si="2"/>
        <v>278.81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>
      <c r="A29" s="16">
        <v>15.0</v>
      </c>
      <c r="B29" s="16" t="s">
        <v>58</v>
      </c>
      <c r="C29" s="16" t="s">
        <v>26</v>
      </c>
      <c r="D29" s="61">
        <v>1250.0</v>
      </c>
      <c r="E29" s="16" t="s">
        <v>15</v>
      </c>
      <c r="F29" s="5"/>
      <c r="G29" s="5"/>
      <c r="H29" s="5"/>
      <c r="I29" s="20" t="s">
        <v>31</v>
      </c>
      <c r="J29" s="63">
        <v>350.0</v>
      </c>
      <c r="K29" s="63">
        <v>785.55</v>
      </c>
      <c r="L29" s="22">
        <f t="shared" si="2"/>
        <v>1135.55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>
      <c r="A30" s="16">
        <v>17.0</v>
      </c>
      <c r="B30" s="16" t="s">
        <v>46</v>
      </c>
      <c r="C30" s="27" t="s">
        <v>26</v>
      </c>
      <c r="D30" s="61">
        <v>122.0</v>
      </c>
      <c r="E30" s="16" t="s">
        <v>15</v>
      </c>
      <c r="F30" s="5"/>
      <c r="G30" s="5"/>
      <c r="H30" s="5"/>
      <c r="I30" s="20" t="s">
        <v>33</v>
      </c>
      <c r="J30" s="63">
        <v>28.5</v>
      </c>
      <c r="K30" s="63">
        <v>997.55</v>
      </c>
      <c r="L30" s="22">
        <f t="shared" si="2"/>
        <v>1026.05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>
      <c r="A31" s="16">
        <v>21.0</v>
      </c>
      <c r="B31" s="16" t="s">
        <v>46</v>
      </c>
      <c r="C31" s="27" t="s">
        <v>26</v>
      </c>
      <c r="D31" s="61">
        <v>122.0</v>
      </c>
      <c r="E31" s="16" t="s">
        <v>15</v>
      </c>
      <c r="F31" s="5"/>
      <c r="G31" s="5"/>
      <c r="H31" s="5"/>
      <c r="I31" s="20" t="s">
        <v>35</v>
      </c>
      <c r="J31" s="65">
        <v>692.31</v>
      </c>
      <c r="K31" s="63">
        <v>192.6</v>
      </c>
      <c r="L31" s="66">
        <f t="shared" si="2"/>
        <v>884.91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>
      <c r="A32" s="16">
        <v>20.0</v>
      </c>
      <c r="B32" s="16" t="s">
        <v>137</v>
      </c>
      <c r="C32" s="16" t="s">
        <v>138</v>
      </c>
      <c r="D32" s="36">
        <v>489.2</v>
      </c>
      <c r="E32" s="67" t="s">
        <v>15</v>
      </c>
      <c r="F32" s="5"/>
      <c r="G32" s="5"/>
      <c r="H32" s="5"/>
      <c r="I32" s="68" t="s">
        <v>139</v>
      </c>
      <c r="J32" s="62"/>
      <c r="K32" s="63">
        <v>229.65</v>
      </c>
      <c r="L32" s="22">
        <f t="shared" si="2"/>
        <v>229.65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>
      <c r="A33" s="16">
        <v>20.0</v>
      </c>
      <c r="B33" s="16" t="s">
        <v>140</v>
      </c>
      <c r="C33" s="16" t="s">
        <v>39</v>
      </c>
      <c r="D33" s="64" t="s">
        <v>118</v>
      </c>
      <c r="E33" s="67" t="s">
        <v>118</v>
      </c>
      <c r="F33" s="5"/>
      <c r="G33" s="5"/>
      <c r="H33" s="5"/>
      <c r="I33" s="68" t="s">
        <v>37</v>
      </c>
      <c r="J33" s="62"/>
      <c r="K33" s="63">
        <v>617.2</v>
      </c>
      <c r="L33" s="22">
        <f t="shared" si="2"/>
        <v>617.2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>
      <c r="A34" s="16">
        <v>20.0</v>
      </c>
      <c r="B34" s="16" t="s">
        <v>60</v>
      </c>
      <c r="C34" s="16" t="s">
        <v>39</v>
      </c>
      <c r="D34" s="61">
        <v>1959.03</v>
      </c>
      <c r="E34" s="16" t="s">
        <v>15</v>
      </c>
      <c r="F34" s="5"/>
      <c r="G34" s="5"/>
      <c r="H34" s="5"/>
      <c r="I34" s="20" t="s">
        <v>40</v>
      </c>
      <c r="J34" s="62"/>
      <c r="K34" s="63">
        <v>0.0</v>
      </c>
      <c r="L34" s="22">
        <f t="shared" si="2"/>
        <v>0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>
      <c r="A35" s="16">
        <v>24.0</v>
      </c>
      <c r="B35" s="16" t="s">
        <v>46</v>
      </c>
      <c r="C35" s="27" t="s">
        <v>26</v>
      </c>
      <c r="D35" s="61">
        <v>122.0</v>
      </c>
      <c r="E35" s="16" t="s">
        <v>15</v>
      </c>
      <c r="F35" s="5"/>
      <c r="G35" s="5"/>
      <c r="H35" s="5"/>
      <c r="I35" s="20" t="s">
        <v>42</v>
      </c>
      <c r="J35" s="62"/>
      <c r="K35" s="63">
        <v>773.46</v>
      </c>
      <c r="L35" s="22">
        <f t="shared" si="2"/>
        <v>773.46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>
      <c r="A36" s="16">
        <v>22.0</v>
      </c>
      <c r="B36" s="16" t="s">
        <v>47</v>
      </c>
      <c r="C36" s="16" t="s">
        <v>26</v>
      </c>
      <c r="D36" s="61">
        <v>325.11</v>
      </c>
      <c r="E36" s="16" t="s">
        <v>15</v>
      </c>
      <c r="F36" s="5"/>
      <c r="G36" s="5"/>
      <c r="H36" s="5"/>
      <c r="I36" s="20" t="s">
        <v>141</v>
      </c>
      <c r="J36" s="62"/>
      <c r="K36" s="63">
        <v>600.3</v>
      </c>
      <c r="L36" s="22">
        <f t="shared" si="2"/>
        <v>600.3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>
      <c r="A37" s="16">
        <v>27.0</v>
      </c>
      <c r="B37" s="16" t="s">
        <v>61</v>
      </c>
      <c r="C37" s="16" t="s">
        <v>50</v>
      </c>
      <c r="D37" s="61">
        <v>35.31</v>
      </c>
      <c r="E37" s="16" t="s">
        <v>15</v>
      </c>
      <c r="F37" s="5"/>
      <c r="G37" s="5"/>
      <c r="H37" s="5"/>
      <c r="I37" s="5"/>
      <c r="J37" s="5"/>
      <c r="K37" s="26" t="s">
        <v>44</v>
      </c>
      <c r="L37" s="22">
        <f>SUM(L25:L36)</f>
        <v>7909.02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>
      <c r="A38" s="16">
        <v>28.0</v>
      </c>
      <c r="B38" s="16" t="s">
        <v>46</v>
      </c>
      <c r="C38" s="27" t="s">
        <v>26</v>
      </c>
      <c r="D38" s="61">
        <v>122.0</v>
      </c>
      <c r="E38" s="16" t="s">
        <v>15</v>
      </c>
      <c r="F38" s="5"/>
      <c r="G38" s="5"/>
      <c r="H38" s="5"/>
      <c r="I38" s="30" t="s">
        <v>62</v>
      </c>
      <c r="J38" s="31"/>
      <c r="K38" s="32" t="s">
        <v>44</v>
      </c>
      <c r="L38" s="31">
        <f>SUM(L18+L37)</f>
        <v>12143.35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>
      <c r="A39" s="16">
        <v>31.0</v>
      </c>
      <c r="B39" s="16" t="s">
        <v>46</v>
      </c>
      <c r="C39" s="27" t="s">
        <v>26</v>
      </c>
      <c r="D39" s="61">
        <v>122.0</v>
      </c>
      <c r="E39" s="16" t="s">
        <v>15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>
      <c r="A40" s="16">
        <v>31.0</v>
      </c>
      <c r="B40" s="16" t="s">
        <v>56</v>
      </c>
      <c r="C40" s="27" t="s">
        <v>26</v>
      </c>
      <c r="D40" s="61">
        <f>SUM(L37)</f>
        <v>7909.02</v>
      </c>
      <c r="E40" s="16" t="s">
        <v>15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>
      <c r="A41" s="5"/>
      <c r="B41" s="33" t="s">
        <v>44</v>
      </c>
      <c r="C41" s="34"/>
      <c r="D41" s="35"/>
      <c r="E41" s="61">
        <f>SUM(D6:D40)</f>
        <v>28725.99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>
      <c r="A43" s="7" t="s">
        <v>63</v>
      </c>
      <c r="B43" s="8"/>
      <c r="C43" s="8"/>
      <c r="D43" s="8"/>
      <c r="E43" s="8"/>
      <c r="F43" s="8"/>
      <c r="G43" s="9"/>
      <c r="H43" s="3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>
      <c r="A45" s="5"/>
      <c r="B45" s="16" t="s">
        <v>64</v>
      </c>
      <c r="C45" s="16">
        <f>SUM(G77)</f>
        <v>270.9</v>
      </c>
      <c r="D45" s="5"/>
      <c r="E45" s="16"/>
      <c r="F45" s="16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>
      <c r="A46" s="5"/>
      <c r="B46" s="16" t="s">
        <v>66</v>
      </c>
      <c r="C46" s="36">
        <f>SUM(G88)</f>
        <v>498.98</v>
      </c>
      <c r="D46" s="5"/>
      <c r="E46" s="16"/>
      <c r="F46" s="16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>
      <c r="A47" s="5"/>
      <c r="B47" s="16" t="s">
        <v>68</v>
      </c>
      <c r="C47" s="36">
        <f>SUM(G92)</f>
        <v>123.33</v>
      </c>
      <c r="D47" s="5"/>
      <c r="E47" s="16"/>
      <c r="F47" s="16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>
      <c r="A48" s="5"/>
      <c r="B48" s="16" t="s">
        <v>70</v>
      </c>
      <c r="C48" s="36">
        <f>SUM(G96)</f>
        <v>0</v>
      </c>
      <c r="D48" s="5"/>
      <c r="E48" s="37"/>
      <c r="F48" s="38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>
      <c r="A49" s="5"/>
      <c r="B49" s="16" t="s">
        <v>72</v>
      </c>
      <c r="C49" s="36">
        <f>SUM(G100)</f>
        <v>250</v>
      </c>
      <c r="D49" s="5"/>
      <c r="E49" s="39"/>
      <c r="F49" s="39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>
      <c r="A50" s="5"/>
      <c r="B50" s="16" t="s">
        <v>73</v>
      </c>
      <c r="C50" s="36">
        <f>SUM(G105)</f>
        <v>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>
      <c r="A51" s="5"/>
      <c r="B51" s="16" t="s">
        <v>74</v>
      </c>
      <c r="C51" s="36"/>
      <c r="D51" s="10" t="s">
        <v>142</v>
      </c>
      <c r="E51" s="10" t="s">
        <v>143</v>
      </c>
      <c r="F51" s="10">
        <v>22.89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>
      <c r="A52" s="5"/>
      <c r="B52" s="16" t="s">
        <v>75</v>
      </c>
      <c r="C52" s="3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>
      <c r="A53" s="5"/>
      <c r="B53" s="16" t="s">
        <v>121</v>
      </c>
      <c r="C53" s="3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>
      <c r="A54" s="5"/>
      <c r="B54" s="16" t="s">
        <v>76</v>
      </c>
      <c r="C54" s="36">
        <f>SUM(G113)</f>
        <v>97.7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>
      <c r="A55" s="5"/>
      <c r="B55" s="16"/>
      <c r="C55" s="3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>
      <c r="A56" s="5"/>
      <c r="B56" s="16" t="s">
        <v>77</v>
      </c>
      <c r="C56" s="36">
        <f>SUM(G126)</f>
        <v>962.89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>
      <c r="A57" s="5"/>
      <c r="B57" s="26" t="s">
        <v>44</v>
      </c>
      <c r="C57" s="36">
        <f>SUM(C45:C56)</f>
        <v>2203.8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>
      <c r="A58" s="40"/>
      <c r="B58" s="41"/>
      <c r="C58" s="41"/>
      <c r="D58" s="41"/>
      <c r="E58" s="41"/>
      <c r="F58" s="41"/>
      <c r="G58" s="41"/>
      <c r="H58" s="41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>
      <c r="A59" s="7" t="s">
        <v>78</v>
      </c>
      <c r="B59" s="8"/>
      <c r="C59" s="8"/>
      <c r="D59" s="8"/>
      <c r="E59" s="8"/>
      <c r="F59" s="8"/>
      <c r="G59" s="9"/>
      <c r="H59" s="3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>
      <c r="A60" s="40"/>
      <c r="B60" s="41"/>
      <c r="C60" s="41"/>
      <c r="D60" s="41"/>
      <c r="E60" s="41"/>
      <c r="F60" s="41"/>
      <c r="G60" s="41"/>
      <c r="H60" s="4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>
      <c r="A61" s="40"/>
      <c r="B61" s="42" t="s">
        <v>79</v>
      </c>
      <c r="C61" s="42" t="s">
        <v>80</v>
      </c>
      <c r="D61" s="42" t="s">
        <v>10</v>
      </c>
      <c r="E61" s="41"/>
      <c r="F61" s="41"/>
      <c r="G61" s="41"/>
      <c r="H61" s="4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>
      <c r="A62" s="40"/>
      <c r="B62" s="69">
        <v>44630.0</v>
      </c>
      <c r="C62" s="43" t="s">
        <v>144</v>
      </c>
      <c r="D62" s="43">
        <v>6000.0</v>
      </c>
      <c r="E62" s="41"/>
      <c r="F62" s="41"/>
      <c r="G62" s="41"/>
      <c r="H62" s="4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>
      <c r="A63" s="40"/>
      <c r="B63" s="70">
        <v>44642.0</v>
      </c>
      <c r="C63" s="71" t="s">
        <v>144</v>
      </c>
      <c r="D63" s="71">
        <v>5000.0</v>
      </c>
      <c r="E63" s="41"/>
      <c r="F63" s="41"/>
      <c r="G63" s="41"/>
      <c r="H63" s="4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>
      <c r="A64" s="40"/>
      <c r="B64" s="43"/>
      <c r="C64" s="43"/>
      <c r="D64" s="43"/>
      <c r="E64" s="41"/>
      <c r="F64" s="41"/>
      <c r="G64" s="41"/>
      <c r="H64" s="4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>
      <c r="A65" s="40"/>
      <c r="B65" s="44" t="s">
        <v>44</v>
      </c>
      <c r="C65" s="45"/>
      <c r="D65" s="43">
        <f>SUM(D62:D64)</f>
        <v>11000</v>
      </c>
      <c r="E65" s="41"/>
      <c r="F65" s="41"/>
      <c r="G65" s="41"/>
      <c r="H65" s="4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>
      <c r="A66" s="40"/>
      <c r="B66" s="41"/>
      <c r="C66" s="41"/>
      <c r="D66" s="41"/>
      <c r="E66" s="41"/>
      <c r="F66" s="41"/>
      <c r="G66" s="41"/>
      <c r="H66" s="4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>
      <c r="A67" s="7" t="s">
        <v>81</v>
      </c>
      <c r="B67" s="8"/>
      <c r="C67" s="8"/>
      <c r="D67" s="8"/>
      <c r="E67" s="8"/>
      <c r="F67" s="8"/>
      <c r="G67" s="9"/>
      <c r="H67" s="3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>
      <c r="A68" s="46"/>
      <c r="B68" s="47"/>
      <c r="C68" s="28"/>
      <c r="D68" s="28"/>
      <c r="E68" s="28"/>
      <c r="F68" s="28"/>
      <c r="G68" s="28"/>
      <c r="H68" s="2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</row>
    <row r="69">
      <c r="A69" s="49" t="s">
        <v>82</v>
      </c>
      <c r="B69" s="42" t="s">
        <v>10</v>
      </c>
      <c r="C69" s="12" t="s">
        <v>10</v>
      </c>
      <c r="D69" s="12" t="s">
        <v>10</v>
      </c>
      <c r="E69" s="12" t="s">
        <v>10</v>
      </c>
      <c r="F69" s="12" t="s">
        <v>10</v>
      </c>
      <c r="G69" s="12" t="s">
        <v>83</v>
      </c>
      <c r="H69" s="72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</row>
    <row r="70">
      <c r="A70" s="50" t="s">
        <v>64</v>
      </c>
      <c r="B70" s="8"/>
      <c r="C70" s="8"/>
      <c r="D70" s="8"/>
      <c r="E70" s="8"/>
      <c r="F70" s="8"/>
      <c r="G70" s="9"/>
      <c r="H70" s="73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>
      <c r="A71" s="51" t="s">
        <v>84</v>
      </c>
      <c r="B71" s="56" t="s">
        <v>145</v>
      </c>
      <c r="C71" s="53" t="s">
        <v>146</v>
      </c>
      <c r="D71" s="58">
        <v>191.9</v>
      </c>
      <c r="E71" s="52"/>
      <c r="F71" s="52"/>
      <c r="G71" s="55">
        <f t="shared" ref="G71:G76" si="3">SUM(B71:F71)</f>
        <v>191.9</v>
      </c>
      <c r="H71" s="40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>
      <c r="A72" s="51"/>
      <c r="B72" s="56"/>
      <c r="C72" s="53"/>
      <c r="D72" s="58"/>
      <c r="E72" s="52"/>
      <c r="F72" s="52"/>
      <c r="G72" s="55">
        <f t="shared" si="3"/>
        <v>0</v>
      </c>
      <c r="H72" s="40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>
      <c r="A73" s="51" t="s">
        <v>85</v>
      </c>
      <c r="B73" s="53"/>
      <c r="C73" s="52"/>
      <c r="D73" s="52"/>
      <c r="E73" s="52"/>
      <c r="F73" s="52"/>
      <c r="G73" s="55">
        <f t="shared" si="3"/>
        <v>0</v>
      </c>
      <c r="H73" s="40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>
      <c r="A74" s="51" t="s">
        <v>86</v>
      </c>
      <c r="B74" s="53"/>
      <c r="C74" s="52"/>
      <c r="D74" s="52"/>
      <c r="E74" s="52"/>
      <c r="F74" s="52"/>
      <c r="G74" s="55">
        <f t="shared" si="3"/>
        <v>0</v>
      </c>
      <c r="H74" s="40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>
      <c r="A75" s="51" t="s">
        <v>87</v>
      </c>
      <c r="B75" s="52"/>
      <c r="C75" s="52"/>
      <c r="D75" s="52"/>
      <c r="E75" s="52"/>
      <c r="F75" s="52"/>
      <c r="G75" s="55">
        <f t="shared" si="3"/>
        <v>0</v>
      </c>
      <c r="H75" s="40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>
      <c r="A76" s="74" t="s">
        <v>147</v>
      </c>
      <c r="B76" s="75">
        <v>79.0</v>
      </c>
      <c r="C76" s="76"/>
      <c r="D76" s="76"/>
      <c r="E76" s="76"/>
      <c r="F76" s="76"/>
      <c r="G76" s="55">
        <f t="shared" si="3"/>
        <v>79</v>
      </c>
      <c r="H76" s="40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>
      <c r="A77" s="54" t="s">
        <v>44</v>
      </c>
      <c r="B77" s="8"/>
      <c r="C77" s="8"/>
      <c r="D77" s="8"/>
      <c r="E77" s="8"/>
      <c r="F77" s="9"/>
      <c r="G77" s="55">
        <f>SUM(G71:G76)</f>
        <v>270.9</v>
      </c>
      <c r="H77" s="40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>
      <c r="A78" s="41"/>
      <c r="B78" s="41"/>
      <c r="C78" s="41"/>
      <c r="D78" s="41"/>
      <c r="E78" s="41"/>
      <c r="F78" s="41"/>
      <c r="G78" s="41"/>
      <c r="H78" s="41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>
      <c r="A79" s="50" t="s">
        <v>66</v>
      </c>
      <c r="B79" s="8"/>
      <c r="C79" s="8"/>
      <c r="D79" s="8"/>
      <c r="E79" s="8"/>
      <c r="F79" s="8"/>
      <c r="G79" s="9"/>
      <c r="H79" s="73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>
      <c r="A80" s="51" t="s">
        <v>88</v>
      </c>
      <c r="B80" s="53"/>
      <c r="C80" s="53"/>
      <c r="D80" s="52"/>
      <c r="E80" s="52"/>
      <c r="F80" s="52"/>
      <c r="G80" s="52">
        <f t="shared" ref="G80:G87" si="4">SUM(B80:F80)</f>
        <v>0</v>
      </c>
      <c r="H80" s="40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>
      <c r="A81" s="51" t="s">
        <v>89</v>
      </c>
      <c r="B81" s="52"/>
      <c r="C81" s="52"/>
      <c r="D81" s="52"/>
      <c r="E81" s="52"/>
      <c r="F81" s="52"/>
      <c r="G81" s="52">
        <f t="shared" si="4"/>
        <v>0</v>
      </c>
      <c r="H81" s="40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>
      <c r="A82" s="51" t="s">
        <v>90</v>
      </c>
      <c r="B82" s="52"/>
      <c r="C82" s="52"/>
      <c r="D82" s="52"/>
      <c r="E82" s="52"/>
      <c r="F82" s="52"/>
      <c r="G82" s="52">
        <f t="shared" si="4"/>
        <v>0</v>
      </c>
      <c r="H82" s="40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>
      <c r="A83" s="51" t="s">
        <v>122</v>
      </c>
      <c r="B83" s="53">
        <v>115.0</v>
      </c>
      <c r="C83" s="53">
        <v>125.0</v>
      </c>
      <c r="D83" s="52"/>
      <c r="E83" s="52"/>
      <c r="F83" s="52"/>
      <c r="G83" s="52">
        <f t="shared" si="4"/>
        <v>240</v>
      </c>
      <c r="H83" s="40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>
      <c r="A84" s="51" t="s">
        <v>92</v>
      </c>
      <c r="B84" s="52"/>
      <c r="C84" s="52"/>
      <c r="D84" s="52"/>
      <c r="E84" s="52"/>
      <c r="F84" s="52"/>
      <c r="G84" s="52">
        <f t="shared" si="4"/>
        <v>0</v>
      </c>
      <c r="H84" s="40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>
      <c r="A85" s="51" t="s">
        <v>93</v>
      </c>
      <c r="B85" s="52"/>
      <c r="C85" s="52"/>
      <c r="D85" s="52"/>
      <c r="E85" s="52"/>
      <c r="F85" s="52"/>
      <c r="G85" s="52">
        <f t="shared" si="4"/>
        <v>0</v>
      </c>
      <c r="H85" s="40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>
      <c r="A86" s="51" t="s">
        <v>123</v>
      </c>
      <c r="B86" s="53">
        <v>258.98</v>
      </c>
      <c r="C86" s="52"/>
      <c r="D86" s="52"/>
      <c r="E86" s="52"/>
      <c r="F86" s="52"/>
      <c r="G86" s="52">
        <f t="shared" si="4"/>
        <v>258.98</v>
      </c>
      <c r="H86" s="40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>
      <c r="A87" s="51" t="s">
        <v>95</v>
      </c>
      <c r="B87" s="53"/>
      <c r="C87" s="52"/>
      <c r="D87" s="52"/>
      <c r="E87" s="52"/>
      <c r="F87" s="52"/>
      <c r="G87" s="52">
        <f t="shared" si="4"/>
        <v>0</v>
      </c>
      <c r="H87" s="40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>
      <c r="A88" s="54" t="s">
        <v>44</v>
      </c>
      <c r="B88" s="8"/>
      <c r="C88" s="8"/>
      <c r="D88" s="8"/>
      <c r="E88" s="8"/>
      <c r="F88" s="9"/>
      <c r="G88" s="55">
        <f>SUM(G80:G87)</f>
        <v>498.98</v>
      </c>
      <c r="H88" s="40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>
      <c r="A89" s="41"/>
      <c r="B89" s="41"/>
      <c r="C89" s="41"/>
      <c r="D89" s="41"/>
      <c r="E89" s="41"/>
      <c r="F89" s="41"/>
      <c r="G89" s="41"/>
      <c r="H89" s="41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>
      <c r="A90" s="50" t="s">
        <v>96</v>
      </c>
      <c r="B90" s="8"/>
      <c r="C90" s="8"/>
      <c r="D90" s="8"/>
      <c r="E90" s="8"/>
      <c r="F90" s="8"/>
      <c r="G90" s="9"/>
      <c r="H90" s="73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>
      <c r="A91" s="51" t="s">
        <v>68</v>
      </c>
      <c r="B91" s="53">
        <v>20.0</v>
      </c>
      <c r="C91" s="53" t="s">
        <v>148</v>
      </c>
      <c r="D91" s="56">
        <v>103.33</v>
      </c>
      <c r="E91" s="53"/>
      <c r="F91" s="52"/>
      <c r="G91" s="52">
        <f>SUM(B91:F91)</f>
        <v>123.33</v>
      </c>
      <c r="H91" s="40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>
      <c r="A92" s="54" t="s">
        <v>44</v>
      </c>
      <c r="B92" s="8"/>
      <c r="C92" s="8"/>
      <c r="D92" s="8"/>
      <c r="E92" s="8"/>
      <c r="F92" s="9"/>
      <c r="G92" s="55">
        <f>SUM(G91)</f>
        <v>123.33</v>
      </c>
      <c r="H92" s="40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>
      <c r="A93" s="41"/>
      <c r="B93" s="41"/>
      <c r="C93" s="41"/>
      <c r="D93" s="41"/>
      <c r="E93" s="41"/>
      <c r="F93" s="41"/>
      <c r="G93" s="41"/>
      <c r="H93" s="41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>
      <c r="A94" s="50" t="s">
        <v>97</v>
      </c>
      <c r="B94" s="8"/>
      <c r="C94" s="8"/>
      <c r="D94" s="8"/>
      <c r="E94" s="8"/>
      <c r="F94" s="8"/>
      <c r="G94" s="9"/>
      <c r="H94" s="73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>
      <c r="A95" s="51" t="s">
        <v>70</v>
      </c>
      <c r="B95" s="53"/>
      <c r="C95" s="56"/>
      <c r="D95" s="53"/>
      <c r="E95" s="56"/>
      <c r="F95" s="52"/>
      <c r="G95" s="52">
        <f>SUM(B95:F95)</f>
        <v>0</v>
      </c>
      <c r="H95" s="40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>
      <c r="A96" s="54" t="s">
        <v>44</v>
      </c>
      <c r="B96" s="8"/>
      <c r="C96" s="8"/>
      <c r="D96" s="8"/>
      <c r="E96" s="8"/>
      <c r="F96" s="9"/>
      <c r="G96" s="55">
        <f>SUM(G95)</f>
        <v>0</v>
      </c>
      <c r="H96" s="40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>
      <c r="A97" s="41"/>
      <c r="B97" s="41"/>
      <c r="C97" s="41"/>
      <c r="D97" s="41"/>
      <c r="E97" s="41"/>
      <c r="F97" s="41"/>
      <c r="G97" s="41"/>
      <c r="H97" s="41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>
      <c r="A98" s="50"/>
      <c r="B98" s="8"/>
      <c r="C98" s="8"/>
      <c r="D98" s="8"/>
      <c r="E98" s="8"/>
      <c r="F98" s="8"/>
      <c r="G98" s="9"/>
      <c r="H98" s="73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>
      <c r="A99" s="51" t="s">
        <v>72</v>
      </c>
      <c r="B99" s="53" t="s">
        <v>149</v>
      </c>
      <c r="C99" s="56">
        <v>190.0</v>
      </c>
      <c r="D99" s="53" t="s">
        <v>150</v>
      </c>
      <c r="E99" s="56">
        <v>60.0</v>
      </c>
      <c r="F99" s="52"/>
      <c r="G99" s="52">
        <f>SUM(B99:F99)</f>
        <v>250</v>
      </c>
      <c r="H99" s="40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>
      <c r="A100" s="54" t="s">
        <v>44</v>
      </c>
      <c r="B100" s="8"/>
      <c r="C100" s="8"/>
      <c r="D100" s="8"/>
      <c r="E100" s="8"/>
      <c r="F100" s="9"/>
      <c r="G100" s="55">
        <f>SUM(G99)</f>
        <v>250</v>
      </c>
      <c r="H100" s="40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>
      <c r="A101" s="41"/>
      <c r="B101" s="41"/>
      <c r="C101" s="41"/>
      <c r="D101" s="41"/>
      <c r="E101" s="41"/>
      <c r="F101" s="41"/>
      <c r="G101" s="41"/>
      <c r="H101" s="41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>
      <c r="A102" s="50" t="s">
        <v>73</v>
      </c>
      <c r="B102" s="8"/>
      <c r="C102" s="8"/>
      <c r="D102" s="8"/>
      <c r="E102" s="8"/>
      <c r="F102" s="8"/>
      <c r="G102" s="9"/>
      <c r="H102" s="73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>
      <c r="A103" s="51" t="s">
        <v>101</v>
      </c>
      <c r="B103" s="53"/>
      <c r="C103" s="56"/>
      <c r="D103" s="52"/>
      <c r="E103" s="52"/>
      <c r="F103" s="52"/>
      <c r="G103" s="52">
        <f t="shared" ref="G103:G104" si="5">SUM(B103:F103)</f>
        <v>0</v>
      </c>
      <c r="H103" s="40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>
      <c r="A104" s="51" t="s">
        <v>73</v>
      </c>
      <c r="B104" s="56"/>
      <c r="C104" s="53"/>
      <c r="D104" s="52"/>
      <c r="E104" s="52"/>
      <c r="F104" s="52"/>
      <c r="G104" s="52">
        <f t="shared" si="5"/>
        <v>0</v>
      </c>
      <c r="H104" s="40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>
      <c r="A105" s="54" t="s">
        <v>44</v>
      </c>
      <c r="B105" s="8"/>
      <c r="C105" s="8"/>
      <c r="D105" s="8"/>
      <c r="E105" s="8"/>
      <c r="F105" s="9"/>
      <c r="G105" s="55">
        <f>SUM(G103:G104)</f>
        <v>0</v>
      </c>
      <c r="H105" s="40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>
      <c r="A106" s="41"/>
      <c r="B106" s="41"/>
      <c r="C106" s="41"/>
      <c r="D106" s="41"/>
      <c r="E106" s="41"/>
      <c r="F106" s="41"/>
      <c r="G106" s="41"/>
      <c r="H106" s="41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>
      <c r="A107" s="50" t="s">
        <v>102</v>
      </c>
      <c r="B107" s="8"/>
      <c r="C107" s="8"/>
      <c r="D107" s="8"/>
      <c r="E107" s="8"/>
      <c r="F107" s="8"/>
      <c r="G107" s="9"/>
      <c r="H107" s="7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>
      <c r="A108" s="51" t="s">
        <v>103</v>
      </c>
      <c r="B108" s="52"/>
      <c r="C108" s="52"/>
      <c r="D108" s="52"/>
      <c r="E108" s="52"/>
      <c r="F108" s="52"/>
      <c r="G108" s="52">
        <f t="shared" ref="G108:G112" si="6">SUM(B108:F108)</f>
        <v>0</v>
      </c>
      <c r="H108" s="40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>
      <c r="A109" s="51" t="s">
        <v>104</v>
      </c>
      <c r="B109" s="52"/>
      <c r="C109" s="52"/>
      <c r="D109" s="52"/>
      <c r="E109" s="52"/>
      <c r="F109" s="52"/>
      <c r="G109" s="52">
        <f t="shared" si="6"/>
        <v>0</v>
      </c>
      <c r="H109" s="40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>
      <c r="A110" s="51" t="s">
        <v>105</v>
      </c>
      <c r="B110" s="56">
        <v>41.18</v>
      </c>
      <c r="C110" s="52"/>
      <c r="D110" s="52"/>
      <c r="E110" s="52"/>
      <c r="F110" s="52"/>
      <c r="G110" s="52">
        <f t="shared" si="6"/>
        <v>41.18</v>
      </c>
      <c r="H110" s="40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>
      <c r="A111" s="51" t="s">
        <v>106</v>
      </c>
      <c r="B111" s="56">
        <v>56.52</v>
      </c>
      <c r="C111" s="52"/>
      <c r="D111" s="52"/>
      <c r="E111" s="52"/>
      <c r="F111" s="52"/>
      <c r="G111" s="52">
        <f t="shared" si="6"/>
        <v>56.52</v>
      </c>
      <c r="H111" s="40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>
      <c r="A112" s="51" t="s">
        <v>107</v>
      </c>
      <c r="B112" s="52"/>
      <c r="C112" s="52"/>
      <c r="D112" s="52"/>
      <c r="E112" s="52"/>
      <c r="F112" s="52"/>
      <c r="G112" s="52">
        <f t="shared" si="6"/>
        <v>0</v>
      </c>
      <c r="H112" s="40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>
      <c r="A113" s="54" t="s">
        <v>44</v>
      </c>
      <c r="B113" s="8"/>
      <c r="C113" s="8"/>
      <c r="D113" s="8"/>
      <c r="E113" s="8"/>
      <c r="F113" s="9"/>
      <c r="G113" s="55">
        <f>SUM(G108:G112)</f>
        <v>97.7</v>
      </c>
      <c r="H113" s="40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>
      <c r="A114" s="41"/>
      <c r="B114" s="41"/>
      <c r="C114" s="41"/>
      <c r="D114" s="41"/>
      <c r="E114" s="41"/>
      <c r="F114" s="41"/>
      <c r="G114" s="41"/>
      <c r="H114" s="41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>
      <c r="A115" s="50" t="s">
        <v>77</v>
      </c>
      <c r="B115" s="8"/>
      <c r="C115" s="8"/>
      <c r="D115" s="8"/>
      <c r="E115" s="8"/>
      <c r="F115" s="8"/>
      <c r="G115" s="9"/>
      <c r="H115" s="73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>
      <c r="A116" s="51" t="s">
        <v>151</v>
      </c>
      <c r="B116" s="53">
        <v>350.0</v>
      </c>
      <c r="C116" s="52"/>
      <c r="D116" s="52"/>
      <c r="E116" s="52"/>
      <c r="F116" s="52"/>
      <c r="G116" s="52">
        <f t="shared" ref="G116:G122" si="7">SUM(B116:F116)</f>
        <v>350</v>
      </c>
      <c r="H116" s="40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>
      <c r="A117" s="57" t="s">
        <v>152</v>
      </c>
      <c r="B117" s="57">
        <v>90.0</v>
      </c>
      <c r="C117" s="55"/>
      <c r="D117" s="55"/>
      <c r="E117" s="55"/>
      <c r="F117" s="55"/>
      <c r="G117" s="55">
        <f t="shared" si="7"/>
        <v>90</v>
      </c>
      <c r="H117" s="40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>
      <c r="A118" s="57" t="s">
        <v>153</v>
      </c>
      <c r="B118" s="57">
        <v>350.0</v>
      </c>
      <c r="C118" s="55"/>
      <c r="D118" s="55"/>
      <c r="E118" s="55"/>
      <c r="F118" s="55"/>
      <c r="G118" s="55">
        <f t="shared" si="7"/>
        <v>350</v>
      </c>
      <c r="H118" s="40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>
      <c r="A119" s="57" t="s">
        <v>154</v>
      </c>
      <c r="B119" s="57">
        <v>150.0</v>
      </c>
      <c r="C119" s="55"/>
      <c r="D119" s="55"/>
      <c r="E119" s="55"/>
      <c r="F119" s="55"/>
      <c r="G119" s="55">
        <f t="shared" si="7"/>
        <v>150</v>
      </c>
      <c r="H119" s="40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>
      <c r="A120" s="10" t="s">
        <v>143</v>
      </c>
      <c r="B120" s="10">
        <v>22.89</v>
      </c>
      <c r="C120" s="55"/>
      <c r="D120" s="55"/>
      <c r="E120" s="55"/>
      <c r="F120" s="55"/>
      <c r="G120" s="55">
        <f t="shared" si="7"/>
        <v>22.89</v>
      </c>
      <c r="H120" s="40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>
      <c r="A121" s="57"/>
      <c r="B121" s="57"/>
      <c r="C121" s="57"/>
      <c r="D121" s="55"/>
      <c r="E121" s="55"/>
      <c r="F121" s="55"/>
      <c r="G121" s="55">
        <f t="shared" si="7"/>
        <v>0</v>
      </c>
      <c r="H121" s="40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>
      <c r="A122" s="57"/>
      <c r="B122" s="57"/>
      <c r="C122" s="55"/>
      <c r="D122" s="55"/>
      <c r="E122" s="55"/>
      <c r="F122" s="55"/>
      <c r="G122" s="55">
        <f t="shared" si="7"/>
        <v>0</v>
      </c>
      <c r="H122" s="40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>
      <c r="A123" s="57"/>
      <c r="B123" s="57"/>
      <c r="C123" s="55"/>
      <c r="D123" s="55"/>
      <c r="E123" s="55"/>
      <c r="F123" s="55"/>
      <c r="G123" s="55"/>
      <c r="H123" s="40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>
      <c r="A124" s="57"/>
      <c r="B124" s="57"/>
      <c r="C124" s="55"/>
      <c r="D124" s="55"/>
      <c r="E124" s="55"/>
      <c r="F124" s="55"/>
      <c r="G124" s="55">
        <f t="shared" ref="G124:G125" si="8">SUM(B124:F124)</f>
        <v>0</v>
      </c>
      <c r="H124" s="40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>
      <c r="A125" s="57"/>
      <c r="B125" s="58"/>
      <c r="C125" s="55"/>
      <c r="D125" s="55"/>
      <c r="E125" s="55"/>
      <c r="F125" s="55"/>
      <c r="G125" s="55">
        <f t="shared" si="8"/>
        <v>0</v>
      </c>
      <c r="H125" s="40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>
      <c r="A126" s="54" t="s">
        <v>44</v>
      </c>
      <c r="B126" s="8"/>
      <c r="C126" s="8"/>
      <c r="D126" s="8"/>
      <c r="E126" s="8"/>
      <c r="F126" s="9"/>
      <c r="G126" s="55">
        <f>SUM(G116:G125)</f>
        <v>962.89</v>
      </c>
      <c r="H126" s="40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>
      <c r="A127" s="47"/>
      <c r="B127" s="47"/>
      <c r="C127" s="47"/>
      <c r="D127" s="47"/>
      <c r="E127" s="47"/>
      <c r="F127" s="47"/>
      <c r="G127" s="40"/>
      <c r="H127" s="40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>
      <c r="A128" s="7" t="s">
        <v>111</v>
      </c>
      <c r="B128" s="8"/>
      <c r="C128" s="8"/>
      <c r="D128" s="8"/>
      <c r="E128" s="8"/>
      <c r="F128" s="9"/>
      <c r="G128" s="59">
        <f>SUM(G77+G88+G92+G96+G100+G105+G113+G126)</f>
        <v>2203.8</v>
      </c>
      <c r="H128" s="77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</row>
  </sheetData>
  <mergeCells count="21">
    <mergeCell ref="A3:G3"/>
    <mergeCell ref="A43:G43"/>
    <mergeCell ref="A59:G59"/>
    <mergeCell ref="A67:G67"/>
    <mergeCell ref="A70:G70"/>
    <mergeCell ref="A77:F77"/>
    <mergeCell ref="A79:G79"/>
    <mergeCell ref="A102:G102"/>
    <mergeCell ref="A105:F105"/>
    <mergeCell ref="A107:G107"/>
    <mergeCell ref="A113:F113"/>
    <mergeCell ref="A115:G115"/>
    <mergeCell ref="A126:F126"/>
    <mergeCell ref="A128:F128"/>
    <mergeCell ref="A88:F88"/>
    <mergeCell ref="A90:G90"/>
    <mergeCell ref="A92:F92"/>
    <mergeCell ref="A94:G94"/>
    <mergeCell ref="A96:F96"/>
    <mergeCell ref="A98:G98"/>
    <mergeCell ref="A100:F10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5.75"/>
    <col customWidth="1" min="7" max="7" width="40.63"/>
    <col customWidth="1" min="8" max="8" width="28.0"/>
    <col customWidth="1" min="9" max="9" width="14.75"/>
    <col customWidth="1" min="10" max="10" width="15.63"/>
  </cols>
  <sheetData>
    <row r="1">
      <c r="A1" s="78"/>
      <c r="B1" s="79" t="s">
        <v>155</v>
      </c>
      <c r="C1" s="79" t="s">
        <v>156</v>
      </c>
      <c r="D1" s="78"/>
      <c r="E1" s="80">
        <f>SUM(D39+G63+C134)</f>
        <v>30657.4</v>
      </c>
      <c r="F1" s="78"/>
      <c r="G1" s="78"/>
      <c r="H1" s="78"/>
      <c r="I1" s="78"/>
      <c r="J1" s="78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</row>
    <row r="2">
      <c r="A2" s="81"/>
      <c r="B2" s="81"/>
      <c r="C2" s="81"/>
      <c r="D2" s="82" t="s">
        <v>157</v>
      </c>
      <c r="E2" s="83">
        <v>32779.27</v>
      </c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84" t="s">
        <v>162</v>
      </c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85" t="s">
        <v>15</v>
      </c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>
      <c r="A5" s="85">
        <v>1.0</v>
      </c>
      <c r="B5" s="85" t="s">
        <v>20</v>
      </c>
      <c r="C5" s="85" t="s">
        <v>21</v>
      </c>
      <c r="D5" s="86">
        <v>72.1</v>
      </c>
      <c r="E5" s="85" t="s">
        <v>15</v>
      </c>
      <c r="F5" s="81"/>
      <c r="G5" s="82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</row>
    <row r="6">
      <c r="A6" s="85">
        <v>1.0</v>
      </c>
      <c r="B6" s="85" t="s">
        <v>23</v>
      </c>
      <c r="C6" s="85" t="s">
        <v>21</v>
      </c>
      <c r="D6" s="86">
        <v>363.32</v>
      </c>
      <c r="E6" s="85" t="s">
        <v>15</v>
      </c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</row>
    <row r="7">
      <c r="A7" s="85">
        <v>1.0</v>
      </c>
      <c r="B7" s="85" t="s">
        <v>25</v>
      </c>
      <c r="C7" s="85" t="s">
        <v>132</v>
      </c>
      <c r="D7" s="86">
        <v>1496.74</v>
      </c>
      <c r="E7" s="85" t="s">
        <v>15</v>
      </c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</row>
    <row r="8">
      <c r="A8" s="85">
        <v>1.0</v>
      </c>
      <c r="B8" s="85" t="s">
        <v>163</v>
      </c>
      <c r="C8" s="85" t="s">
        <v>26</v>
      </c>
      <c r="D8" s="86">
        <v>1261.49</v>
      </c>
      <c r="E8" s="85" t="s">
        <v>15</v>
      </c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</row>
    <row r="9">
      <c r="A9" s="85">
        <v>1.0</v>
      </c>
      <c r="B9" s="85" t="s">
        <v>115</v>
      </c>
      <c r="C9" s="85" t="s">
        <v>26</v>
      </c>
      <c r="D9" s="87">
        <v>228.26</v>
      </c>
      <c r="E9" s="85" t="s">
        <v>15</v>
      </c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</row>
    <row r="10">
      <c r="A10" s="85">
        <v>1.0</v>
      </c>
      <c r="B10" s="85" t="s">
        <v>164</v>
      </c>
      <c r="C10" s="85" t="s">
        <v>26</v>
      </c>
      <c r="D10" s="86">
        <v>46.82</v>
      </c>
      <c r="E10" s="85" t="s">
        <v>15</v>
      </c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</row>
    <row r="11">
      <c r="A11" s="85">
        <v>1.0</v>
      </c>
      <c r="B11" s="85" t="s">
        <v>34</v>
      </c>
      <c r="C11" s="85" t="s">
        <v>26</v>
      </c>
      <c r="D11" s="86">
        <v>286.0</v>
      </c>
      <c r="E11" s="85" t="s">
        <v>15</v>
      </c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</row>
    <row r="12">
      <c r="A12" s="85">
        <v>1.0</v>
      </c>
      <c r="B12" s="88" t="s">
        <v>165</v>
      </c>
      <c r="C12" s="85" t="s">
        <v>26</v>
      </c>
      <c r="D12" s="87">
        <v>286.0</v>
      </c>
      <c r="E12" s="85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</row>
    <row r="13">
      <c r="A13" s="85">
        <v>1.0</v>
      </c>
      <c r="B13" s="85" t="s">
        <v>38</v>
      </c>
      <c r="C13" s="85" t="s">
        <v>39</v>
      </c>
      <c r="D13" s="86">
        <v>307.67</v>
      </c>
      <c r="E13" s="85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</row>
    <row r="14">
      <c r="A14" s="85">
        <v>1.0</v>
      </c>
      <c r="B14" s="85" t="s">
        <v>41</v>
      </c>
      <c r="C14" s="85" t="s">
        <v>39</v>
      </c>
      <c r="D14" s="86">
        <v>309.76</v>
      </c>
      <c r="E14" s="85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</row>
    <row r="15">
      <c r="A15" s="85">
        <v>1.0</v>
      </c>
      <c r="B15" s="85" t="s">
        <v>32</v>
      </c>
      <c r="C15" s="85" t="s">
        <v>39</v>
      </c>
      <c r="D15" s="86">
        <v>900.75</v>
      </c>
      <c r="E15" s="85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</row>
    <row r="16">
      <c r="A16" s="85">
        <v>1.0</v>
      </c>
      <c r="B16" s="85" t="s">
        <v>43</v>
      </c>
      <c r="C16" s="85" t="s">
        <v>39</v>
      </c>
      <c r="D16" s="86">
        <v>882.0</v>
      </c>
      <c r="E16" s="85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</row>
    <row r="17">
      <c r="A17" s="85">
        <v>1.0</v>
      </c>
      <c r="B17" s="85" t="s">
        <v>116</v>
      </c>
      <c r="C17" s="85" t="s">
        <v>39</v>
      </c>
      <c r="D17" s="86">
        <v>606.0</v>
      </c>
      <c r="E17" s="85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</row>
    <row r="18">
      <c r="A18" s="85">
        <v>2.0</v>
      </c>
      <c r="B18" s="85" t="s">
        <v>166</v>
      </c>
      <c r="C18" s="89" t="s">
        <v>26</v>
      </c>
      <c r="D18" s="86">
        <v>122.0</v>
      </c>
      <c r="E18" s="85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</row>
    <row r="19">
      <c r="A19" s="85">
        <v>5.0</v>
      </c>
      <c r="B19" s="85" t="s">
        <v>47</v>
      </c>
      <c r="C19" s="89" t="s">
        <v>26</v>
      </c>
      <c r="D19" s="86">
        <v>625.0</v>
      </c>
      <c r="E19" s="85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</row>
    <row r="20">
      <c r="A20" s="85">
        <v>7.0</v>
      </c>
      <c r="B20" s="85" t="s">
        <v>49</v>
      </c>
      <c r="C20" s="85" t="s">
        <v>50</v>
      </c>
      <c r="D20" s="86">
        <v>28.9</v>
      </c>
      <c r="E20" s="85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</row>
    <row r="21">
      <c r="A21" s="85">
        <v>6.0</v>
      </c>
      <c r="B21" s="85" t="s">
        <v>167</v>
      </c>
      <c r="C21" s="90" t="s">
        <v>168</v>
      </c>
      <c r="D21" s="86">
        <v>111.0</v>
      </c>
      <c r="E21" s="85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</row>
    <row r="22">
      <c r="A22" s="85">
        <v>9.0</v>
      </c>
      <c r="B22" s="85" t="s">
        <v>51</v>
      </c>
      <c r="C22" s="85" t="s">
        <v>169</v>
      </c>
      <c r="D22" s="86">
        <v>188.84</v>
      </c>
      <c r="E22" s="85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</row>
    <row r="23">
      <c r="A23" s="85">
        <v>10.0</v>
      </c>
      <c r="B23" s="85" t="s">
        <v>170</v>
      </c>
      <c r="C23" s="90" t="s">
        <v>168</v>
      </c>
      <c r="D23" s="86">
        <v>122.0</v>
      </c>
      <c r="E23" s="85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</row>
    <row r="24">
      <c r="A24" s="85">
        <v>10.0</v>
      </c>
      <c r="B24" s="85" t="s">
        <v>171</v>
      </c>
      <c r="C24" s="85" t="s">
        <v>50</v>
      </c>
      <c r="D24" s="86">
        <v>119.98</v>
      </c>
      <c r="E24" s="85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</row>
    <row r="25">
      <c r="A25" s="85">
        <v>12.0</v>
      </c>
      <c r="B25" s="85" t="s">
        <v>170</v>
      </c>
      <c r="C25" s="90" t="s">
        <v>168</v>
      </c>
      <c r="D25" s="86">
        <v>111.0</v>
      </c>
      <c r="E25" s="85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</row>
    <row r="26">
      <c r="A26" s="85">
        <v>15.0</v>
      </c>
      <c r="B26" s="85" t="s">
        <v>172</v>
      </c>
      <c r="C26" s="85" t="s">
        <v>26</v>
      </c>
      <c r="D26" s="86">
        <f>SUM(E55)</f>
        <v>6132.48</v>
      </c>
      <c r="E26" s="85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</row>
    <row r="27">
      <c r="A27" s="85">
        <v>15.0</v>
      </c>
      <c r="B27" s="85" t="s">
        <v>58</v>
      </c>
      <c r="C27" s="85" t="s">
        <v>26</v>
      </c>
      <c r="D27" s="86">
        <v>1250.0</v>
      </c>
      <c r="E27" s="85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</row>
    <row r="28">
      <c r="A28" s="85">
        <v>16.0</v>
      </c>
      <c r="B28" s="85" t="s">
        <v>173</v>
      </c>
      <c r="C28" s="90" t="s">
        <v>168</v>
      </c>
      <c r="D28" s="86">
        <v>111.0</v>
      </c>
      <c r="E28" s="85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</row>
    <row r="29">
      <c r="A29" s="85">
        <v>20.0</v>
      </c>
      <c r="B29" s="85" t="s">
        <v>170</v>
      </c>
      <c r="C29" s="90" t="s">
        <v>168</v>
      </c>
      <c r="D29" s="86">
        <v>111.0</v>
      </c>
      <c r="E29" s="85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</row>
    <row r="30">
      <c r="A30" s="85">
        <v>20.0</v>
      </c>
      <c r="B30" s="85" t="s">
        <v>140</v>
      </c>
      <c r="C30" s="85" t="s">
        <v>39</v>
      </c>
      <c r="D30" s="87">
        <v>676.9</v>
      </c>
      <c r="E30" s="91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</row>
    <row r="31">
      <c r="A31" s="85">
        <v>20.0</v>
      </c>
      <c r="B31" s="16" t="s">
        <v>174</v>
      </c>
      <c r="C31" s="16" t="s">
        <v>175</v>
      </c>
      <c r="D31" s="86">
        <v>489.2</v>
      </c>
      <c r="E31" s="85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</row>
    <row r="32">
      <c r="A32" s="85">
        <v>20.0</v>
      </c>
      <c r="B32" s="85" t="s">
        <v>60</v>
      </c>
      <c r="C32" s="85" t="s">
        <v>39</v>
      </c>
      <c r="D32" s="86">
        <v>2666.22</v>
      </c>
      <c r="E32" s="85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</row>
    <row r="33">
      <c r="A33" s="85">
        <v>22.0</v>
      </c>
      <c r="B33" s="85" t="s">
        <v>47</v>
      </c>
      <c r="C33" s="89" t="s">
        <v>26</v>
      </c>
      <c r="D33" s="86">
        <v>625.0</v>
      </c>
      <c r="E33" s="85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</row>
    <row r="34">
      <c r="A34" s="85">
        <v>24.0</v>
      </c>
      <c r="B34" s="85" t="s">
        <v>173</v>
      </c>
      <c r="C34" s="90" t="s">
        <v>168</v>
      </c>
      <c r="D34" s="86">
        <v>111.0</v>
      </c>
      <c r="E34" s="85" t="s">
        <v>15</v>
      </c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</row>
    <row r="35">
      <c r="A35" s="85">
        <v>27.0</v>
      </c>
      <c r="B35" s="85" t="s">
        <v>61</v>
      </c>
      <c r="C35" s="85" t="s">
        <v>50</v>
      </c>
      <c r="D35" s="86" t="s">
        <v>176</v>
      </c>
      <c r="E35" s="85" t="s">
        <v>118</v>
      </c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</row>
    <row r="36">
      <c r="A36" s="85">
        <v>26.0</v>
      </c>
      <c r="B36" s="85" t="s">
        <v>170</v>
      </c>
      <c r="C36" s="89" t="s">
        <v>168</v>
      </c>
      <c r="D36" s="86">
        <v>111.0</v>
      </c>
      <c r="E36" s="85" t="s">
        <v>15</v>
      </c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</row>
    <row r="37">
      <c r="A37" s="85">
        <v>30.0</v>
      </c>
      <c r="B37" s="85" t="s">
        <v>177</v>
      </c>
      <c r="C37" s="89" t="s">
        <v>168</v>
      </c>
      <c r="D37" s="87">
        <v>100.0</v>
      </c>
      <c r="E37" s="85" t="s">
        <v>15</v>
      </c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</row>
    <row r="38">
      <c r="A38" s="85">
        <v>31.0</v>
      </c>
      <c r="B38" s="85" t="s">
        <v>178</v>
      </c>
      <c r="C38" s="92" t="s">
        <v>26</v>
      </c>
      <c r="D38" s="93">
        <f>SUM(J55)</f>
        <v>5835.18</v>
      </c>
      <c r="E38" s="85" t="s">
        <v>15</v>
      </c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</row>
    <row r="39">
      <c r="A39" s="94"/>
      <c r="B39" s="95" t="s">
        <v>179</v>
      </c>
      <c r="C39" s="96"/>
      <c r="D39" s="97">
        <f>SUM(D4:D38)</f>
        <v>29707.4</v>
      </c>
      <c r="E39" s="98">
        <f>SUM(D4:D38)</f>
        <v>29707.4</v>
      </c>
      <c r="F39" s="99"/>
      <c r="G39" s="99"/>
      <c r="H39" s="99"/>
      <c r="I39" s="99"/>
      <c r="J39" s="99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</row>
    <row r="40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</row>
    <row r="41">
      <c r="A41" s="81"/>
      <c r="B41" s="100" t="s">
        <v>172</v>
      </c>
      <c r="C41" s="101"/>
      <c r="D41" s="101"/>
      <c r="E41" s="94"/>
      <c r="F41" s="81"/>
      <c r="G41" s="100" t="s">
        <v>178</v>
      </c>
      <c r="H41" s="101"/>
      <c r="I41" s="101"/>
      <c r="J41" s="94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</row>
    <row r="42" ht="19.5" customHeight="1">
      <c r="A42" s="81"/>
      <c r="B42" s="102" t="s">
        <v>180</v>
      </c>
      <c r="C42" s="102" t="s">
        <v>181</v>
      </c>
      <c r="D42" s="103" t="s">
        <v>18</v>
      </c>
      <c r="E42" s="104" t="s">
        <v>19</v>
      </c>
      <c r="F42" s="81"/>
      <c r="G42" s="102" t="s">
        <v>180</v>
      </c>
      <c r="H42" s="105" t="s">
        <v>181</v>
      </c>
      <c r="I42" s="106" t="s">
        <v>18</v>
      </c>
      <c r="J42" s="107" t="s">
        <v>19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</row>
    <row r="43">
      <c r="A43" s="81"/>
      <c r="B43" s="108" t="s">
        <v>182</v>
      </c>
      <c r="C43" s="109"/>
      <c r="D43" s="108"/>
      <c r="E43" s="110">
        <f t="shared" ref="E43:E54" si="1">SUM(C43+D43)</f>
        <v>0</v>
      </c>
      <c r="F43" s="81"/>
      <c r="G43" s="108" t="s">
        <v>182</v>
      </c>
      <c r="H43" s="109"/>
      <c r="I43" s="108">
        <v>71.95</v>
      </c>
      <c r="J43" s="110">
        <f t="shared" ref="J43:J54" si="2">SUM(H43+I43)</f>
        <v>71.95</v>
      </c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</row>
    <row r="44">
      <c r="A44" s="81"/>
      <c r="B44" s="108" t="s">
        <v>114</v>
      </c>
      <c r="C44" s="108"/>
      <c r="D44" s="108"/>
      <c r="E44" s="110">
        <f t="shared" si="1"/>
        <v>0</v>
      </c>
      <c r="F44" s="81"/>
      <c r="G44" s="108" t="s">
        <v>114</v>
      </c>
      <c r="H44" s="108"/>
      <c r="I44" s="108"/>
      <c r="J44" s="110">
        <f t="shared" si="2"/>
        <v>0</v>
      </c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</row>
    <row r="45">
      <c r="A45" s="81"/>
      <c r="B45" s="108" t="s">
        <v>183</v>
      </c>
      <c r="C45" s="108"/>
      <c r="D45" s="108"/>
      <c r="E45" s="110">
        <f t="shared" si="1"/>
        <v>0</v>
      </c>
      <c r="F45" s="81"/>
      <c r="G45" s="108" t="s">
        <v>183</v>
      </c>
      <c r="H45" s="108"/>
      <c r="I45" s="108">
        <v>116.1</v>
      </c>
      <c r="J45" s="110">
        <f t="shared" si="2"/>
        <v>116.1</v>
      </c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</row>
    <row r="46">
      <c r="A46" s="81"/>
      <c r="B46" s="108" t="s">
        <v>184</v>
      </c>
      <c r="C46" s="108">
        <v>154.8</v>
      </c>
      <c r="D46" s="111">
        <v>1097.18</v>
      </c>
      <c r="E46" s="112">
        <f t="shared" si="1"/>
        <v>1251.98</v>
      </c>
      <c r="F46" s="81"/>
      <c r="G46" s="108" t="s">
        <v>184</v>
      </c>
      <c r="H46" s="108">
        <v>100.0</v>
      </c>
      <c r="I46" s="108">
        <v>907.26</v>
      </c>
      <c r="J46" s="110">
        <f t="shared" si="2"/>
        <v>1007.26</v>
      </c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</row>
    <row r="47">
      <c r="A47" s="81"/>
      <c r="B47" s="108" t="s">
        <v>185</v>
      </c>
      <c r="C47" s="108"/>
      <c r="D47" s="108">
        <v>936.93</v>
      </c>
      <c r="E47" s="110">
        <f t="shared" si="1"/>
        <v>936.93</v>
      </c>
      <c r="F47" s="81"/>
      <c r="G47" s="108" t="s">
        <v>185</v>
      </c>
      <c r="H47" s="108">
        <v>500.0</v>
      </c>
      <c r="I47" s="108">
        <v>743.05</v>
      </c>
      <c r="J47" s="110">
        <f t="shared" si="2"/>
        <v>1243.05</v>
      </c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</row>
    <row r="48">
      <c r="A48" s="81"/>
      <c r="B48" s="108" t="s">
        <v>186</v>
      </c>
      <c r="C48" s="108">
        <v>178.2</v>
      </c>
      <c r="D48" s="108">
        <v>1316.7</v>
      </c>
      <c r="E48" s="110">
        <f t="shared" si="1"/>
        <v>1494.9</v>
      </c>
      <c r="F48" s="81"/>
      <c r="G48" s="108" t="s">
        <v>186</v>
      </c>
      <c r="H48" s="108">
        <v>370.0</v>
      </c>
      <c r="I48" s="108">
        <v>475.23</v>
      </c>
      <c r="J48" s="110">
        <f t="shared" si="2"/>
        <v>845.23</v>
      </c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</row>
    <row r="49">
      <c r="A49" s="81"/>
      <c r="B49" s="108" t="s">
        <v>187</v>
      </c>
      <c r="C49" s="108"/>
      <c r="D49" s="108"/>
      <c r="E49" s="110">
        <f t="shared" si="1"/>
        <v>0</v>
      </c>
      <c r="F49" s="81"/>
      <c r="G49" s="108" t="s">
        <v>187</v>
      </c>
      <c r="H49" s="108"/>
      <c r="I49" s="108">
        <v>280.22</v>
      </c>
      <c r="J49" s="110">
        <f t="shared" si="2"/>
        <v>280.22</v>
      </c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</row>
    <row r="50">
      <c r="A50" s="81"/>
      <c r="B50" s="108" t="s">
        <v>188</v>
      </c>
      <c r="C50" s="108"/>
      <c r="D50" s="108"/>
      <c r="E50" s="110">
        <f t="shared" si="1"/>
        <v>0</v>
      </c>
      <c r="F50" s="81"/>
      <c r="G50" s="108"/>
      <c r="H50" s="108"/>
      <c r="I50" s="108"/>
      <c r="J50" s="110">
        <f t="shared" si="2"/>
        <v>0</v>
      </c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</row>
    <row r="51">
      <c r="A51" s="81"/>
      <c r="B51" s="108" t="s">
        <v>189</v>
      </c>
      <c r="C51" s="109"/>
      <c r="D51" s="108">
        <v>213.0</v>
      </c>
      <c r="E51" s="110">
        <f t="shared" si="1"/>
        <v>213</v>
      </c>
      <c r="F51" s="81"/>
      <c r="G51" s="108" t="s">
        <v>189</v>
      </c>
      <c r="H51" s="109"/>
      <c r="I51" s="108">
        <v>532.8</v>
      </c>
      <c r="J51" s="110">
        <f t="shared" si="2"/>
        <v>532.8</v>
      </c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</row>
    <row r="52">
      <c r="A52" s="81"/>
      <c r="B52" s="108" t="s">
        <v>190</v>
      </c>
      <c r="C52" s="108">
        <v>659.7</v>
      </c>
      <c r="D52" s="108">
        <v>759.3</v>
      </c>
      <c r="E52" s="110">
        <f t="shared" si="1"/>
        <v>1419</v>
      </c>
      <c r="F52" s="81"/>
      <c r="G52" s="108" t="s">
        <v>190</v>
      </c>
      <c r="H52" s="108">
        <v>81.93</v>
      </c>
      <c r="I52" s="108">
        <v>1039.67</v>
      </c>
      <c r="J52" s="110">
        <f t="shared" si="2"/>
        <v>1121.6</v>
      </c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</row>
    <row r="53">
      <c r="A53" s="81"/>
      <c r="B53" s="108" t="s">
        <v>191</v>
      </c>
      <c r="C53" s="108">
        <v>120.22</v>
      </c>
      <c r="D53" s="113"/>
      <c r="E53" s="110">
        <f t="shared" si="1"/>
        <v>120.22</v>
      </c>
      <c r="F53" s="81"/>
      <c r="G53" s="108" t="s">
        <v>191</v>
      </c>
      <c r="H53" s="109"/>
      <c r="I53" s="113"/>
      <c r="J53" s="110">
        <f t="shared" si="2"/>
        <v>0</v>
      </c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</row>
    <row r="54">
      <c r="A54" s="81"/>
      <c r="B54" s="108" t="s">
        <v>192</v>
      </c>
      <c r="C54" s="108">
        <v>128.4</v>
      </c>
      <c r="D54" s="114">
        <v>568.05</v>
      </c>
      <c r="E54" s="110">
        <f t="shared" si="1"/>
        <v>696.45</v>
      </c>
      <c r="F54" s="81"/>
      <c r="G54" s="108" t="s">
        <v>192</v>
      </c>
      <c r="H54" s="109"/>
      <c r="I54" s="114">
        <v>616.97</v>
      </c>
      <c r="J54" s="110">
        <f t="shared" si="2"/>
        <v>616.97</v>
      </c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</row>
    <row r="55">
      <c r="A55" s="81"/>
      <c r="B55" s="81"/>
      <c r="C55" s="81"/>
      <c r="D55" s="113" t="s">
        <v>193</v>
      </c>
      <c r="E55" s="115">
        <f>SUM(E43:E54)</f>
        <v>6132.48</v>
      </c>
      <c r="F55" s="81"/>
      <c r="G55" s="81"/>
      <c r="H55" s="81"/>
      <c r="I55" s="113" t="s">
        <v>193</v>
      </c>
      <c r="J55" s="115">
        <f>SUM(J43:J54)</f>
        <v>5835.18</v>
      </c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</row>
    <row r="57">
      <c r="A57" s="81"/>
      <c r="B57" s="116" t="s">
        <v>194</v>
      </c>
      <c r="C57" s="117">
        <f>SUM(E55+J55)</f>
        <v>11967.66</v>
      </c>
      <c r="D57" s="118"/>
      <c r="E57" s="118"/>
      <c r="F57" s="99"/>
      <c r="G57" s="99"/>
      <c r="H57" s="99"/>
      <c r="I57" s="99"/>
      <c r="J57" s="99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</row>
    <row r="58">
      <c r="A58" s="81"/>
      <c r="B58" s="119"/>
      <c r="C58" s="120"/>
      <c r="D58" s="120"/>
      <c r="E58" s="120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</row>
    <row r="59">
      <c r="A59" s="81"/>
      <c r="B59" s="121" t="s">
        <v>195</v>
      </c>
      <c r="C59" s="122"/>
      <c r="D59" s="122"/>
      <c r="E59" s="122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</row>
    <row r="60">
      <c r="A60" s="81"/>
      <c r="B60" s="123" t="s">
        <v>196</v>
      </c>
      <c r="C60" s="124">
        <v>300.0</v>
      </c>
      <c r="D60" s="124">
        <v>500.0</v>
      </c>
      <c r="E60" s="124">
        <v>150.0</v>
      </c>
      <c r="F60" s="82">
        <v>1400.0</v>
      </c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</row>
    <row r="61">
      <c r="A61" s="81"/>
      <c r="B61" s="123" t="s">
        <v>197</v>
      </c>
      <c r="C61" s="124"/>
      <c r="D61" s="124"/>
      <c r="E61" s="124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</row>
    <row r="63">
      <c r="A63" s="81"/>
      <c r="B63" s="116" t="s">
        <v>198</v>
      </c>
      <c r="C63" s="125">
        <f>SUM(C60:E60)</f>
        <v>950</v>
      </c>
      <c r="D63" s="126" t="s">
        <v>199</v>
      </c>
      <c r="E63" s="127">
        <f>SUM(D61:F61)</f>
        <v>0</v>
      </c>
      <c r="F63" s="126" t="s">
        <v>200</v>
      </c>
      <c r="G63" s="128">
        <f>SUM(C63+E63)</f>
        <v>950</v>
      </c>
      <c r="H63" s="99"/>
      <c r="I63" s="99"/>
      <c r="J63" s="99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</row>
    <row r="64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</row>
    <row r="65">
      <c r="A65" s="81"/>
      <c r="B65" s="79" t="s">
        <v>201</v>
      </c>
      <c r="C65" s="99"/>
      <c r="D65" s="99"/>
      <c r="E65" s="99"/>
      <c r="F65" s="99"/>
      <c r="G65" s="99"/>
      <c r="H65" s="99"/>
      <c r="I65" s="99"/>
      <c r="J65" s="99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</row>
    <row r="66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</row>
    <row r="67">
      <c r="A67" s="81"/>
      <c r="B67" s="79" t="s">
        <v>202</v>
      </c>
      <c r="C67" s="99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</row>
    <row r="68">
      <c r="A68" s="81"/>
      <c r="B68" s="129" t="s">
        <v>203</v>
      </c>
      <c r="C68" s="129" t="s">
        <v>160</v>
      </c>
      <c r="D68" s="129" t="s">
        <v>204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</row>
    <row r="69">
      <c r="A69" s="81"/>
      <c r="B69" s="130" t="s">
        <v>205</v>
      </c>
      <c r="C69" s="130" t="s">
        <v>206</v>
      </c>
      <c r="D69" s="130">
        <v>181.3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</row>
    <row r="70">
      <c r="A70" s="81"/>
      <c r="B70" s="130" t="s">
        <v>207</v>
      </c>
      <c r="C70" s="131"/>
      <c r="D70" s="132">
        <v>73.5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</row>
    <row r="71">
      <c r="A71" s="81"/>
      <c r="B71" s="130" t="s">
        <v>208</v>
      </c>
      <c r="C71" s="130" t="s">
        <v>209</v>
      </c>
      <c r="D71" s="130">
        <v>25.0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</row>
    <row r="72">
      <c r="A72" s="81"/>
      <c r="B72" s="131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</row>
    <row r="73">
      <c r="A73" s="81"/>
      <c r="B73" s="131"/>
      <c r="C73" s="131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</row>
    <row r="74">
      <c r="A74" s="81"/>
      <c r="B74" s="81"/>
      <c r="C74" s="133" t="s">
        <v>193</v>
      </c>
      <c r="D74" s="134">
        <f>SUM(D69:D73)</f>
        <v>279.8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</row>
    <row r="75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</row>
    <row r="76">
      <c r="A76" s="81"/>
      <c r="B76" s="79" t="s">
        <v>210</v>
      </c>
      <c r="C76" s="99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</row>
    <row r="77">
      <c r="A77" s="81"/>
      <c r="B77" s="129" t="s">
        <v>203</v>
      </c>
      <c r="C77" s="129" t="s">
        <v>160</v>
      </c>
      <c r="D77" s="129" t="s">
        <v>204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</row>
    <row r="78">
      <c r="A78" s="81"/>
      <c r="B78" s="130" t="s">
        <v>211</v>
      </c>
      <c r="C78" s="130" t="s">
        <v>212</v>
      </c>
      <c r="D78" s="130">
        <v>9.2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</row>
    <row r="79">
      <c r="A79" s="81"/>
      <c r="B79" s="130" t="s">
        <v>213</v>
      </c>
      <c r="C79" s="130" t="s">
        <v>209</v>
      </c>
      <c r="D79" s="130">
        <v>115.0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</row>
    <row r="80">
      <c r="A80" s="81"/>
      <c r="B80" s="130" t="s">
        <v>214</v>
      </c>
      <c r="C80" s="130" t="s">
        <v>209</v>
      </c>
      <c r="D80" s="130">
        <v>298.75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</row>
    <row r="81">
      <c r="A81" s="81"/>
      <c r="B81" s="130" t="s">
        <v>215</v>
      </c>
      <c r="C81" s="130" t="s">
        <v>209</v>
      </c>
      <c r="D81" s="130">
        <v>119.0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</row>
    <row r="82">
      <c r="A82" s="81"/>
      <c r="B82" s="131"/>
      <c r="C82" s="131"/>
      <c r="D82" s="13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</row>
    <row r="83">
      <c r="A83" s="81"/>
      <c r="B83" s="131"/>
      <c r="C83" s="131"/>
      <c r="D83" s="13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</row>
    <row r="84">
      <c r="A84" s="81"/>
      <c r="B84" s="135"/>
      <c r="C84" s="131"/>
      <c r="D84" s="13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</row>
    <row r="85">
      <c r="A85" s="81"/>
      <c r="B85" s="136"/>
      <c r="C85" s="133" t="s">
        <v>193</v>
      </c>
      <c r="D85" s="134">
        <f>SUM(D78:D84)</f>
        <v>541.95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</row>
    <row r="8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</row>
    <row r="87">
      <c r="A87" s="81"/>
      <c r="B87" s="79" t="s">
        <v>216</v>
      </c>
      <c r="C87" s="99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</row>
    <row r="88">
      <c r="A88" s="81"/>
      <c r="B88" s="129" t="s">
        <v>203</v>
      </c>
      <c r="C88" s="129" t="s">
        <v>160</v>
      </c>
      <c r="D88" s="129" t="s">
        <v>204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</row>
    <row r="89">
      <c r="A89" s="81"/>
      <c r="B89" s="130" t="s">
        <v>217</v>
      </c>
      <c r="C89" s="130" t="s">
        <v>212</v>
      </c>
      <c r="D89" s="130">
        <v>10.5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</row>
    <row r="90">
      <c r="A90" s="81"/>
      <c r="B90" s="130" t="s">
        <v>218</v>
      </c>
      <c r="C90" s="130" t="s">
        <v>212</v>
      </c>
      <c r="D90" s="130">
        <v>8.0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</row>
    <row r="91">
      <c r="A91" s="81"/>
      <c r="B91" s="137" t="s">
        <v>219</v>
      </c>
      <c r="C91" s="137" t="s">
        <v>209</v>
      </c>
      <c r="D91" s="137">
        <v>9.9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</row>
    <row r="92">
      <c r="A92" s="81"/>
      <c r="B92" s="136"/>
      <c r="C92" s="133" t="s">
        <v>193</v>
      </c>
      <c r="D92" s="134">
        <f>SUM(D89:D91)</f>
        <v>28.4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</row>
    <row r="94">
      <c r="A94" s="81"/>
      <c r="B94" s="79" t="s">
        <v>220</v>
      </c>
      <c r="C94" s="99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</row>
    <row r="95">
      <c r="A95" s="81"/>
      <c r="B95" s="129" t="s">
        <v>203</v>
      </c>
      <c r="C95" s="129" t="s">
        <v>160</v>
      </c>
      <c r="D95" s="129" t="s">
        <v>204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</row>
    <row r="96">
      <c r="A96" s="81"/>
      <c r="B96" s="130" t="s">
        <v>221</v>
      </c>
      <c r="C96" s="130" t="s">
        <v>212</v>
      </c>
      <c r="D96" s="130">
        <v>334.0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</row>
    <row r="97">
      <c r="A97" s="81"/>
      <c r="B97" s="130" t="s">
        <v>222</v>
      </c>
      <c r="C97" s="130" t="s">
        <v>212</v>
      </c>
      <c r="D97" s="130">
        <v>291.4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</row>
    <row r="98">
      <c r="A98" s="81"/>
      <c r="B98" s="135"/>
      <c r="C98" s="135"/>
      <c r="D98" s="135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</row>
    <row r="99">
      <c r="A99" s="81"/>
      <c r="B99" s="136"/>
      <c r="C99" s="133" t="s">
        <v>193</v>
      </c>
      <c r="D99" s="134">
        <f>SUM(D96:D98)</f>
        <v>625.4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</row>
    <row r="101">
      <c r="A101" s="81"/>
      <c r="B101" s="79" t="s">
        <v>223</v>
      </c>
      <c r="C101" s="99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</row>
    <row r="102">
      <c r="A102" s="81"/>
      <c r="B102" s="129" t="s">
        <v>203</v>
      </c>
      <c r="C102" s="129" t="s">
        <v>160</v>
      </c>
      <c r="D102" s="129" t="s">
        <v>204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</row>
    <row r="103">
      <c r="A103" s="81"/>
      <c r="B103" s="131"/>
      <c r="C103" s="131"/>
      <c r="D103" s="13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</row>
    <row r="104">
      <c r="A104" s="81"/>
      <c r="B104" s="131"/>
      <c r="C104" s="131"/>
      <c r="D104" s="13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</row>
    <row r="105">
      <c r="A105" s="81"/>
      <c r="B105" s="131"/>
      <c r="C105" s="131"/>
      <c r="D105" s="13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</row>
    <row r="106">
      <c r="A106" s="81"/>
      <c r="B106" s="81"/>
      <c r="C106" s="133" t="s">
        <v>193</v>
      </c>
      <c r="D106" s="134">
        <f>SUM(D103:D105)</f>
        <v>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</row>
    <row r="108">
      <c r="A108" s="81"/>
      <c r="B108" s="79" t="s">
        <v>224</v>
      </c>
      <c r="C108" s="99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</row>
    <row r="109">
      <c r="A109" s="81"/>
      <c r="B109" s="129" t="s">
        <v>203</v>
      </c>
      <c r="C109" s="129" t="s">
        <v>160</v>
      </c>
      <c r="D109" s="129" t="s">
        <v>204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</row>
    <row r="110">
      <c r="A110" s="81"/>
      <c r="B110" s="131"/>
      <c r="C110" s="131"/>
      <c r="D110" s="13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</row>
    <row r="111">
      <c r="A111" s="81"/>
      <c r="B111" s="131"/>
      <c r="C111" s="131"/>
      <c r="D111" s="13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</row>
    <row r="112">
      <c r="A112" s="81"/>
      <c r="B112" s="135"/>
      <c r="C112" s="135"/>
      <c r="D112" s="135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</row>
    <row r="113">
      <c r="A113" s="81"/>
      <c r="B113" s="136"/>
      <c r="C113" s="133" t="s">
        <v>193</v>
      </c>
      <c r="D113" s="134">
        <f>SUM(D110:D112)</f>
        <v>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</row>
    <row r="114">
      <c r="A114" s="81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</row>
    <row r="115">
      <c r="A115" s="81"/>
      <c r="B115" s="79" t="s">
        <v>225</v>
      </c>
      <c r="C115" s="99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</row>
    <row r="116">
      <c r="A116" s="81"/>
      <c r="B116" s="129" t="s">
        <v>203</v>
      </c>
      <c r="C116" s="129" t="s">
        <v>160</v>
      </c>
      <c r="D116" s="129" t="s">
        <v>204</v>
      </c>
      <c r="E116" s="81"/>
      <c r="F116" s="82"/>
      <c r="G116" s="82"/>
      <c r="H116" s="82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</row>
    <row r="117">
      <c r="A117" s="81"/>
      <c r="B117" s="130" t="s">
        <v>226</v>
      </c>
      <c r="C117" s="130" t="s">
        <v>227</v>
      </c>
      <c r="D117" s="130">
        <v>40.0</v>
      </c>
      <c r="E117" s="81"/>
      <c r="F117" s="82"/>
      <c r="G117" s="138"/>
      <c r="H117" s="138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</row>
    <row r="118">
      <c r="A118" s="81"/>
      <c r="B118" s="130" t="s">
        <v>228</v>
      </c>
      <c r="C118" s="130" t="s">
        <v>227</v>
      </c>
      <c r="D118" s="130">
        <v>104.25</v>
      </c>
      <c r="E118" s="81"/>
      <c r="F118" s="82"/>
      <c r="G118" s="82"/>
      <c r="H118" s="82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</row>
    <row r="119">
      <c r="A119" s="81"/>
      <c r="B119" s="130" t="s">
        <v>229</v>
      </c>
      <c r="C119" s="130" t="s">
        <v>227</v>
      </c>
      <c r="D119" s="130">
        <v>750.0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</row>
    <row r="120">
      <c r="A120" s="81"/>
      <c r="B120" s="130" t="s">
        <v>230</v>
      </c>
      <c r="C120" s="130" t="s">
        <v>227</v>
      </c>
      <c r="D120" s="130">
        <v>121.84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</row>
    <row r="121">
      <c r="A121" s="81"/>
      <c r="B121" s="130" t="s">
        <v>231</v>
      </c>
      <c r="C121" s="130" t="s">
        <v>232</v>
      </c>
      <c r="D121" s="130">
        <v>120.0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</row>
    <row r="122">
      <c r="A122" s="81"/>
      <c r="B122" s="130" t="s">
        <v>233</v>
      </c>
      <c r="C122" s="130" t="s">
        <v>227</v>
      </c>
      <c r="D122" s="130">
        <v>18.25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</row>
    <row r="123">
      <c r="A123" s="81"/>
      <c r="B123" s="130" t="s">
        <v>234</v>
      </c>
      <c r="C123" s="130" t="s">
        <v>235</v>
      </c>
      <c r="D123" s="130">
        <v>169.4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</row>
    <row r="124">
      <c r="A124" s="81"/>
      <c r="B124" s="130" t="s">
        <v>236</v>
      </c>
      <c r="C124" s="131"/>
      <c r="D124" s="132">
        <v>108.7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</row>
    <row r="125">
      <c r="A125" s="81"/>
      <c r="B125" s="130" t="s">
        <v>237</v>
      </c>
      <c r="C125" s="130" t="s">
        <v>238</v>
      </c>
      <c r="D125" s="130">
        <v>327.73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</row>
    <row r="126">
      <c r="A126" s="81"/>
      <c r="B126" s="130" t="s">
        <v>239</v>
      </c>
      <c r="C126" s="130" t="s">
        <v>238</v>
      </c>
      <c r="D126" s="130">
        <v>199.96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</row>
    <row r="127">
      <c r="A127" s="81"/>
      <c r="B127" s="130" t="s">
        <v>240</v>
      </c>
      <c r="C127" s="130" t="s">
        <v>241</v>
      </c>
      <c r="D127" s="130">
        <v>79.99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</row>
    <row r="128">
      <c r="A128" s="81"/>
      <c r="B128" s="130" t="s">
        <v>242</v>
      </c>
      <c r="C128" s="130" t="s">
        <v>241</v>
      </c>
      <c r="D128" s="130">
        <v>76.8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</row>
    <row r="129">
      <c r="A129" s="81"/>
      <c r="B129" s="130" t="s">
        <v>243</v>
      </c>
      <c r="C129" s="130" t="s">
        <v>227</v>
      </c>
      <c r="D129" s="130">
        <v>269.9</v>
      </c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</row>
    <row r="130">
      <c r="A130" s="81"/>
      <c r="B130" s="130"/>
      <c r="C130" s="131"/>
      <c r="D130" s="13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</row>
    <row r="131">
      <c r="A131" s="81"/>
      <c r="B131" s="130"/>
      <c r="C131" s="131"/>
      <c r="D131" s="13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</row>
    <row r="132">
      <c r="A132" s="81"/>
      <c r="B132" s="81"/>
      <c r="C132" s="133" t="s">
        <v>193</v>
      </c>
      <c r="D132" s="134">
        <f>SUM(D117:D131)</f>
        <v>2386.82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</row>
    <row r="133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</row>
    <row r="134">
      <c r="A134" s="81"/>
      <c r="B134" s="79" t="s">
        <v>244</v>
      </c>
      <c r="C134" s="99"/>
      <c r="D134" s="81"/>
      <c r="E134" s="81"/>
      <c r="F134" s="81"/>
      <c r="G134" s="81"/>
      <c r="H134" s="81"/>
      <c r="I134" s="120"/>
      <c r="J134" s="120"/>
      <c r="K134" s="120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</row>
    <row r="135">
      <c r="A135" s="81"/>
      <c r="B135" s="139" t="s">
        <v>245</v>
      </c>
      <c r="C135" s="129" t="s">
        <v>160</v>
      </c>
      <c r="D135" s="129" t="s">
        <v>204</v>
      </c>
      <c r="E135" s="81"/>
      <c r="F135" s="81"/>
      <c r="G135" s="81"/>
      <c r="H135" s="81"/>
      <c r="I135" s="120"/>
      <c r="J135" s="120"/>
      <c r="K135" s="120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</row>
    <row r="136">
      <c r="A136" s="81"/>
      <c r="B136" s="130" t="s">
        <v>246</v>
      </c>
      <c r="C136" s="130" t="s">
        <v>227</v>
      </c>
      <c r="D136" s="85">
        <v>535.05</v>
      </c>
      <c r="E136" s="81"/>
      <c r="F136" s="81"/>
      <c r="G136" s="81"/>
      <c r="H136" s="81"/>
      <c r="I136" s="120"/>
      <c r="J136" s="120"/>
      <c r="K136" s="120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</row>
    <row r="137">
      <c r="A137" s="81"/>
      <c r="B137" s="130" t="s">
        <v>247</v>
      </c>
      <c r="C137" s="130" t="s">
        <v>248</v>
      </c>
      <c r="D137" s="82">
        <v>771.34</v>
      </c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</row>
    <row r="138">
      <c r="A138" s="81"/>
      <c r="B138" s="137" t="s">
        <v>249</v>
      </c>
      <c r="C138" s="137" t="s">
        <v>227</v>
      </c>
      <c r="D138" s="137">
        <v>199.5</v>
      </c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</row>
    <row r="139">
      <c r="A139" s="81"/>
      <c r="B139" s="130" t="s">
        <v>250</v>
      </c>
      <c r="C139" s="137" t="s">
        <v>251</v>
      </c>
      <c r="D139" s="137">
        <v>288.19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</row>
    <row r="140">
      <c r="A140" s="81"/>
      <c r="B140" s="120"/>
      <c r="C140" s="133" t="s">
        <v>193</v>
      </c>
      <c r="D140" s="134">
        <f>SUM(D136:D139)</f>
        <v>1794.08</v>
      </c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</row>
    <row r="141">
      <c r="A141" s="81"/>
      <c r="B141" s="119"/>
      <c r="C141" s="120"/>
      <c r="D141" s="12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</row>
    <row r="142">
      <c r="A142" s="81"/>
      <c r="B142" s="79" t="s">
        <v>252</v>
      </c>
      <c r="C142" s="140">
        <f>SUM(D74+D85+D92+D99+D106+D113+D132+D140)</f>
        <v>5656.45</v>
      </c>
      <c r="D142" s="99"/>
      <c r="E142" s="99"/>
      <c r="F142" s="99"/>
      <c r="G142" s="99"/>
      <c r="H142" s="99"/>
      <c r="I142" s="99"/>
      <c r="J142" s="99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</row>
    <row r="143">
      <c r="A143" s="81"/>
      <c r="B143" s="141"/>
      <c r="C143" s="141"/>
      <c r="D143" s="14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</row>
    <row r="144">
      <c r="A144" s="81"/>
      <c r="B144" s="79" t="s">
        <v>253</v>
      </c>
      <c r="C144" s="99"/>
      <c r="D144" s="99"/>
      <c r="E144" s="99"/>
      <c r="F144" s="99"/>
      <c r="G144" s="99"/>
      <c r="H144" s="99"/>
      <c r="I144" s="99"/>
      <c r="J144" s="99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</row>
    <row r="145">
      <c r="A145" s="81"/>
      <c r="B145" s="139" t="s">
        <v>254</v>
      </c>
      <c r="C145" s="139" t="s">
        <v>255</v>
      </c>
      <c r="D145" s="139" t="s">
        <v>256</v>
      </c>
      <c r="E145" s="142" t="s">
        <v>257</v>
      </c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</row>
    <row r="146">
      <c r="A146" s="81"/>
      <c r="B146" s="143">
        <v>18700.0</v>
      </c>
      <c r="C146" s="144">
        <v>44685.0</v>
      </c>
      <c r="D146" s="145"/>
      <c r="E146" s="146">
        <v>3000.0</v>
      </c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</row>
    <row r="147">
      <c r="A147" s="81"/>
      <c r="B147" s="146">
        <v>15700.0</v>
      </c>
      <c r="C147" s="147">
        <v>44686.0</v>
      </c>
      <c r="D147" s="145"/>
      <c r="E147" s="146">
        <v>1200.0</v>
      </c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</row>
    <row r="148">
      <c r="A148" s="81"/>
      <c r="B148" s="146">
        <v>14500.0</v>
      </c>
      <c r="C148" s="147">
        <v>44687.0</v>
      </c>
      <c r="D148" s="146">
        <v>1500.0</v>
      </c>
      <c r="E148" s="146">
        <v>16000.0</v>
      </c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</row>
    <row r="149">
      <c r="A149" s="81"/>
      <c r="B149" s="146">
        <v>16000.0</v>
      </c>
      <c r="C149" s="147">
        <v>44690.0</v>
      </c>
      <c r="D149" s="146">
        <v>6500.0</v>
      </c>
      <c r="E149" s="146">
        <v>22500.0</v>
      </c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</row>
    <row r="150">
      <c r="A150" s="81"/>
      <c r="B150" s="148"/>
      <c r="C150" s="148"/>
      <c r="D150" s="148"/>
      <c r="E150" s="13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</row>
    <row r="151">
      <c r="A151" s="81"/>
      <c r="B151" s="148"/>
      <c r="C151" s="148"/>
      <c r="D151" s="148"/>
      <c r="E151" s="13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</row>
    <row r="152">
      <c r="A152" s="81"/>
      <c r="B152" s="145"/>
      <c r="C152" s="145"/>
      <c r="D152" s="145"/>
      <c r="E152" s="145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</row>
    <row r="153">
      <c r="A153" s="81"/>
      <c r="B153" s="143"/>
      <c r="C153" s="144"/>
      <c r="D153" s="149"/>
      <c r="E153" s="146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</row>
    <row r="154">
      <c r="A154" s="81"/>
      <c r="B154" s="146"/>
      <c r="C154" s="147"/>
      <c r="D154" s="150"/>
      <c r="E154" s="146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</row>
    <row r="155">
      <c r="A155" s="81"/>
      <c r="B155" s="146"/>
      <c r="C155" s="147"/>
      <c r="D155" s="146"/>
      <c r="E155" s="146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</row>
    <row r="156">
      <c r="A156" s="81"/>
      <c r="B156" s="151"/>
      <c r="C156" s="152"/>
      <c r="D156" s="151"/>
      <c r="E156" s="15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</row>
    <row r="987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</row>
    <row r="988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</row>
    <row r="989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</row>
    <row r="990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</row>
    <row r="991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6.75"/>
    <col customWidth="1" min="7" max="7" width="40.63"/>
    <col customWidth="1" min="8" max="8" width="28.0"/>
    <col customWidth="1" min="9" max="9" width="14.75"/>
    <col customWidth="1" min="10" max="10" width="16.88"/>
  </cols>
  <sheetData>
    <row r="1">
      <c r="A1" s="78"/>
      <c r="B1" s="79" t="s">
        <v>155</v>
      </c>
      <c r="C1" s="79" t="s">
        <v>156</v>
      </c>
      <c r="D1" s="78"/>
      <c r="E1" s="80">
        <f>SUM(D40+G64+C128)</f>
        <v>32293.97</v>
      </c>
      <c r="F1" s="78"/>
      <c r="G1" s="78"/>
      <c r="H1" s="78"/>
      <c r="I1" s="78"/>
      <c r="J1" s="78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</row>
    <row r="2">
      <c r="A2" s="81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84" t="s">
        <v>162</v>
      </c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85" t="s">
        <v>15</v>
      </c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>
      <c r="A5" s="85">
        <v>1.0</v>
      </c>
      <c r="B5" s="85" t="s">
        <v>20</v>
      </c>
      <c r="C5" s="85" t="s">
        <v>21</v>
      </c>
      <c r="D5" s="86">
        <v>93.52</v>
      </c>
      <c r="E5" s="85" t="s">
        <v>15</v>
      </c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</row>
    <row r="6">
      <c r="A6" s="85">
        <v>1.0</v>
      </c>
      <c r="B6" s="85" t="s">
        <v>23</v>
      </c>
      <c r="C6" s="85" t="s">
        <v>21</v>
      </c>
      <c r="D6" s="86">
        <v>328.4</v>
      </c>
      <c r="E6" s="85" t="s">
        <v>15</v>
      </c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</row>
    <row r="7">
      <c r="A7" s="85">
        <v>1.0</v>
      </c>
      <c r="B7" s="85" t="s">
        <v>25</v>
      </c>
      <c r="C7" s="85" t="s">
        <v>132</v>
      </c>
      <c r="D7" s="86">
        <v>1642.77</v>
      </c>
      <c r="E7" s="85" t="s">
        <v>15</v>
      </c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</row>
    <row r="8">
      <c r="A8" s="85">
        <v>1.0</v>
      </c>
      <c r="B8" s="85" t="s">
        <v>163</v>
      </c>
      <c r="C8" s="85" t="s">
        <v>26</v>
      </c>
      <c r="D8" s="86">
        <v>1017.44</v>
      </c>
      <c r="E8" s="85" t="s">
        <v>15</v>
      </c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</row>
    <row r="9">
      <c r="A9" s="85">
        <v>1.0</v>
      </c>
      <c r="B9" s="85" t="s">
        <v>115</v>
      </c>
      <c r="C9" s="85" t="s">
        <v>26</v>
      </c>
      <c r="D9" s="87">
        <v>266.22</v>
      </c>
      <c r="E9" s="85" t="s">
        <v>15</v>
      </c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</row>
    <row r="10">
      <c r="A10" s="85">
        <v>1.0</v>
      </c>
      <c r="B10" s="85" t="s">
        <v>164</v>
      </c>
      <c r="C10" s="85" t="s">
        <v>26</v>
      </c>
      <c r="D10" s="86">
        <v>79.36</v>
      </c>
      <c r="E10" s="85" t="s">
        <v>15</v>
      </c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</row>
    <row r="11">
      <c r="A11" s="85">
        <v>1.0</v>
      </c>
      <c r="B11" s="85" t="s">
        <v>34</v>
      </c>
      <c r="C11" s="85" t="s">
        <v>26</v>
      </c>
      <c r="D11" s="86">
        <v>275.0</v>
      </c>
      <c r="E11" s="85" t="s">
        <v>15</v>
      </c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</row>
    <row r="12">
      <c r="A12" s="85">
        <v>1.0</v>
      </c>
      <c r="B12" s="88" t="s">
        <v>165</v>
      </c>
      <c r="C12" s="85" t="s">
        <v>26</v>
      </c>
      <c r="D12" s="87">
        <v>275.0</v>
      </c>
      <c r="E12" s="85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</row>
    <row r="13">
      <c r="A13" s="85">
        <v>1.0</v>
      </c>
      <c r="B13" s="85" t="s">
        <v>38</v>
      </c>
      <c r="C13" s="85" t="s">
        <v>39</v>
      </c>
      <c r="D13" s="86">
        <v>148.66</v>
      </c>
      <c r="E13" s="85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</row>
    <row r="14">
      <c r="A14" s="85">
        <v>1.0</v>
      </c>
      <c r="B14" s="85" t="s">
        <v>258</v>
      </c>
      <c r="C14" s="85" t="s">
        <v>39</v>
      </c>
      <c r="D14" s="86">
        <v>144.77</v>
      </c>
      <c r="E14" s="85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</row>
    <row r="15">
      <c r="A15" s="85">
        <v>1.0</v>
      </c>
      <c r="B15" s="85" t="s">
        <v>32</v>
      </c>
      <c r="C15" s="85" t="s">
        <v>39</v>
      </c>
      <c r="D15" s="86">
        <v>832.85</v>
      </c>
      <c r="E15" s="85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</row>
    <row r="16">
      <c r="A16" s="85">
        <v>1.0</v>
      </c>
      <c r="B16" s="85" t="s">
        <v>43</v>
      </c>
      <c r="C16" s="85" t="s">
        <v>39</v>
      </c>
      <c r="D16" s="86">
        <v>882.0</v>
      </c>
      <c r="E16" s="85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</row>
    <row r="17">
      <c r="A17" s="85">
        <v>1.0</v>
      </c>
      <c r="B17" s="85" t="s">
        <v>116</v>
      </c>
      <c r="C17" s="85" t="s">
        <v>39</v>
      </c>
      <c r="D17" s="86">
        <v>606.0</v>
      </c>
      <c r="E17" s="85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</row>
    <row r="18">
      <c r="A18" s="85">
        <v>1.0</v>
      </c>
      <c r="B18" s="85" t="s">
        <v>259</v>
      </c>
      <c r="C18" s="89" t="s">
        <v>26</v>
      </c>
      <c r="D18" s="86">
        <v>122.0</v>
      </c>
      <c r="E18" s="85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</row>
    <row r="19">
      <c r="A19" s="85">
        <v>5.0</v>
      </c>
      <c r="B19" s="85" t="s">
        <v>47</v>
      </c>
      <c r="C19" s="89" t="s">
        <v>26</v>
      </c>
      <c r="D19" s="86">
        <v>625.0</v>
      </c>
      <c r="E19" s="85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</row>
    <row r="20">
      <c r="A20" s="85">
        <v>7.0</v>
      </c>
      <c r="B20" s="85" t="s">
        <v>49</v>
      </c>
      <c r="C20" s="85" t="s">
        <v>50</v>
      </c>
      <c r="D20" s="86">
        <v>28.9</v>
      </c>
      <c r="E20" s="85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</row>
    <row r="21">
      <c r="A21" s="85">
        <v>4.0</v>
      </c>
      <c r="B21" s="85" t="s">
        <v>260</v>
      </c>
      <c r="C21" s="89" t="s">
        <v>26</v>
      </c>
      <c r="D21" s="86">
        <v>122.0</v>
      </c>
      <c r="E21" s="85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</row>
    <row r="22">
      <c r="A22" s="85">
        <v>9.0</v>
      </c>
      <c r="B22" s="85" t="s">
        <v>51</v>
      </c>
      <c r="C22" s="85" t="s">
        <v>261</v>
      </c>
      <c r="D22" s="86">
        <v>188.84</v>
      </c>
      <c r="E22" s="85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</row>
    <row r="23">
      <c r="A23" s="85">
        <v>7.0</v>
      </c>
      <c r="B23" s="85" t="s">
        <v>260</v>
      </c>
      <c r="C23" s="89" t="s">
        <v>26</v>
      </c>
      <c r="D23" s="86">
        <v>122.0</v>
      </c>
      <c r="E23" s="85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</row>
    <row r="24">
      <c r="A24" s="85">
        <v>10.0</v>
      </c>
      <c r="B24" s="85" t="s">
        <v>262</v>
      </c>
      <c r="C24" s="85" t="s">
        <v>263</v>
      </c>
      <c r="D24" s="86">
        <v>158.3</v>
      </c>
      <c r="E24" s="85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</row>
    <row r="25">
      <c r="A25" s="85">
        <v>10.0</v>
      </c>
      <c r="B25" s="85" t="s">
        <v>264</v>
      </c>
      <c r="C25" s="85" t="s">
        <v>50</v>
      </c>
      <c r="D25" s="86">
        <v>119.98</v>
      </c>
      <c r="E25" s="85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</row>
    <row r="26">
      <c r="A26" s="85">
        <v>11.0</v>
      </c>
      <c r="B26" s="85" t="s">
        <v>259</v>
      </c>
      <c r="C26" s="89" t="s">
        <v>26</v>
      </c>
      <c r="D26" s="86">
        <v>122.0</v>
      </c>
      <c r="E26" s="85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</row>
    <row r="27">
      <c r="A27" s="85">
        <v>15.0</v>
      </c>
      <c r="B27" s="85" t="s">
        <v>172</v>
      </c>
      <c r="C27" s="85" t="s">
        <v>26</v>
      </c>
      <c r="D27" s="86">
        <f>SUM(E56)</f>
        <v>5921.92</v>
      </c>
      <c r="E27" s="85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</row>
    <row r="28">
      <c r="A28" s="85">
        <v>15.0</v>
      </c>
      <c r="B28" s="85" t="s">
        <v>58</v>
      </c>
      <c r="C28" s="85" t="s">
        <v>26</v>
      </c>
      <c r="D28" s="86">
        <v>1250.0</v>
      </c>
      <c r="E28" s="85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</row>
    <row r="29">
      <c r="A29" s="85">
        <v>14.0</v>
      </c>
      <c r="B29" s="85" t="s">
        <v>260</v>
      </c>
      <c r="C29" s="89" t="s">
        <v>26</v>
      </c>
      <c r="D29" s="86">
        <v>122.0</v>
      </c>
      <c r="E29" s="85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</row>
    <row r="30">
      <c r="A30" s="85">
        <v>18.0</v>
      </c>
      <c r="B30" s="85" t="s">
        <v>259</v>
      </c>
      <c r="C30" s="89" t="s">
        <v>26</v>
      </c>
      <c r="D30" s="86">
        <v>122.0</v>
      </c>
      <c r="E30" s="85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</row>
    <row r="31">
      <c r="A31" s="85">
        <v>20.0</v>
      </c>
      <c r="B31" s="85" t="s">
        <v>140</v>
      </c>
      <c r="C31" s="85" t="s">
        <v>39</v>
      </c>
      <c r="D31" s="87">
        <v>634.72</v>
      </c>
      <c r="E31" s="91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</row>
    <row r="32">
      <c r="A32" s="85">
        <v>20.0</v>
      </c>
      <c r="B32" s="16" t="s">
        <v>265</v>
      </c>
      <c r="C32" s="16" t="s">
        <v>175</v>
      </c>
      <c r="D32" s="86">
        <v>489.2</v>
      </c>
      <c r="E32" s="85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</row>
    <row r="33">
      <c r="A33" s="85">
        <v>20.0</v>
      </c>
      <c r="B33" s="85" t="s">
        <v>60</v>
      </c>
      <c r="C33" s="85" t="s">
        <v>39</v>
      </c>
      <c r="D33" s="86">
        <v>2416.3</v>
      </c>
      <c r="E33" s="85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</row>
    <row r="34">
      <c r="A34" s="85">
        <v>22.0</v>
      </c>
      <c r="B34" s="85" t="s">
        <v>47</v>
      </c>
      <c r="C34" s="89" t="s">
        <v>26</v>
      </c>
      <c r="D34" s="86">
        <v>625.0</v>
      </c>
      <c r="E34" s="85" t="s">
        <v>15</v>
      </c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</row>
    <row r="35">
      <c r="A35" s="85">
        <v>21.0</v>
      </c>
      <c r="B35" s="85" t="s">
        <v>260</v>
      </c>
      <c r="C35" s="85" t="s">
        <v>26</v>
      </c>
      <c r="D35" s="86">
        <v>122.0</v>
      </c>
      <c r="E35" s="85" t="s">
        <v>15</v>
      </c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</row>
    <row r="36">
      <c r="A36" s="85">
        <v>25.0</v>
      </c>
      <c r="B36" s="85" t="s">
        <v>61</v>
      </c>
      <c r="C36" s="85" t="s">
        <v>50</v>
      </c>
      <c r="D36" s="86">
        <v>35.31</v>
      </c>
      <c r="E36" s="85" t="s">
        <v>15</v>
      </c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</row>
    <row r="37">
      <c r="A37" s="85">
        <v>25.0</v>
      </c>
      <c r="B37" s="85" t="s">
        <v>260</v>
      </c>
      <c r="C37" s="89" t="s">
        <v>26</v>
      </c>
      <c r="D37" s="86">
        <v>122.0</v>
      </c>
      <c r="E37" s="85" t="s">
        <v>15</v>
      </c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</row>
    <row r="38">
      <c r="A38" s="85">
        <v>28.0</v>
      </c>
      <c r="B38" s="85" t="s">
        <v>260</v>
      </c>
      <c r="C38" s="89" t="s">
        <v>26</v>
      </c>
      <c r="D38" s="86">
        <v>122.0</v>
      </c>
      <c r="E38" s="85" t="s">
        <v>15</v>
      </c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</row>
    <row r="39">
      <c r="A39" s="85">
        <v>31.0</v>
      </c>
      <c r="B39" s="85" t="s">
        <v>178</v>
      </c>
      <c r="C39" s="92" t="s">
        <v>26</v>
      </c>
      <c r="D39" s="153">
        <f>SUM(J56)</f>
        <v>6608.2</v>
      </c>
      <c r="E39" s="85" t="s">
        <v>15</v>
      </c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</row>
    <row r="40">
      <c r="A40" s="94"/>
      <c r="B40" s="95" t="s">
        <v>179</v>
      </c>
      <c r="C40" s="96"/>
      <c r="D40" s="97">
        <f>SUM(D4:D39)</f>
        <v>29804.45</v>
      </c>
      <c r="E40" s="98">
        <f>SUM(D4:D39)</f>
        <v>29804.45</v>
      </c>
      <c r="F40" s="99"/>
      <c r="G40" s="99"/>
      <c r="H40" s="99"/>
      <c r="I40" s="99"/>
      <c r="J40" s="99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</row>
    <row r="41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</row>
    <row r="42">
      <c r="A42" s="81"/>
      <c r="B42" s="100" t="s">
        <v>172</v>
      </c>
      <c r="C42" s="101"/>
      <c r="D42" s="101"/>
      <c r="E42" s="94"/>
      <c r="F42" s="81"/>
      <c r="G42" s="100" t="s">
        <v>178</v>
      </c>
      <c r="H42" s="101"/>
      <c r="I42" s="101"/>
      <c r="J42" s="94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</row>
    <row r="43" ht="19.5" customHeight="1">
      <c r="A43" s="81"/>
      <c r="B43" s="102" t="s">
        <v>180</v>
      </c>
      <c r="C43" s="102" t="s">
        <v>181</v>
      </c>
      <c r="D43" s="103" t="s">
        <v>18</v>
      </c>
      <c r="E43" s="104" t="s">
        <v>19</v>
      </c>
      <c r="F43" s="81"/>
      <c r="G43" s="102" t="s">
        <v>180</v>
      </c>
      <c r="H43" s="105" t="s">
        <v>181</v>
      </c>
      <c r="I43" s="106" t="s">
        <v>18</v>
      </c>
      <c r="J43" s="104" t="s">
        <v>19</v>
      </c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</row>
    <row r="44">
      <c r="A44" s="81"/>
      <c r="B44" s="108" t="s">
        <v>182</v>
      </c>
      <c r="C44" s="109"/>
      <c r="D44" s="108"/>
      <c r="E44" s="110">
        <f t="shared" ref="E44:E55" si="1">SUM(C44+D44)</f>
        <v>0</v>
      </c>
      <c r="F44" s="81"/>
      <c r="G44" s="108" t="s">
        <v>182</v>
      </c>
      <c r="H44" s="109"/>
      <c r="I44" s="108">
        <v>66.5</v>
      </c>
      <c r="J44" s="110">
        <f t="shared" ref="J44:J45" si="2">SUM(H44+I44)</f>
        <v>66.5</v>
      </c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</row>
    <row r="45">
      <c r="A45" s="81"/>
      <c r="B45" s="108" t="s">
        <v>114</v>
      </c>
      <c r="C45" s="108"/>
      <c r="D45" s="108"/>
      <c r="E45" s="110">
        <f t="shared" si="1"/>
        <v>0</v>
      </c>
      <c r="F45" s="81"/>
      <c r="G45" s="108" t="s">
        <v>114</v>
      </c>
      <c r="H45" s="108"/>
      <c r="I45" s="108">
        <v>209.7</v>
      </c>
      <c r="J45" s="110">
        <f t="shared" si="2"/>
        <v>209.7</v>
      </c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</row>
    <row r="46">
      <c r="A46" s="81"/>
      <c r="B46" s="108" t="s">
        <v>183</v>
      </c>
      <c r="C46" s="108"/>
      <c r="D46" s="108"/>
      <c r="E46" s="110">
        <f t="shared" si="1"/>
        <v>0</v>
      </c>
      <c r="F46" s="81"/>
      <c r="G46" s="108" t="s">
        <v>183</v>
      </c>
      <c r="H46" s="108"/>
      <c r="I46" s="85">
        <v>193.82</v>
      </c>
      <c r="J46" s="85">
        <v>193.82</v>
      </c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</row>
    <row r="47">
      <c r="A47" s="81"/>
      <c r="B47" s="108" t="s">
        <v>184</v>
      </c>
      <c r="C47" s="108">
        <v>188.6</v>
      </c>
      <c r="D47" s="108">
        <v>1057.76</v>
      </c>
      <c r="E47" s="110">
        <f t="shared" si="1"/>
        <v>1246.36</v>
      </c>
      <c r="F47" s="81"/>
      <c r="G47" s="154" t="s">
        <v>184</v>
      </c>
      <c r="H47" s="108">
        <v>150.0</v>
      </c>
      <c r="I47" s="108">
        <v>918.45</v>
      </c>
      <c r="J47" s="110">
        <f t="shared" ref="J47:J51" si="3">SUM(H47+I47)</f>
        <v>1068.45</v>
      </c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</row>
    <row r="48">
      <c r="A48" s="81"/>
      <c r="B48" s="108" t="s">
        <v>185</v>
      </c>
      <c r="C48" s="108">
        <v>100.0</v>
      </c>
      <c r="D48" s="108">
        <v>1706.7</v>
      </c>
      <c r="E48" s="110">
        <f t="shared" si="1"/>
        <v>1806.7</v>
      </c>
      <c r="F48" s="81"/>
      <c r="G48" s="108" t="s">
        <v>185</v>
      </c>
      <c r="H48" s="108">
        <v>400.0</v>
      </c>
      <c r="I48" s="111">
        <v>1091.52</v>
      </c>
      <c r="J48" s="112">
        <f t="shared" si="3"/>
        <v>1491.52</v>
      </c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</row>
    <row r="49">
      <c r="A49" s="81"/>
      <c r="B49" s="108" t="s">
        <v>186</v>
      </c>
      <c r="C49" s="108"/>
      <c r="D49" s="108">
        <v>1466.26</v>
      </c>
      <c r="E49" s="110">
        <f t="shared" si="1"/>
        <v>1466.26</v>
      </c>
      <c r="F49" s="81"/>
      <c r="G49" s="154" t="s">
        <v>186</v>
      </c>
      <c r="H49" s="108"/>
      <c r="I49" s="108">
        <v>1249.5</v>
      </c>
      <c r="J49" s="110">
        <f t="shared" si="3"/>
        <v>1249.5</v>
      </c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</row>
    <row r="50">
      <c r="A50" s="81"/>
      <c r="B50" s="108" t="s">
        <v>187</v>
      </c>
      <c r="C50" s="108"/>
      <c r="D50" s="108"/>
      <c r="E50" s="110">
        <f t="shared" si="1"/>
        <v>0</v>
      </c>
      <c r="F50" s="81"/>
      <c r="G50" s="108" t="s">
        <v>187</v>
      </c>
      <c r="H50" s="108"/>
      <c r="I50" s="108">
        <v>924.36</v>
      </c>
      <c r="J50" s="110">
        <f t="shared" si="3"/>
        <v>924.36</v>
      </c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</row>
    <row r="51">
      <c r="A51" s="81"/>
      <c r="B51" s="108" t="s">
        <v>188</v>
      </c>
      <c r="C51" s="108"/>
      <c r="D51" s="108"/>
      <c r="E51" s="110">
        <f t="shared" si="1"/>
        <v>0</v>
      </c>
      <c r="F51" s="81"/>
      <c r="G51" s="108" t="s">
        <v>141</v>
      </c>
      <c r="H51" s="108"/>
      <c r="I51" s="108">
        <v>535.05</v>
      </c>
      <c r="J51" s="110">
        <f t="shared" si="3"/>
        <v>535.05</v>
      </c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</row>
    <row r="52">
      <c r="A52" s="81"/>
      <c r="B52" s="108" t="s">
        <v>266</v>
      </c>
      <c r="C52" s="108">
        <v>57.0</v>
      </c>
      <c r="D52" s="108"/>
      <c r="E52" s="110">
        <f t="shared" si="1"/>
        <v>57</v>
      </c>
      <c r="F52" s="81"/>
      <c r="G52" s="108"/>
      <c r="H52" s="109"/>
      <c r="I52" s="108"/>
      <c r="J52" s="110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</row>
    <row r="53">
      <c r="A53" s="81"/>
      <c r="B53" s="108" t="s">
        <v>190</v>
      </c>
      <c r="C53" s="108"/>
      <c r="D53" s="108">
        <v>745.6</v>
      </c>
      <c r="E53" s="110">
        <f t="shared" si="1"/>
        <v>745.6</v>
      </c>
      <c r="F53" s="81"/>
      <c r="G53" s="154" t="s">
        <v>190</v>
      </c>
      <c r="H53" s="108"/>
      <c r="I53" s="108"/>
      <c r="J53" s="110">
        <f t="shared" ref="J53:J55" si="4">SUM(H53+I53)</f>
        <v>0</v>
      </c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</row>
    <row r="54">
      <c r="A54" s="81"/>
      <c r="B54" s="108" t="s">
        <v>191</v>
      </c>
      <c r="C54" s="109"/>
      <c r="D54" s="113"/>
      <c r="E54" s="110">
        <f t="shared" si="1"/>
        <v>0</v>
      </c>
      <c r="F54" s="81"/>
      <c r="G54" s="108" t="s">
        <v>191</v>
      </c>
      <c r="H54" s="109"/>
      <c r="I54" s="114">
        <v>62.48</v>
      </c>
      <c r="J54" s="110">
        <f t="shared" si="4"/>
        <v>62.48</v>
      </c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</row>
    <row r="55">
      <c r="A55" s="81"/>
      <c r="B55" s="108" t="s">
        <v>192</v>
      </c>
      <c r="C55" s="109"/>
      <c r="D55" s="85">
        <v>600.0</v>
      </c>
      <c r="E55" s="110">
        <f t="shared" si="1"/>
        <v>600</v>
      </c>
      <c r="F55" s="81"/>
      <c r="G55" s="108" t="s">
        <v>192</v>
      </c>
      <c r="H55" s="109"/>
      <c r="I55" s="85">
        <v>806.82</v>
      </c>
      <c r="J55" s="110">
        <f t="shared" si="4"/>
        <v>806.82</v>
      </c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</row>
    <row r="56">
      <c r="A56" s="81"/>
      <c r="B56" s="81"/>
      <c r="C56" s="81"/>
      <c r="D56" s="113" t="s">
        <v>193</v>
      </c>
      <c r="E56" s="115">
        <f>SUM(E44:E55)</f>
        <v>5921.92</v>
      </c>
      <c r="F56" s="81"/>
      <c r="G56" s="81"/>
      <c r="H56" s="81"/>
      <c r="I56" s="113" t="s">
        <v>193</v>
      </c>
      <c r="J56" s="115">
        <f>SUM(J44:J55)</f>
        <v>6608.2</v>
      </c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</row>
    <row r="58">
      <c r="A58" s="81"/>
      <c r="B58" s="116" t="s">
        <v>194</v>
      </c>
      <c r="C58" s="117">
        <f>SUM(E56+J56)</f>
        <v>12530.12</v>
      </c>
      <c r="D58" s="118"/>
      <c r="E58" s="118"/>
      <c r="F58" s="99"/>
      <c r="G58" s="99"/>
      <c r="H58" s="99"/>
      <c r="I58" s="99"/>
      <c r="J58" s="99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</row>
    <row r="59">
      <c r="A59" s="81"/>
      <c r="B59" s="119"/>
      <c r="C59" s="120"/>
      <c r="D59" s="120"/>
      <c r="E59" s="120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</row>
    <row r="60">
      <c r="A60" s="81"/>
      <c r="B60" s="121" t="s">
        <v>195</v>
      </c>
      <c r="C60" s="122"/>
      <c r="D60" s="122"/>
      <c r="E60" s="122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</row>
    <row r="61">
      <c r="A61" s="81"/>
      <c r="B61" s="123" t="s">
        <v>196</v>
      </c>
      <c r="C61" s="124">
        <v>300.0</v>
      </c>
      <c r="D61" s="124">
        <v>10.0</v>
      </c>
      <c r="E61" s="155" t="s">
        <v>267</v>
      </c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</row>
    <row r="62">
      <c r="A62" s="81"/>
      <c r="B62" s="123" t="s">
        <v>197</v>
      </c>
      <c r="C62" s="124"/>
      <c r="D62" s="124"/>
      <c r="E62" s="124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</row>
    <row r="63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</row>
    <row r="64">
      <c r="A64" s="81"/>
      <c r="B64" s="116" t="s">
        <v>198</v>
      </c>
      <c r="C64" s="125">
        <f>SUM(C61:E61)</f>
        <v>310</v>
      </c>
      <c r="D64" s="126" t="s">
        <v>199</v>
      </c>
      <c r="E64" s="127">
        <f>SUM(D62:F62)</f>
        <v>0</v>
      </c>
      <c r="F64" s="126" t="s">
        <v>200</v>
      </c>
      <c r="G64" s="128">
        <f>SUM(C64+E64)</f>
        <v>310</v>
      </c>
      <c r="H64" s="99"/>
      <c r="I64" s="99"/>
      <c r="J64" s="99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</row>
    <row r="65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</row>
    <row r="66">
      <c r="A66" s="81"/>
      <c r="B66" s="79" t="s">
        <v>201</v>
      </c>
      <c r="C66" s="99"/>
      <c r="D66" s="99"/>
      <c r="E66" s="99"/>
      <c r="F66" s="99"/>
      <c r="G66" s="99"/>
      <c r="H66" s="99"/>
      <c r="I66" s="99"/>
      <c r="J66" s="99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</row>
    <row r="68">
      <c r="A68" s="81"/>
      <c r="B68" s="79" t="s">
        <v>202</v>
      </c>
      <c r="C68" s="99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</row>
    <row r="69">
      <c r="A69" s="81"/>
      <c r="B69" s="129" t="s">
        <v>203</v>
      </c>
      <c r="C69" s="129" t="s">
        <v>160</v>
      </c>
      <c r="D69" s="129" t="s">
        <v>204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</row>
    <row r="70">
      <c r="A70" s="81"/>
      <c r="B70" s="131"/>
      <c r="C70" s="131"/>
      <c r="D70" s="13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</row>
    <row r="71">
      <c r="A71" s="81"/>
      <c r="B71" s="131"/>
      <c r="C71" s="131"/>
      <c r="D71" s="13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</row>
    <row r="72">
      <c r="A72" s="81"/>
      <c r="B72" s="131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</row>
    <row r="73">
      <c r="A73" s="81"/>
      <c r="B73" s="131"/>
      <c r="C73" s="131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</row>
    <row r="75">
      <c r="A75" s="81"/>
      <c r="B75" s="81"/>
      <c r="C75" s="133" t="s">
        <v>193</v>
      </c>
      <c r="D75" s="134">
        <f>SUM(D70:D74)</f>
        <v>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</row>
    <row r="76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</row>
    <row r="77">
      <c r="A77" s="81"/>
      <c r="B77" s="79" t="s">
        <v>210</v>
      </c>
      <c r="C77" s="99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</row>
    <row r="78">
      <c r="A78" s="81"/>
      <c r="B78" s="129" t="s">
        <v>203</v>
      </c>
      <c r="C78" s="129" t="s">
        <v>160</v>
      </c>
      <c r="D78" s="129" t="s">
        <v>204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</row>
    <row r="79">
      <c r="A79" s="81"/>
      <c r="B79" s="130" t="s">
        <v>122</v>
      </c>
      <c r="C79" s="130" t="s">
        <v>209</v>
      </c>
      <c r="D79" s="132">
        <v>118.0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</row>
    <row r="80">
      <c r="A80" s="81"/>
      <c r="B80" s="130" t="s">
        <v>268</v>
      </c>
      <c r="C80" s="130" t="s">
        <v>212</v>
      </c>
      <c r="D80" s="130">
        <v>310.03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</row>
    <row r="81">
      <c r="A81" s="81"/>
      <c r="B81" s="131"/>
      <c r="C81" s="131"/>
      <c r="D81" s="13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</row>
    <row r="82">
      <c r="A82" s="81"/>
      <c r="B82" s="131"/>
      <c r="C82" s="131"/>
      <c r="D82" s="13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</row>
    <row r="83">
      <c r="A83" s="81"/>
      <c r="B83" s="131"/>
      <c r="C83" s="131"/>
      <c r="D83" s="13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</row>
    <row r="84">
      <c r="A84" s="81"/>
      <c r="B84" s="131"/>
      <c r="C84" s="131"/>
      <c r="D84" s="13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</row>
    <row r="85">
      <c r="A85" s="81"/>
      <c r="B85" s="135"/>
      <c r="C85" s="131"/>
      <c r="D85" s="13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</row>
    <row r="86">
      <c r="A86" s="81"/>
      <c r="B86" s="136"/>
      <c r="C86" s="133" t="s">
        <v>193</v>
      </c>
      <c r="D86" s="134">
        <f>SUM(D79:D85)</f>
        <v>428.03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</row>
    <row r="88">
      <c r="A88" s="81"/>
      <c r="B88" s="79" t="s">
        <v>216</v>
      </c>
      <c r="C88" s="99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</row>
    <row r="89">
      <c r="A89" s="81"/>
      <c r="B89" s="129" t="s">
        <v>203</v>
      </c>
      <c r="C89" s="129" t="s">
        <v>160</v>
      </c>
      <c r="D89" s="129" t="s">
        <v>204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</row>
    <row r="90">
      <c r="A90" s="81"/>
      <c r="B90" s="131"/>
      <c r="C90" s="131"/>
      <c r="D90" s="13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</row>
    <row r="91">
      <c r="A91" s="81"/>
      <c r="B91" s="131"/>
      <c r="C91" s="131"/>
      <c r="D91" s="13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</row>
    <row r="92">
      <c r="A92" s="81"/>
      <c r="B92" s="135"/>
      <c r="C92" s="135"/>
      <c r="D92" s="135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</row>
    <row r="93">
      <c r="A93" s="81"/>
      <c r="B93" s="136"/>
      <c r="C93" s="133" t="s">
        <v>193</v>
      </c>
      <c r="D93" s="134">
        <f>SUM(D90:D92)</f>
        <v>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</row>
    <row r="95">
      <c r="A95" s="81"/>
      <c r="B95" s="79" t="s">
        <v>220</v>
      </c>
      <c r="C95" s="99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</row>
    <row r="96">
      <c r="A96" s="81"/>
      <c r="B96" s="129" t="s">
        <v>203</v>
      </c>
      <c r="C96" s="129" t="s">
        <v>160</v>
      </c>
      <c r="D96" s="129" t="s">
        <v>204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</row>
    <row r="97">
      <c r="A97" s="81"/>
      <c r="B97" s="131"/>
      <c r="C97" s="131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</row>
    <row r="98">
      <c r="A98" s="81"/>
      <c r="B98" s="131"/>
      <c r="C98" s="131"/>
      <c r="D98" s="13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</row>
    <row r="99">
      <c r="A99" s="81"/>
      <c r="B99" s="135"/>
      <c r="C99" s="135"/>
      <c r="D99" s="135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</row>
    <row r="100">
      <c r="A100" s="81"/>
      <c r="B100" s="136"/>
      <c r="C100" s="133" t="s">
        <v>193</v>
      </c>
      <c r="D100" s="134">
        <f>SUM(D97:D99)</f>
        <v>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</row>
    <row r="102">
      <c r="A102" s="81"/>
      <c r="B102" s="79" t="s">
        <v>223</v>
      </c>
      <c r="C102" s="99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</row>
    <row r="104">
      <c r="A104" s="81"/>
      <c r="B104" s="131"/>
      <c r="C104" s="131"/>
      <c r="D104" s="13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</row>
    <row r="105">
      <c r="A105" s="81"/>
      <c r="B105" s="131"/>
      <c r="C105" s="131"/>
      <c r="D105" s="13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</row>
    <row r="106">
      <c r="A106" s="81"/>
      <c r="B106" s="131"/>
      <c r="C106" s="131"/>
      <c r="D106" s="13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</row>
    <row r="107">
      <c r="A107" s="81"/>
      <c r="B107" s="81"/>
      <c r="C107" s="133" t="s">
        <v>193</v>
      </c>
      <c r="D107" s="134">
        <f>SUM(D104:D106)</f>
        <v>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</row>
    <row r="108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</row>
    <row r="109">
      <c r="A109" s="81"/>
      <c r="B109" s="79" t="s">
        <v>224</v>
      </c>
      <c r="C109" s="99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</row>
    <row r="110">
      <c r="A110" s="81"/>
      <c r="B110" s="129" t="s">
        <v>203</v>
      </c>
      <c r="C110" s="129" t="s">
        <v>160</v>
      </c>
      <c r="D110" s="129" t="s">
        <v>204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</row>
    <row r="111">
      <c r="A111" s="81"/>
      <c r="B111" s="131"/>
      <c r="C111" s="131"/>
      <c r="D111" s="13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</row>
    <row r="112">
      <c r="A112" s="81"/>
      <c r="B112" s="131"/>
      <c r="C112" s="131"/>
      <c r="D112" s="13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</row>
    <row r="113">
      <c r="A113" s="81"/>
      <c r="B113" s="135"/>
      <c r="C113" s="135"/>
      <c r="D113" s="135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</row>
    <row r="114">
      <c r="A114" s="81"/>
      <c r="B114" s="136"/>
      <c r="C114" s="133" t="s">
        <v>193</v>
      </c>
      <c r="D114" s="134">
        <f>SUM(D111:D113)</f>
        <v>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</row>
    <row r="115">
      <c r="A115" s="81"/>
      <c r="B115" s="81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</row>
    <row r="116">
      <c r="A116" s="81"/>
      <c r="B116" s="79" t="s">
        <v>225</v>
      </c>
      <c r="C116" s="99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</row>
    <row r="117">
      <c r="A117" s="81"/>
      <c r="B117" s="129" t="s">
        <v>203</v>
      </c>
      <c r="C117" s="129" t="s">
        <v>160</v>
      </c>
      <c r="D117" s="129" t="s">
        <v>204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</row>
    <row r="118">
      <c r="A118" s="81"/>
      <c r="B118" s="130" t="s">
        <v>269</v>
      </c>
      <c r="C118" s="130" t="s">
        <v>270</v>
      </c>
      <c r="D118" s="130">
        <v>410.3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</row>
    <row r="119">
      <c r="A119" s="81"/>
      <c r="B119" s="130" t="s">
        <v>271</v>
      </c>
      <c r="C119" s="130" t="s">
        <v>212</v>
      </c>
      <c r="D119" s="130">
        <v>469.58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</row>
    <row r="120">
      <c r="A120" s="81"/>
      <c r="B120" s="130" t="s">
        <v>272</v>
      </c>
      <c r="C120" s="130" t="s">
        <v>270</v>
      </c>
      <c r="D120" s="130">
        <v>128.52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</row>
    <row r="121">
      <c r="A121" s="81"/>
      <c r="B121" s="130" t="s">
        <v>273</v>
      </c>
      <c r="C121" s="130" t="s">
        <v>274</v>
      </c>
      <c r="D121" s="132">
        <v>73.42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</row>
    <row r="122">
      <c r="A122" s="81"/>
      <c r="B122" s="130" t="s">
        <v>275</v>
      </c>
      <c r="C122" s="130" t="s">
        <v>263</v>
      </c>
      <c r="D122" s="130">
        <v>310.78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</row>
    <row r="123">
      <c r="A123" s="81"/>
      <c r="B123" s="130" t="s">
        <v>276</v>
      </c>
      <c r="C123" s="130" t="s">
        <v>277</v>
      </c>
      <c r="D123" s="130">
        <v>119.7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</row>
    <row r="124">
      <c r="A124" s="81"/>
      <c r="B124" s="130" t="s">
        <v>278</v>
      </c>
      <c r="C124" s="130" t="s">
        <v>212</v>
      </c>
      <c r="D124" s="130">
        <v>95.49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</row>
    <row r="125">
      <c r="A125" s="81"/>
      <c r="B125" s="130" t="s">
        <v>279</v>
      </c>
      <c r="C125" s="130" t="s">
        <v>212</v>
      </c>
      <c r="D125" s="130">
        <v>143.7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</row>
    <row r="126">
      <c r="A126" s="81"/>
      <c r="B126" s="81"/>
      <c r="C126" s="133" t="s">
        <v>193</v>
      </c>
      <c r="D126" s="134">
        <f>SUM(D118:D125)</f>
        <v>1751.49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</row>
    <row r="128">
      <c r="A128" s="81"/>
      <c r="B128" s="79" t="s">
        <v>252</v>
      </c>
      <c r="C128" s="140">
        <f>SUM(D75+D86+D93+D100+D107+D114+D126)</f>
        <v>2179.52</v>
      </c>
      <c r="D128" s="99"/>
      <c r="E128" s="99"/>
      <c r="F128" s="99"/>
      <c r="G128" s="99"/>
      <c r="H128" s="99"/>
      <c r="I128" s="99"/>
      <c r="J128" s="99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</row>
    <row r="129">
      <c r="A129" s="81"/>
      <c r="B129" s="141"/>
      <c r="C129" s="141"/>
      <c r="D129" s="14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</row>
    <row r="130">
      <c r="A130" s="81"/>
      <c r="B130" s="79" t="s">
        <v>253</v>
      </c>
      <c r="C130" s="99"/>
      <c r="D130" s="99"/>
      <c r="E130" s="99"/>
      <c r="F130" s="99"/>
      <c r="G130" s="99"/>
      <c r="H130" s="99"/>
      <c r="I130" s="99"/>
      <c r="J130" s="99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</row>
    <row r="131">
      <c r="A131" s="81"/>
      <c r="B131" s="156" t="s">
        <v>280</v>
      </c>
      <c r="C131" s="132"/>
      <c r="D131" s="157"/>
      <c r="E131" s="158" t="s">
        <v>281</v>
      </c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</row>
    <row r="132">
      <c r="A132" s="81"/>
      <c r="B132" s="159" t="s">
        <v>282</v>
      </c>
      <c r="C132" s="160">
        <v>5700.0</v>
      </c>
      <c r="D132" s="161" t="s">
        <v>200</v>
      </c>
      <c r="E132" s="162">
        <f>SUM(C131+C132)</f>
        <v>5700</v>
      </c>
      <c r="F132" s="163">
        <v>44662.0</v>
      </c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</row>
    <row r="133">
      <c r="A133" s="81"/>
      <c r="B133" s="159" t="s">
        <v>283</v>
      </c>
      <c r="C133" s="132"/>
      <c r="D133" s="164" t="s">
        <v>200</v>
      </c>
      <c r="E133" s="131">
        <f>(C131-C133)</f>
        <v>0</v>
      </c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</row>
    <row r="134">
      <c r="A134" s="81"/>
      <c r="B134" s="120"/>
      <c r="C134" s="120"/>
      <c r="D134" s="12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</row>
    <row r="135">
      <c r="A135" s="81"/>
      <c r="B135" s="156" t="s">
        <v>280</v>
      </c>
      <c r="C135" s="132"/>
      <c r="D135" s="157"/>
      <c r="E135" s="158" t="s">
        <v>281</v>
      </c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</row>
    <row r="136">
      <c r="A136" s="81"/>
      <c r="B136" s="159" t="s">
        <v>282</v>
      </c>
      <c r="C136" s="165">
        <v>2000.0</v>
      </c>
      <c r="D136" s="161" t="s">
        <v>200</v>
      </c>
      <c r="E136" s="131">
        <f>SUM(C135+C136)</f>
        <v>2000</v>
      </c>
      <c r="F136" s="163">
        <v>44677.0</v>
      </c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</row>
    <row r="137">
      <c r="A137" s="81"/>
      <c r="B137" s="159" t="s">
        <v>283</v>
      </c>
      <c r="C137" s="132"/>
      <c r="D137" s="164" t="s">
        <v>200</v>
      </c>
      <c r="E137" s="131">
        <f>(C135-C137)</f>
        <v>0</v>
      </c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</row>
    <row r="138">
      <c r="A138" s="81"/>
      <c r="B138" s="120"/>
      <c r="C138" s="120"/>
      <c r="D138" s="12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</row>
    <row r="139">
      <c r="A139" s="81"/>
      <c r="B139" s="156" t="s">
        <v>280</v>
      </c>
      <c r="C139" s="132"/>
      <c r="D139" s="157"/>
      <c r="E139" s="158" t="s">
        <v>281</v>
      </c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</row>
    <row r="140">
      <c r="A140" s="81"/>
      <c r="B140" s="159" t="s">
        <v>282</v>
      </c>
      <c r="C140" s="165"/>
      <c r="D140" s="161" t="s">
        <v>200</v>
      </c>
      <c r="E140" s="131">
        <f>SUM(C139+C140)</f>
        <v>0</v>
      </c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</row>
    <row r="141">
      <c r="A141" s="81"/>
      <c r="B141" s="159" t="s">
        <v>283</v>
      </c>
      <c r="C141" s="132"/>
      <c r="D141" s="164" t="s">
        <v>200</v>
      </c>
      <c r="E141" s="131">
        <f>(C139-C141)</f>
        <v>0</v>
      </c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5.75"/>
    <col customWidth="1" min="7" max="7" width="40.63"/>
    <col customWidth="1" min="8" max="8" width="28.0"/>
    <col customWidth="1" min="9" max="9" width="14.75"/>
    <col customWidth="1" min="10" max="10" width="15.63"/>
  </cols>
  <sheetData>
    <row r="1">
      <c r="A1" s="78"/>
      <c r="B1" s="79" t="s">
        <v>155</v>
      </c>
      <c r="C1" s="79" t="s">
        <v>156</v>
      </c>
      <c r="D1" s="78"/>
      <c r="E1" s="80">
        <f>SUM(D34+C128)</f>
        <v>34030.22</v>
      </c>
      <c r="F1" s="78"/>
      <c r="G1" s="78"/>
      <c r="H1" s="78"/>
      <c r="I1" s="78"/>
      <c r="J1" s="78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</row>
    <row r="2">
      <c r="A2" s="81"/>
      <c r="B2" s="81"/>
      <c r="C2" s="81"/>
      <c r="D2" s="82" t="s">
        <v>157</v>
      </c>
      <c r="E2" s="83">
        <v>40412.52</v>
      </c>
      <c r="F2" s="81">
        <f>(E2/E1)</f>
        <v>1.187548009</v>
      </c>
      <c r="G2" s="82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84" t="s">
        <v>162</v>
      </c>
      <c r="F3" s="81"/>
      <c r="G3" s="166"/>
      <c r="H3" s="167"/>
      <c r="I3" s="168"/>
      <c r="J3" s="82"/>
      <c r="K3" s="82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85" t="s">
        <v>15</v>
      </c>
      <c r="F4" s="163"/>
      <c r="G4" s="163"/>
      <c r="H4" s="169"/>
      <c r="I4" s="170"/>
      <c r="J4" s="82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>
      <c r="A5" s="85">
        <v>1.0</v>
      </c>
      <c r="B5" s="85" t="s">
        <v>20</v>
      </c>
      <c r="C5" s="85" t="s">
        <v>21</v>
      </c>
      <c r="D5" s="86">
        <v>64.96</v>
      </c>
      <c r="E5" s="85" t="s">
        <v>15</v>
      </c>
      <c r="F5" s="81"/>
      <c r="G5" s="163"/>
      <c r="H5" s="169"/>
      <c r="I5" s="82"/>
      <c r="J5" s="82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</row>
    <row r="6">
      <c r="A6" s="85">
        <v>1.0</v>
      </c>
      <c r="B6" s="85" t="s">
        <v>23</v>
      </c>
      <c r="C6" s="85" t="s">
        <v>21</v>
      </c>
      <c r="D6" s="86">
        <v>325.04</v>
      </c>
      <c r="E6" s="171" t="s">
        <v>15</v>
      </c>
      <c r="F6" s="81"/>
      <c r="G6" s="163"/>
      <c r="H6" s="169"/>
      <c r="I6" s="82"/>
      <c r="J6" s="82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</row>
    <row r="7">
      <c r="A7" s="85">
        <v>1.0</v>
      </c>
      <c r="B7" s="85" t="s">
        <v>25</v>
      </c>
      <c r="C7" s="85" t="s">
        <v>132</v>
      </c>
      <c r="D7" s="86">
        <v>2129.99</v>
      </c>
      <c r="E7" s="171" t="s">
        <v>15</v>
      </c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</row>
    <row r="8">
      <c r="A8" s="85">
        <v>1.0</v>
      </c>
      <c r="B8" s="85" t="s">
        <v>284</v>
      </c>
      <c r="C8" s="85" t="s">
        <v>26</v>
      </c>
      <c r="D8" s="86">
        <v>1504.72</v>
      </c>
      <c r="E8" s="171" t="s">
        <v>15</v>
      </c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</row>
    <row r="9">
      <c r="A9" s="85">
        <v>1.0</v>
      </c>
      <c r="B9" s="85" t="s">
        <v>115</v>
      </c>
      <c r="C9" s="85" t="s">
        <v>26</v>
      </c>
      <c r="D9" s="87">
        <v>173.46</v>
      </c>
      <c r="E9" s="171" t="s">
        <v>15</v>
      </c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</row>
    <row r="10">
      <c r="A10" s="85">
        <v>1.0</v>
      </c>
      <c r="B10" s="85" t="s">
        <v>164</v>
      </c>
      <c r="C10" s="85" t="s">
        <v>26</v>
      </c>
      <c r="D10" s="86">
        <v>31.66</v>
      </c>
      <c r="E10" s="171" t="s">
        <v>15</v>
      </c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</row>
    <row r="11">
      <c r="A11" s="85">
        <v>1.0</v>
      </c>
      <c r="B11" s="85" t="s">
        <v>34</v>
      </c>
      <c r="C11" s="85" t="s">
        <v>26</v>
      </c>
      <c r="D11" s="86">
        <v>275.0</v>
      </c>
      <c r="E11" s="171" t="s">
        <v>15</v>
      </c>
      <c r="F11" s="81"/>
      <c r="G11" s="82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</row>
    <row r="12">
      <c r="A12" s="85">
        <v>20.0</v>
      </c>
      <c r="B12" s="88" t="s">
        <v>285</v>
      </c>
      <c r="C12" s="85" t="s">
        <v>26</v>
      </c>
      <c r="D12" s="87">
        <v>143.0</v>
      </c>
      <c r="E12" s="171" t="s">
        <v>15</v>
      </c>
      <c r="F12" s="163"/>
      <c r="G12" s="82"/>
      <c r="H12" s="82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</row>
    <row r="13">
      <c r="A13" s="85"/>
      <c r="B13" s="88" t="s">
        <v>286</v>
      </c>
      <c r="C13" s="85" t="s">
        <v>168</v>
      </c>
      <c r="D13" s="86">
        <v>100.0</v>
      </c>
      <c r="E13" s="171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</row>
    <row r="14">
      <c r="A14" s="85">
        <v>1.0</v>
      </c>
      <c r="B14" s="85" t="s">
        <v>38</v>
      </c>
      <c r="C14" s="85" t="s">
        <v>39</v>
      </c>
      <c r="D14" s="86">
        <v>279.07</v>
      </c>
      <c r="E14" s="171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</row>
    <row r="15">
      <c r="A15" s="85">
        <v>1.0</v>
      </c>
      <c r="B15" s="85" t="s">
        <v>41</v>
      </c>
      <c r="C15" s="85" t="s">
        <v>39</v>
      </c>
      <c r="D15" s="86">
        <v>410.91</v>
      </c>
      <c r="E15" s="171" t="s">
        <v>15</v>
      </c>
      <c r="F15" s="163">
        <v>44731.0</v>
      </c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</row>
    <row r="16">
      <c r="A16" s="85">
        <v>1.0</v>
      </c>
      <c r="B16" s="85" t="s">
        <v>32</v>
      </c>
      <c r="C16" s="85" t="s">
        <v>39</v>
      </c>
      <c r="D16" s="86">
        <v>832.85</v>
      </c>
      <c r="E16" s="171" t="s">
        <v>15</v>
      </c>
      <c r="F16" s="163">
        <v>44718.0</v>
      </c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</row>
    <row r="17">
      <c r="A17" s="85">
        <v>1.0</v>
      </c>
      <c r="B17" s="85" t="s">
        <v>43</v>
      </c>
      <c r="C17" s="85" t="s">
        <v>39</v>
      </c>
      <c r="D17" s="86">
        <v>882.0</v>
      </c>
      <c r="E17" s="171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</row>
    <row r="18">
      <c r="A18" s="85">
        <v>1.0</v>
      </c>
      <c r="B18" s="85" t="s">
        <v>116</v>
      </c>
      <c r="C18" s="85" t="s">
        <v>39</v>
      </c>
      <c r="D18" s="86">
        <v>606.0</v>
      </c>
      <c r="E18" s="171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</row>
    <row r="19">
      <c r="A19" s="85">
        <v>5.0</v>
      </c>
      <c r="B19" s="85" t="s">
        <v>47</v>
      </c>
      <c r="C19" s="89" t="s">
        <v>26</v>
      </c>
      <c r="D19" s="86">
        <v>625.0</v>
      </c>
      <c r="E19" s="171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</row>
    <row r="20">
      <c r="A20" s="85">
        <v>7.0</v>
      </c>
      <c r="B20" s="85" t="s">
        <v>49</v>
      </c>
      <c r="C20" s="85" t="s">
        <v>50</v>
      </c>
      <c r="D20" s="86">
        <v>28.9</v>
      </c>
      <c r="E20" s="172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</row>
    <row r="21">
      <c r="A21" s="85">
        <v>9.0</v>
      </c>
      <c r="B21" s="85" t="s">
        <v>51</v>
      </c>
      <c r="C21" s="85" t="s">
        <v>39</v>
      </c>
      <c r="D21" s="86">
        <v>188.84</v>
      </c>
      <c r="E21" s="85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</row>
    <row r="22">
      <c r="A22" s="85">
        <v>10.0</v>
      </c>
      <c r="B22" s="85" t="s">
        <v>264</v>
      </c>
      <c r="C22" s="85" t="s">
        <v>50</v>
      </c>
      <c r="D22" s="86">
        <v>119.98</v>
      </c>
      <c r="E22" s="85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</row>
    <row r="23">
      <c r="A23" s="85">
        <v>15.0</v>
      </c>
      <c r="B23" s="85" t="s">
        <v>287</v>
      </c>
      <c r="C23" s="85" t="s">
        <v>39</v>
      </c>
      <c r="D23" s="86">
        <v>119.66</v>
      </c>
      <c r="E23" s="171" t="s">
        <v>15</v>
      </c>
      <c r="F23" s="163">
        <v>44727.0</v>
      </c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</row>
    <row r="24">
      <c r="A24" s="85">
        <v>15.0</v>
      </c>
      <c r="B24" s="85" t="s">
        <v>172</v>
      </c>
      <c r="C24" s="85" t="s">
        <v>26</v>
      </c>
      <c r="D24" s="86">
        <f>SUM(E49+F49)</f>
        <v>6310.62</v>
      </c>
      <c r="E24" s="171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</row>
    <row r="25">
      <c r="A25" s="85">
        <v>15.0</v>
      </c>
      <c r="B25" s="85" t="s">
        <v>58</v>
      </c>
      <c r="C25" s="85" t="s">
        <v>26</v>
      </c>
      <c r="D25" s="86">
        <v>1250.0</v>
      </c>
      <c r="E25" s="171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</row>
    <row r="26">
      <c r="A26" s="85">
        <v>20.0</v>
      </c>
      <c r="B26" s="85" t="s">
        <v>140</v>
      </c>
      <c r="C26" s="85" t="s">
        <v>39</v>
      </c>
      <c r="D26" s="87">
        <v>1971.11</v>
      </c>
      <c r="E26" s="171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</row>
    <row r="27">
      <c r="A27" s="85">
        <v>20.0</v>
      </c>
      <c r="B27" s="16" t="s">
        <v>288</v>
      </c>
      <c r="C27" s="16" t="s">
        <v>175</v>
      </c>
      <c r="D27" s="86">
        <v>489.2</v>
      </c>
      <c r="E27" s="171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</row>
    <row r="28">
      <c r="A28" s="85">
        <v>20.0</v>
      </c>
      <c r="B28" s="85" t="s">
        <v>60</v>
      </c>
      <c r="C28" s="85" t="s">
        <v>39</v>
      </c>
      <c r="D28" s="86">
        <v>2501.24</v>
      </c>
      <c r="E28" s="171" t="s">
        <v>15</v>
      </c>
      <c r="F28" s="163">
        <v>44732.0</v>
      </c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</row>
    <row r="29">
      <c r="A29" s="85">
        <v>22.0</v>
      </c>
      <c r="B29" s="85" t="s">
        <v>47</v>
      </c>
      <c r="C29" s="89" t="s">
        <v>26</v>
      </c>
      <c r="D29" s="86">
        <v>625.0</v>
      </c>
      <c r="E29" s="171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</row>
    <row r="30">
      <c r="A30" s="85">
        <v>27.0</v>
      </c>
      <c r="B30" s="85" t="s">
        <v>61</v>
      </c>
      <c r="C30" s="85" t="s">
        <v>50</v>
      </c>
      <c r="D30" s="86" t="s">
        <v>176</v>
      </c>
      <c r="E30" s="85" t="s">
        <v>118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</row>
    <row r="31">
      <c r="A31" s="85">
        <v>30.0</v>
      </c>
      <c r="B31" s="85" t="s">
        <v>260</v>
      </c>
      <c r="C31" s="89" t="s">
        <v>26</v>
      </c>
      <c r="D31" s="86">
        <v>800.0</v>
      </c>
      <c r="E31" s="85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</row>
    <row r="32">
      <c r="A32" s="85">
        <v>31.0</v>
      </c>
      <c r="B32" s="85" t="s">
        <v>177</v>
      </c>
      <c r="C32" s="89" t="s">
        <v>168</v>
      </c>
      <c r="D32" s="86">
        <v>100.0</v>
      </c>
      <c r="E32" s="171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</row>
    <row r="33">
      <c r="A33" s="85">
        <v>31.0</v>
      </c>
      <c r="B33" s="85" t="s">
        <v>178</v>
      </c>
      <c r="C33" s="92" t="s">
        <v>26</v>
      </c>
      <c r="D33" s="153">
        <f>SUM(J49)</f>
        <v>5353.59</v>
      </c>
      <c r="E33" s="172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</row>
    <row r="34">
      <c r="A34" s="94"/>
      <c r="B34" s="95" t="s">
        <v>179</v>
      </c>
      <c r="C34" s="96"/>
      <c r="D34" s="97">
        <f>SUM(D4:D33)</f>
        <v>31254.59</v>
      </c>
      <c r="E34" s="98">
        <f>SUM(D4:D33)</f>
        <v>31254.59</v>
      </c>
      <c r="F34" s="99"/>
      <c r="G34" s="99"/>
      <c r="H34" s="99"/>
      <c r="I34" s="99"/>
      <c r="J34" s="99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</row>
    <row r="35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</row>
    <row r="36">
      <c r="A36" s="81"/>
      <c r="B36" s="100" t="s">
        <v>172</v>
      </c>
      <c r="C36" s="101"/>
      <c r="D36" s="101"/>
      <c r="E36" s="94"/>
      <c r="F36" s="81"/>
      <c r="G36" s="100" t="s">
        <v>178</v>
      </c>
      <c r="H36" s="101"/>
      <c r="I36" s="101"/>
      <c r="J36" s="94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</row>
    <row r="37" ht="19.5" customHeight="1">
      <c r="A37" s="81"/>
      <c r="B37" s="102" t="s">
        <v>180</v>
      </c>
      <c r="C37" s="102" t="s">
        <v>181</v>
      </c>
      <c r="D37" s="103" t="s">
        <v>18</v>
      </c>
      <c r="E37" s="104" t="s">
        <v>19</v>
      </c>
      <c r="F37" s="82" t="s">
        <v>289</v>
      </c>
      <c r="G37" s="102" t="s">
        <v>180</v>
      </c>
      <c r="H37" s="105" t="s">
        <v>181</v>
      </c>
      <c r="I37" s="106" t="s">
        <v>18</v>
      </c>
      <c r="J37" s="107" t="s">
        <v>19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</row>
    <row r="38">
      <c r="A38" s="81"/>
      <c r="B38" s="108" t="s">
        <v>182</v>
      </c>
      <c r="C38" s="109"/>
      <c r="D38" s="108"/>
      <c r="E38" s="110">
        <f t="shared" ref="E38:E48" si="1">SUM(C38+D38)</f>
        <v>0</v>
      </c>
      <c r="F38" s="81"/>
      <c r="G38" s="108" t="s">
        <v>182</v>
      </c>
      <c r="H38" s="109"/>
      <c r="I38" s="108">
        <v>33.25</v>
      </c>
      <c r="J38" s="110">
        <f t="shared" ref="J38:J48" si="2">SUM(H38+I38)</f>
        <v>33.25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</row>
    <row r="39">
      <c r="A39" s="81"/>
      <c r="B39" s="108" t="s">
        <v>114</v>
      </c>
      <c r="C39" s="108"/>
      <c r="D39" s="108"/>
      <c r="E39" s="110">
        <f t="shared" si="1"/>
        <v>0</v>
      </c>
      <c r="F39" s="81"/>
      <c r="G39" s="108" t="s">
        <v>114</v>
      </c>
      <c r="H39" s="108"/>
      <c r="I39" s="108">
        <v>88.2</v>
      </c>
      <c r="J39" s="110">
        <f t="shared" si="2"/>
        <v>88.2</v>
      </c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</row>
    <row r="40">
      <c r="A40" s="81"/>
      <c r="B40" s="108" t="s">
        <v>183</v>
      </c>
      <c r="C40" s="108"/>
      <c r="D40" s="108"/>
      <c r="E40" s="110">
        <f t="shared" si="1"/>
        <v>0</v>
      </c>
      <c r="F40" s="81"/>
      <c r="G40" s="108" t="s">
        <v>183</v>
      </c>
      <c r="H40" s="108"/>
      <c r="I40" s="108">
        <v>0.0</v>
      </c>
      <c r="J40" s="110">
        <f t="shared" si="2"/>
        <v>0</v>
      </c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</row>
    <row r="41">
      <c r="A41" s="81"/>
      <c r="B41" s="108" t="s">
        <v>184</v>
      </c>
      <c r="C41" s="108">
        <v>60.0</v>
      </c>
      <c r="D41" s="108">
        <v>819.9</v>
      </c>
      <c r="E41" s="110">
        <f t="shared" si="1"/>
        <v>879.9</v>
      </c>
      <c r="F41" s="81"/>
      <c r="G41" s="108" t="s">
        <v>184</v>
      </c>
      <c r="H41" s="108">
        <v>149.4</v>
      </c>
      <c r="I41" s="108">
        <v>835.85</v>
      </c>
      <c r="J41" s="110">
        <f t="shared" si="2"/>
        <v>985.25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</row>
    <row r="42">
      <c r="A42" s="81"/>
      <c r="B42" s="108" t="s">
        <v>185</v>
      </c>
      <c r="C42" s="108">
        <v>400.0</v>
      </c>
      <c r="D42" s="108">
        <v>1317.22</v>
      </c>
      <c r="E42" s="110">
        <f t="shared" si="1"/>
        <v>1717.22</v>
      </c>
      <c r="F42" s="82">
        <v>139.2</v>
      </c>
      <c r="G42" s="108" t="s">
        <v>185</v>
      </c>
      <c r="H42" s="108"/>
      <c r="I42" s="108">
        <v>855.71</v>
      </c>
      <c r="J42" s="110">
        <f t="shared" si="2"/>
        <v>855.71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</row>
    <row r="43">
      <c r="A43" s="81"/>
      <c r="B43" s="108" t="s">
        <v>186</v>
      </c>
      <c r="C43" s="108"/>
      <c r="D43" s="108">
        <v>851.64</v>
      </c>
      <c r="E43" s="110">
        <f t="shared" si="1"/>
        <v>851.64</v>
      </c>
      <c r="F43" s="82">
        <v>32.7</v>
      </c>
      <c r="G43" s="108" t="s">
        <v>186</v>
      </c>
      <c r="H43" s="108"/>
      <c r="I43" s="108">
        <v>1013.05</v>
      </c>
      <c r="J43" s="110">
        <f t="shared" si="2"/>
        <v>1013.05</v>
      </c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</row>
    <row r="44">
      <c r="A44" s="81"/>
      <c r="B44" s="108" t="s">
        <v>187</v>
      </c>
      <c r="C44" s="108"/>
      <c r="D44" s="108"/>
      <c r="E44" s="110">
        <f t="shared" si="1"/>
        <v>0</v>
      </c>
      <c r="F44" s="81"/>
      <c r="G44" s="108" t="s">
        <v>187</v>
      </c>
      <c r="H44" s="108"/>
      <c r="I44" s="108">
        <v>0.0</v>
      </c>
      <c r="J44" s="110">
        <f t="shared" si="2"/>
        <v>0</v>
      </c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</row>
    <row r="45">
      <c r="A45" s="81"/>
      <c r="B45" s="108" t="s">
        <v>189</v>
      </c>
      <c r="C45" s="108"/>
      <c r="D45" s="108">
        <v>1443.02</v>
      </c>
      <c r="E45" s="110">
        <f t="shared" si="1"/>
        <v>1443.02</v>
      </c>
      <c r="F45" s="81"/>
      <c r="G45" s="108" t="s">
        <v>189</v>
      </c>
      <c r="H45" s="109"/>
      <c r="I45" s="108">
        <v>1321.01</v>
      </c>
      <c r="J45" s="110">
        <f t="shared" si="2"/>
        <v>1321.01</v>
      </c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</row>
    <row r="46">
      <c r="A46" s="81"/>
      <c r="B46" s="108" t="s">
        <v>190</v>
      </c>
      <c r="C46" s="108"/>
      <c r="D46" s="108">
        <v>558.4</v>
      </c>
      <c r="E46" s="110">
        <f t="shared" si="1"/>
        <v>558.4</v>
      </c>
      <c r="F46" s="82">
        <v>194.7</v>
      </c>
      <c r="G46" s="108" t="s">
        <v>190</v>
      </c>
      <c r="H46" s="108"/>
      <c r="I46" s="108">
        <v>583.65</v>
      </c>
      <c r="J46" s="110">
        <f t="shared" si="2"/>
        <v>583.65</v>
      </c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</row>
    <row r="47">
      <c r="A47" s="81"/>
      <c r="B47" s="108" t="s">
        <v>191</v>
      </c>
      <c r="C47" s="109"/>
      <c r="D47" s="85">
        <v>62.48</v>
      </c>
      <c r="E47" s="110">
        <f t="shared" si="1"/>
        <v>62.48</v>
      </c>
      <c r="F47" s="81"/>
      <c r="G47" s="108" t="s">
        <v>191</v>
      </c>
      <c r="H47" s="109"/>
      <c r="I47" s="85">
        <v>62.47</v>
      </c>
      <c r="J47" s="110">
        <f t="shared" si="2"/>
        <v>62.47</v>
      </c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</row>
    <row r="48">
      <c r="A48" s="81"/>
      <c r="B48" s="108" t="s">
        <v>192</v>
      </c>
      <c r="C48" s="109"/>
      <c r="D48" s="85">
        <v>315.26</v>
      </c>
      <c r="E48" s="110">
        <f t="shared" si="1"/>
        <v>315.26</v>
      </c>
      <c r="F48" s="82">
        <v>116.1</v>
      </c>
      <c r="G48" s="108" t="s">
        <v>192</v>
      </c>
      <c r="H48" s="109"/>
      <c r="I48" s="85">
        <v>411.0</v>
      </c>
      <c r="J48" s="110">
        <f t="shared" si="2"/>
        <v>411</v>
      </c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</row>
    <row r="49">
      <c r="A49" s="81"/>
      <c r="B49" s="81"/>
      <c r="C49" s="81"/>
      <c r="D49" s="113" t="s">
        <v>193</v>
      </c>
      <c r="E49" s="115">
        <f t="shared" ref="E49:F49" si="3">SUM(E38:E48)</f>
        <v>5827.92</v>
      </c>
      <c r="F49" s="81">
        <f t="shared" si="3"/>
        <v>482.7</v>
      </c>
      <c r="G49" s="81"/>
      <c r="H49" s="81"/>
      <c r="I49" s="113" t="s">
        <v>193</v>
      </c>
      <c r="J49" s="115">
        <f>SUM(J38:J48)</f>
        <v>5353.59</v>
      </c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</row>
    <row r="51">
      <c r="A51" s="81"/>
      <c r="B51" s="116" t="s">
        <v>194</v>
      </c>
      <c r="C51" s="117">
        <f>SUM(E49+J49)</f>
        <v>11181.51</v>
      </c>
      <c r="D51" s="118"/>
      <c r="E51" s="118"/>
      <c r="F51" s="99"/>
      <c r="G51" s="99"/>
      <c r="H51" s="99"/>
      <c r="I51" s="99"/>
      <c r="J51" s="99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</row>
    <row r="52">
      <c r="A52" s="81"/>
      <c r="B52" s="119"/>
      <c r="C52" s="120"/>
      <c r="D52" s="120"/>
      <c r="E52" s="120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</row>
    <row r="53">
      <c r="A53" s="81"/>
      <c r="B53" s="121" t="s">
        <v>195</v>
      </c>
      <c r="C53" s="122"/>
      <c r="D53" s="122"/>
      <c r="E53" s="122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</row>
    <row r="54">
      <c r="A54" s="81"/>
      <c r="B54" s="123" t="s">
        <v>196</v>
      </c>
      <c r="C54" s="124" t="s">
        <v>290</v>
      </c>
      <c r="D54" s="124">
        <v>500.0</v>
      </c>
      <c r="E54" s="124">
        <v>250.0</v>
      </c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</row>
    <row r="55">
      <c r="A55" s="81"/>
      <c r="B55" s="123" t="s">
        <v>197</v>
      </c>
      <c r="C55" s="124"/>
      <c r="D55" s="124"/>
      <c r="E55" s="124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</row>
    <row r="57">
      <c r="A57" s="81"/>
      <c r="B57" s="116" t="s">
        <v>198</v>
      </c>
      <c r="C57" s="125">
        <f>SUM(C54:E54)</f>
        <v>750</v>
      </c>
      <c r="D57" s="126" t="s">
        <v>199</v>
      </c>
      <c r="E57" s="127">
        <f>SUM(D55:F55)</f>
        <v>0</v>
      </c>
      <c r="F57" s="126" t="s">
        <v>200</v>
      </c>
      <c r="G57" s="128">
        <f>SUM(C57+E57)</f>
        <v>750</v>
      </c>
      <c r="H57" s="99"/>
      <c r="I57" s="99"/>
      <c r="J57" s="99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</row>
    <row r="59">
      <c r="A59" s="81"/>
      <c r="B59" s="79" t="s">
        <v>201</v>
      </c>
      <c r="C59" s="99"/>
      <c r="D59" s="99"/>
      <c r="E59" s="99"/>
      <c r="F59" s="99"/>
      <c r="G59" s="99"/>
      <c r="H59" s="99"/>
      <c r="I59" s="99"/>
      <c r="J59" s="99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</row>
    <row r="61">
      <c r="A61" s="81"/>
      <c r="B61" s="79" t="s">
        <v>202</v>
      </c>
      <c r="C61" s="99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</row>
    <row r="62">
      <c r="A62" s="81"/>
      <c r="B62" s="129" t="s">
        <v>203</v>
      </c>
      <c r="C62" s="129" t="s">
        <v>160</v>
      </c>
      <c r="D62" s="129" t="s">
        <v>204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</row>
    <row r="63">
      <c r="A63" s="81"/>
      <c r="B63" s="130" t="s">
        <v>291</v>
      </c>
      <c r="C63" s="130" t="s">
        <v>209</v>
      </c>
      <c r="D63" s="130">
        <v>33.8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</row>
    <row r="64">
      <c r="A64" s="81"/>
      <c r="B64" s="130" t="s">
        <v>292</v>
      </c>
      <c r="C64" s="130" t="s">
        <v>293</v>
      </c>
      <c r="D64" s="130">
        <v>150.0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</row>
    <row r="65">
      <c r="A65" s="81"/>
      <c r="B65" s="130" t="s">
        <v>294</v>
      </c>
      <c r="C65" s="130" t="s">
        <v>209</v>
      </c>
      <c r="D65" s="130">
        <v>83.9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</row>
    <row r="66">
      <c r="A66" s="81"/>
      <c r="B66" s="130" t="s">
        <v>295</v>
      </c>
      <c r="C66" s="130" t="s">
        <v>296</v>
      </c>
      <c r="D66" s="130">
        <v>212.92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</row>
    <row r="67">
      <c r="A67" s="81"/>
      <c r="B67" s="131"/>
      <c r="C67" s="131"/>
      <c r="D67" s="13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</row>
    <row r="68">
      <c r="A68" s="81"/>
      <c r="B68" s="81"/>
      <c r="C68" s="133" t="s">
        <v>193</v>
      </c>
      <c r="D68" s="134">
        <f>SUM(D63:D67)</f>
        <v>480.62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</row>
    <row r="69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</row>
    <row r="70">
      <c r="A70" s="81"/>
      <c r="B70" s="79" t="s">
        <v>210</v>
      </c>
      <c r="C70" s="99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</row>
    <row r="71">
      <c r="A71" s="81"/>
      <c r="B71" s="129" t="s">
        <v>203</v>
      </c>
      <c r="C71" s="129" t="s">
        <v>160</v>
      </c>
      <c r="D71" s="129" t="s">
        <v>204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</row>
    <row r="72">
      <c r="A72" s="81"/>
      <c r="B72" s="130" t="s">
        <v>122</v>
      </c>
      <c r="C72" s="130" t="s">
        <v>209</v>
      </c>
      <c r="D72" s="130">
        <v>78.0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</row>
    <row r="73">
      <c r="A73" s="81"/>
      <c r="B73" s="130" t="s">
        <v>297</v>
      </c>
      <c r="C73" s="130" t="s">
        <v>209</v>
      </c>
      <c r="D73" s="130">
        <v>27.2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</row>
    <row r="74">
      <c r="A74" s="81"/>
      <c r="B74" s="130" t="s">
        <v>122</v>
      </c>
      <c r="C74" s="130" t="s">
        <v>209</v>
      </c>
      <c r="D74" s="130">
        <v>153.0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</row>
    <row r="75">
      <c r="A75" s="81"/>
      <c r="B75" s="130" t="s">
        <v>268</v>
      </c>
      <c r="C75" s="130" t="s">
        <v>298</v>
      </c>
      <c r="D75" s="130">
        <v>405.68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</row>
    <row r="76">
      <c r="A76" s="81"/>
      <c r="B76" s="131"/>
      <c r="C76" s="131"/>
      <c r="D76" s="13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</row>
    <row r="77">
      <c r="A77" s="81"/>
      <c r="B77" s="131"/>
      <c r="C77" s="131"/>
      <c r="D77" s="13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</row>
    <row r="78">
      <c r="A78" s="81"/>
      <c r="B78" s="135"/>
      <c r="C78" s="131"/>
      <c r="D78" s="13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</row>
    <row r="79">
      <c r="A79" s="81"/>
      <c r="B79" s="136"/>
      <c r="C79" s="133" t="s">
        <v>193</v>
      </c>
      <c r="D79" s="134">
        <f>SUM(D72:D78)</f>
        <v>663.88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</row>
    <row r="81">
      <c r="A81" s="81"/>
      <c r="B81" s="79" t="s">
        <v>216</v>
      </c>
      <c r="C81" s="99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</row>
    <row r="82">
      <c r="A82" s="81"/>
      <c r="B82" s="129" t="s">
        <v>203</v>
      </c>
      <c r="C82" s="129" t="s">
        <v>160</v>
      </c>
      <c r="D82" s="129" t="s">
        <v>204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</row>
    <row r="83">
      <c r="A83" s="81"/>
      <c r="B83" s="131"/>
      <c r="C83" s="131"/>
      <c r="D83" s="13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</row>
    <row r="84">
      <c r="A84" s="81"/>
      <c r="B84" s="131"/>
      <c r="C84" s="131"/>
      <c r="D84" s="13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</row>
    <row r="85">
      <c r="A85" s="81"/>
      <c r="B85" s="135"/>
      <c r="C85" s="135"/>
      <c r="D85" s="135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</row>
    <row r="86">
      <c r="A86" s="81"/>
      <c r="B86" s="136"/>
      <c r="C86" s="133" t="s">
        <v>193</v>
      </c>
      <c r="D86" s="134">
        <f>SUM(D83:D85)</f>
        <v>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</row>
    <row r="88">
      <c r="A88" s="81"/>
      <c r="B88" s="79" t="s">
        <v>220</v>
      </c>
      <c r="C88" s="99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</row>
    <row r="89">
      <c r="A89" s="81"/>
      <c r="B89" s="129" t="s">
        <v>203</v>
      </c>
      <c r="C89" s="129" t="s">
        <v>160</v>
      </c>
      <c r="D89" s="129" t="s">
        <v>204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</row>
    <row r="90">
      <c r="A90" s="81"/>
      <c r="B90" s="130" t="s">
        <v>299</v>
      </c>
      <c r="C90" s="130" t="s">
        <v>227</v>
      </c>
      <c r="D90" s="130">
        <v>59.0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</row>
    <row r="91">
      <c r="A91" s="81"/>
      <c r="B91" s="131"/>
      <c r="C91" s="131"/>
      <c r="D91" s="13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</row>
    <row r="92">
      <c r="A92" s="81"/>
      <c r="B92" s="135"/>
      <c r="C92" s="135"/>
      <c r="D92" s="135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</row>
    <row r="93">
      <c r="A93" s="81"/>
      <c r="B93" s="136"/>
      <c r="C93" s="133" t="s">
        <v>193</v>
      </c>
      <c r="D93" s="134">
        <f>SUM(D90:D92)</f>
        <v>59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</row>
    <row r="95">
      <c r="A95" s="81"/>
      <c r="B95" s="79" t="s">
        <v>223</v>
      </c>
      <c r="C95" s="99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</row>
    <row r="96">
      <c r="A96" s="81"/>
      <c r="B96" s="129" t="s">
        <v>203</v>
      </c>
      <c r="C96" s="129" t="s">
        <v>160</v>
      </c>
      <c r="D96" s="129" t="s">
        <v>204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</row>
    <row r="97">
      <c r="A97" s="81"/>
      <c r="B97" s="130" t="s">
        <v>300</v>
      </c>
      <c r="C97" s="130" t="s">
        <v>209</v>
      </c>
      <c r="D97" s="130">
        <v>25.0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</row>
    <row r="98">
      <c r="A98" s="81"/>
      <c r="B98" s="130" t="s">
        <v>301</v>
      </c>
      <c r="C98" s="130" t="s">
        <v>302</v>
      </c>
      <c r="D98" s="132">
        <v>450.0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</row>
    <row r="99">
      <c r="A99" s="81"/>
      <c r="B99" s="130"/>
      <c r="C99" s="131"/>
      <c r="D99" s="13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</row>
    <row r="100">
      <c r="A100" s="81"/>
      <c r="B100" s="81"/>
      <c r="C100" s="133" t="s">
        <v>193</v>
      </c>
      <c r="D100" s="134">
        <f>SUM(D97:D99)</f>
        <v>475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</row>
    <row r="102">
      <c r="A102" s="81"/>
      <c r="B102" s="79" t="s">
        <v>224</v>
      </c>
      <c r="C102" s="99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</row>
    <row r="104">
      <c r="A104" s="81"/>
      <c r="B104" s="130" t="s">
        <v>303</v>
      </c>
      <c r="C104" s="130" t="s">
        <v>209</v>
      </c>
      <c r="D104" s="130">
        <v>100.0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</row>
    <row r="105">
      <c r="A105" s="81"/>
      <c r="B105" s="137" t="s">
        <v>304</v>
      </c>
      <c r="C105" s="137" t="s">
        <v>305</v>
      </c>
      <c r="D105" s="137">
        <v>33.84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</row>
    <row r="106">
      <c r="A106" s="81"/>
      <c r="B106" s="137"/>
      <c r="C106" s="137"/>
      <c r="D106" s="137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</row>
    <row r="107">
      <c r="A107" s="81"/>
      <c r="B107" s="136"/>
      <c r="C107" s="133" t="s">
        <v>193</v>
      </c>
      <c r="D107" s="134">
        <f>SUM(D104:D106)</f>
        <v>133.84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</row>
    <row r="108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</row>
    <row r="109">
      <c r="A109" s="81"/>
      <c r="B109" s="79" t="s">
        <v>225</v>
      </c>
      <c r="C109" s="99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</row>
    <row r="110">
      <c r="A110" s="81"/>
      <c r="B110" s="129" t="s">
        <v>203</v>
      </c>
      <c r="C110" s="129" t="s">
        <v>160</v>
      </c>
      <c r="D110" s="129" t="s">
        <v>204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</row>
    <row r="111">
      <c r="A111" s="81"/>
      <c r="B111" s="130" t="s">
        <v>306</v>
      </c>
      <c r="C111" s="130" t="s">
        <v>307</v>
      </c>
      <c r="D111" s="130">
        <v>109.11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</row>
    <row r="112">
      <c r="A112" s="81"/>
      <c r="B112" s="130" t="s">
        <v>308</v>
      </c>
      <c r="C112" s="130" t="s">
        <v>309</v>
      </c>
      <c r="D112" s="130">
        <v>79.78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</row>
    <row r="113">
      <c r="A113" s="81"/>
      <c r="B113" s="130" t="s">
        <v>310</v>
      </c>
      <c r="C113" s="130" t="s">
        <v>309</v>
      </c>
      <c r="D113" s="130">
        <v>101.0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</row>
    <row r="114">
      <c r="A114" s="81"/>
      <c r="B114" s="130" t="s">
        <v>311</v>
      </c>
      <c r="C114" s="130" t="s">
        <v>307</v>
      </c>
      <c r="D114" s="130">
        <v>58.5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</row>
    <row r="115">
      <c r="A115" s="81"/>
      <c r="B115" s="130" t="s">
        <v>312</v>
      </c>
      <c r="C115" s="130" t="s">
        <v>209</v>
      </c>
      <c r="D115" s="130">
        <v>51.0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</row>
    <row r="116">
      <c r="A116" s="81"/>
      <c r="B116" s="130" t="s">
        <v>313</v>
      </c>
      <c r="C116" s="130" t="s">
        <v>209</v>
      </c>
      <c r="D116" s="130">
        <v>320.0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</row>
    <row r="117">
      <c r="A117" s="81"/>
      <c r="B117" s="130" t="s">
        <v>314</v>
      </c>
      <c r="C117" s="130" t="s">
        <v>315</v>
      </c>
      <c r="D117" s="130">
        <v>19.9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</row>
    <row r="118">
      <c r="A118" s="81"/>
      <c r="B118" s="130" t="s">
        <v>316</v>
      </c>
      <c r="C118" s="130" t="s">
        <v>317</v>
      </c>
      <c r="D118" s="130">
        <v>30.0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</row>
    <row r="119">
      <c r="A119" s="81"/>
      <c r="B119" s="130" t="s">
        <v>318</v>
      </c>
      <c r="C119" s="130" t="s">
        <v>270</v>
      </c>
      <c r="D119" s="130">
        <v>194.0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</row>
    <row r="120">
      <c r="A120" s="81"/>
      <c r="B120" s="130"/>
      <c r="C120" s="131"/>
      <c r="D120" s="13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</row>
    <row r="121">
      <c r="A121" s="81"/>
      <c r="B121" s="131"/>
      <c r="C121" s="131"/>
      <c r="D121" s="13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</row>
    <row r="122">
      <c r="A122" s="81"/>
      <c r="B122" s="131"/>
      <c r="C122" s="131"/>
      <c r="D122" s="13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</row>
    <row r="123">
      <c r="A123" s="81"/>
      <c r="B123" s="131"/>
      <c r="C123" s="131"/>
      <c r="D123" s="13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</row>
    <row r="124">
      <c r="A124" s="81"/>
      <c r="B124" s="131"/>
      <c r="C124" s="131"/>
      <c r="D124" s="13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</row>
    <row r="125">
      <c r="A125" s="81"/>
      <c r="B125" s="131"/>
      <c r="C125" s="131"/>
      <c r="D125" s="13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</row>
    <row r="126">
      <c r="A126" s="81"/>
      <c r="B126" s="81"/>
      <c r="C126" s="133" t="s">
        <v>193</v>
      </c>
      <c r="D126" s="134">
        <f>SUM(D111:D125)</f>
        <v>963.29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</row>
    <row r="128">
      <c r="A128" s="81"/>
      <c r="B128" s="79" t="s">
        <v>252</v>
      </c>
      <c r="C128" s="140">
        <f>SUM(D68+D79+D86+D93+D100+D107+D126)</f>
        <v>2775.63</v>
      </c>
      <c r="D128" s="99"/>
      <c r="E128" s="99"/>
      <c r="F128" s="99"/>
      <c r="G128" s="99"/>
      <c r="H128" s="99"/>
      <c r="I128" s="99"/>
      <c r="J128" s="99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</row>
    <row r="129">
      <c r="A129" s="81"/>
      <c r="B129" s="141"/>
      <c r="C129" s="141"/>
      <c r="D129" s="14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</row>
    <row r="130">
      <c r="A130" s="81"/>
      <c r="B130" s="79" t="s">
        <v>253</v>
      </c>
      <c r="C130" s="99"/>
      <c r="D130" s="99"/>
      <c r="E130" s="99"/>
      <c r="F130" s="99"/>
      <c r="G130" s="99"/>
      <c r="H130" s="99"/>
      <c r="I130" s="99"/>
      <c r="J130" s="99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</row>
    <row r="131">
      <c r="A131" s="81"/>
      <c r="B131" s="139" t="s">
        <v>254</v>
      </c>
      <c r="C131" s="139" t="s">
        <v>255</v>
      </c>
      <c r="D131" s="139" t="s">
        <v>256</v>
      </c>
      <c r="E131" s="142" t="s">
        <v>257</v>
      </c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</row>
    <row r="132">
      <c r="A132" s="81"/>
      <c r="B132" s="143">
        <v>22500.0</v>
      </c>
      <c r="C132" s="144">
        <v>44721.0</v>
      </c>
      <c r="D132" s="173">
        <v>3000.0</v>
      </c>
      <c r="E132" s="146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</row>
    <row r="133">
      <c r="A133" s="81"/>
      <c r="B133" s="146">
        <v>25500.0</v>
      </c>
      <c r="C133" s="147">
        <v>44726.0</v>
      </c>
      <c r="D133" s="173">
        <v>1500.0</v>
      </c>
      <c r="E133" s="146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</row>
    <row r="134">
      <c r="A134" s="81"/>
      <c r="B134" s="146">
        <v>27000.0</v>
      </c>
      <c r="C134" s="147">
        <v>44742.0</v>
      </c>
      <c r="D134" s="174">
        <v>3000.0</v>
      </c>
      <c r="E134" s="146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</row>
    <row r="135">
      <c r="A135" s="81"/>
      <c r="B135" s="146">
        <v>30000.0</v>
      </c>
      <c r="C135" s="147"/>
      <c r="D135" s="174"/>
      <c r="E135" s="146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</row>
    <row r="136">
      <c r="A136" s="81"/>
      <c r="B136" s="148"/>
      <c r="C136" s="148"/>
      <c r="D136" s="175"/>
      <c r="E136" s="13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</row>
    <row r="137">
      <c r="A137" s="81"/>
      <c r="B137" s="148"/>
      <c r="C137" s="148"/>
      <c r="D137" s="175"/>
      <c r="E137" s="13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</row>
    <row r="138">
      <c r="A138" s="81"/>
      <c r="B138" s="145"/>
      <c r="C138" s="145"/>
      <c r="D138" s="173"/>
      <c r="E138" s="145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</row>
    <row r="139">
      <c r="A139" s="81"/>
      <c r="B139" s="143"/>
      <c r="C139" s="144"/>
      <c r="D139" s="176"/>
      <c r="E139" s="14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</row>
    <row r="140">
      <c r="A140" s="81"/>
      <c r="B140" s="146"/>
      <c r="C140" s="147"/>
      <c r="D140" s="177"/>
      <c r="E140" s="146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</row>
    <row r="141">
      <c r="A141" s="81"/>
      <c r="B141" s="146"/>
      <c r="C141" s="147"/>
      <c r="D141" s="174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8.25"/>
  </cols>
  <sheetData>
    <row r="1">
      <c r="A1" s="78"/>
      <c r="B1" s="79" t="s">
        <v>155</v>
      </c>
      <c r="C1" s="79" t="s">
        <v>156</v>
      </c>
      <c r="D1" s="78"/>
      <c r="E1" s="80">
        <f>SUM(D33+C128)</f>
        <v>35897.6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81"/>
      <c r="B2" s="81"/>
      <c r="C2" s="81"/>
      <c r="D2" s="82" t="s">
        <v>157</v>
      </c>
      <c r="E2" s="178">
        <v>36310.52</v>
      </c>
      <c r="F2" s="81">
        <f>(E2/E1)</f>
        <v>1.011502719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84" t="s">
        <v>162</v>
      </c>
      <c r="F3" s="79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85">
        <v>1.0</v>
      </c>
      <c r="B4" s="85" t="s">
        <v>13</v>
      </c>
      <c r="C4" s="85" t="s">
        <v>14</v>
      </c>
      <c r="D4" s="181">
        <v>3012.79</v>
      </c>
      <c r="E4" s="85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85">
        <v>1.0</v>
      </c>
      <c r="B5" s="85" t="s">
        <v>20</v>
      </c>
      <c r="C5" s="85" t="s">
        <v>21</v>
      </c>
      <c r="D5" s="181">
        <v>79.24</v>
      </c>
      <c r="E5" s="8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5">
        <v>1.0</v>
      </c>
      <c r="B6" s="85" t="s">
        <v>23</v>
      </c>
      <c r="C6" s="85" t="s">
        <v>21</v>
      </c>
      <c r="D6" s="181">
        <v>232.44</v>
      </c>
      <c r="E6" s="85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5">
        <v>1.0</v>
      </c>
      <c r="B7" s="85" t="s">
        <v>320</v>
      </c>
      <c r="C7" s="85" t="s">
        <v>321</v>
      </c>
      <c r="D7" s="181">
        <v>2465.19</v>
      </c>
      <c r="E7" s="85" t="s">
        <v>15</v>
      </c>
      <c r="F7" s="186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>
        <v>1.0</v>
      </c>
      <c r="B8" s="85" t="s">
        <v>322</v>
      </c>
      <c r="C8" s="85" t="s">
        <v>26</v>
      </c>
      <c r="D8" s="181">
        <v>919.57</v>
      </c>
      <c r="E8" s="85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85">
        <v>1.0</v>
      </c>
      <c r="B9" s="85" t="s">
        <v>323</v>
      </c>
      <c r="C9" s="85" t="s">
        <v>26</v>
      </c>
      <c r="D9" s="181">
        <v>533.0</v>
      </c>
      <c r="E9" s="85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85">
        <v>1.0</v>
      </c>
      <c r="B10" s="85" t="s">
        <v>324</v>
      </c>
      <c r="C10" s="85" t="s">
        <v>26</v>
      </c>
      <c r="D10" s="181">
        <v>239.68</v>
      </c>
      <c r="E10" s="85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85">
        <v>1.0</v>
      </c>
      <c r="B11" s="85" t="s">
        <v>34</v>
      </c>
      <c r="C11" s="85" t="s">
        <v>26</v>
      </c>
      <c r="D11" s="181">
        <v>286.0</v>
      </c>
      <c r="E11" s="85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85">
        <v>1.0</v>
      </c>
      <c r="B12" s="187" t="s">
        <v>325</v>
      </c>
      <c r="C12" s="85" t="s">
        <v>209</v>
      </c>
      <c r="D12" s="181">
        <v>165.0</v>
      </c>
      <c r="E12" s="85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85">
        <v>1.0</v>
      </c>
      <c r="B13" s="85" t="s">
        <v>326</v>
      </c>
      <c r="C13" s="85" t="s">
        <v>327</v>
      </c>
      <c r="D13" s="181">
        <v>87.5</v>
      </c>
      <c r="E13" s="85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85">
        <v>1.0</v>
      </c>
      <c r="B14" s="85" t="s">
        <v>38</v>
      </c>
      <c r="C14" s="85" t="s">
        <v>39</v>
      </c>
      <c r="D14" s="181">
        <v>246.95</v>
      </c>
      <c r="E14" s="85" t="s">
        <v>15</v>
      </c>
      <c r="F14" s="186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85">
        <v>1.0</v>
      </c>
      <c r="B15" s="85" t="s">
        <v>328</v>
      </c>
      <c r="C15" s="85" t="s">
        <v>39</v>
      </c>
      <c r="D15" s="181">
        <v>459.68</v>
      </c>
      <c r="E15" s="85" t="s">
        <v>15</v>
      </c>
      <c r="F15" s="182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85">
        <v>1.0</v>
      </c>
      <c r="B16" s="85" t="s">
        <v>32</v>
      </c>
      <c r="C16" s="85" t="s">
        <v>329</v>
      </c>
      <c r="D16" s="181">
        <v>916.7</v>
      </c>
      <c r="E16" s="85" t="s">
        <v>15</v>
      </c>
      <c r="F16" s="186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85">
        <v>1.0</v>
      </c>
      <c r="B17" s="85" t="s">
        <v>43</v>
      </c>
      <c r="C17" s="85" t="s">
        <v>26</v>
      </c>
      <c r="D17" s="181">
        <v>882.0</v>
      </c>
      <c r="E17" s="85" t="s">
        <v>15</v>
      </c>
      <c r="F17" s="186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85">
        <v>1.0</v>
      </c>
      <c r="B18" s="85" t="s">
        <v>116</v>
      </c>
      <c r="C18" s="85" t="s">
        <v>39</v>
      </c>
      <c r="D18" s="181">
        <v>606.0</v>
      </c>
      <c r="E18" s="85" t="s">
        <v>15</v>
      </c>
      <c r="F18" s="186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>
      <c r="A19" s="85">
        <v>5.0</v>
      </c>
      <c r="B19" s="85" t="s">
        <v>47</v>
      </c>
      <c r="C19" s="89" t="s">
        <v>26</v>
      </c>
      <c r="D19" s="181">
        <v>875.0</v>
      </c>
      <c r="E19" s="85" t="s">
        <v>15</v>
      </c>
      <c r="F19" s="186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85">
        <v>7.0</v>
      </c>
      <c r="B20" s="85" t="s">
        <v>49</v>
      </c>
      <c r="C20" s="85" t="s">
        <v>50</v>
      </c>
      <c r="D20" s="181">
        <v>28.9</v>
      </c>
      <c r="E20" s="85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85">
        <v>9.0</v>
      </c>
      <c r="B21" s="85" t="s">
        <v>330</v>
      </c>
      <c r="C21" s="85" t="s">
        <v>293</v>
      </c>
      <c r="D21" s="181">
        <v>163.84</v>
      </c>
      <c r="E21" s="85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5">
        <v>10.0</v>
      </c>
      <c r="B22" s="85" t="s">
        <v>331</v>
      </c>
      <c r="C22" s="85" t="s">
        <v>50</v>
      </c>
      <c r="D22" s="181">
        <v>119.98</v>
      </c>
      <c r="E22" s="85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5">
        <v>15.0</v>
      </c>
      <c r="B23" s="85" t="s">
        <v>172</v>
      </c>
      <c r="C23" s="85" t="s">
        <v>26</v>
      </c>
      <c r="D23" s="181">
        <f>SUM(E49+F49)</f>
        <v>5965.46</v>
      </c>
      <c r="E23" s="85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5">
        <v>15.0</v>
      </c>
      <c r="B24" s="85" t="s">
        <v>58</v>
      </c>
      <c r="C24" s="85" t="s">
        <v>26</v>
      </c>
      <c r="D24" s="181">
        <v>1250.0</v>
      </c>
      <c r="E24" s="85" t="s">
        <v>15</v>
      </c>
      <c r="F24" s="186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85">
        <v>20.0</v>
      </c>
      <c r="B25" s="85" t="s">
        <v>140</v>
      </c>
      <c r="C25" s="85" t="s">
        <v>39</v>
      </c>
      <c r="D25" s="181">
        <v>1908.89</v>
      </c>
      <c r="E25" s="91" t="s">
        <v>15</v>
      </c>
      <c r="F25" s="186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5">
        <v>20.0</v>
      </c>
      <c r="B26" s="16" t="s">
        <v>332</v>
      </c>
      <c r="C26" s="16" t="s">
        <v>175</v>
      </c>
      <c r="D26" s="181">
        <v>489.2</v>
      </c>
      <c r="E26" s="85" t="s">
        <v>15</v>
      </c>
      <c r="F26" s="186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5">
        <v>20.0</v>
      </c>
      <c r="B27" s="85" t="s">
        <v>60</v>
      </c>
      <c r="C27" s="85" t="s">
        <v>39</v>
      </c>
      <c r="D27" s="181">
        <v>2648.48</v>
      </c>
      <c r="E27" s="85" t="s">
        <v>15</v>
      </c>
      <c r="F27" s="186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5">
        <v>22.0</v>
      </c>
      <c r="B28" s="85" t="s">
        <v>47</v>
      </c>
      <c r="C28" s="89" t="s">
        <v>26</v>
      </c>
      <c r="D28" s="181">
        <v>875.0</v>
      </c>
      <c r="E28" s="85" t="s">
        <v>15</v>
      </c>
      <c r="F28" s="186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85">
        <v>27.0</v>
      </c>
      <c r="B29" s="85" t="s">
        <v>61</v>
      </c>
      <c r="C29" s="85" t="s">
        <v>50</v>
      </c>
      <c r="D29" s="181" t="s">
        <v>134</v>
      </c>
      <c r="E29" s="85" t="s">
        <v>118</v>
      </c>
      <c r="F29" s="186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85">
        <v>31.0</v>
      </c>
      <c r="B30" s="85" t="s">
        <v>333</v>
      </c>
      <c r="C30" s="85" t="s">
        <v>327</v>
      </c>
      <c r="D30" s="181">
        <v>700.0</v>
      </c>
      <c r="E30" s="85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>
      <c r="A31" s="85">
        <v>31.0</v>
      </c>
      <c r="B31" s="85" t="s">
        <v>177</v>
      </c>
      <c r="C31" s="89" t="s">
        <v>168</v>
      </c>
      <c r="D31" s="181">
        <v>100.0</v>
      </c>
      <c r="E31" s="171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>
      <c r="A32" s="85">
        <v>31.0</v>
      </c>
      <c r="B32" s="85" t="s">
        <v>178</v>
      </c>
      <c r="C32" s="92" t="s">
        <v>26</v>
      </c>
      <c r="D32" s="188">
        <f>SUM(K49)</f>
        <v>6151.58</v>
      </c>
      <c r="E32" s="85" t="s">
        <v>15</v>
      </c>
      <c r="F32" s="186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>
      <c r="A33" s="94"/>
      <c r="B33" s="95" t="s">
        <v>179</v>
      </c>
      <c r="C33" s="96"/>
      <c r="D33" s="97">
        <f>SUM(D4:D32)</f>
        <v>32408.07</v>
      </c>
      <c r="E33" s="98">
        <f>SUM(D4:D32)</f>
        <v>32408.07</v>
      </c>
      <c r="F33" s="99"/>
      <c r="G33" s="99"/>
      <c r="H33" s="99"/>
      <c r="I33" s="99"/>
      <c r="J33" s="99"/>
      <c r="K33" s="99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>
      <c r="A35" s="81"/>
      <c r="B35" s="100" t="s">
        <v>172</v>
      </c>
      <c r="C35" s="101"/>
      <c r="D35" s="101"/>
      <c r="E35" s="94"/>
      <c r="F35" s="81"/>
      <c r="G35" s="81"/>
      <c r="H35" s="100" t="s">
        <v>178</v>
      </c>
      <c r="I35" s="101"/>
      <c r="J35" s="101"/>
      <c r="K35" s="94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 ht="19.5" customHeight="1">
      <c r="A36" s="81"/>
      <c r="B36" s="102" t="s">
        <v>180</v>
      </c>
      <c r="C36" s="102" t="s">
        <v>181</v>
      </c>
      <c r="D36" s="103" t="s">
        <v>18</v>
      </c>
      <c r="E36" s="189" t="s">
        <v>19</v>
      </c>
      <c r="F36" s="189" t="s">
        <v>334</v>
      </c>
      <c r="G36" s="81"/>
      <c r="H36" s="102" t="s">
        <v>180</v>
      </c>
      <c r="I36" s="105" t="s">
        <v>181</v>
      </c>
      <c r="J36" s="106" t="s">
        <v>18</v>
      </c>
      <c r="K36" s="107" t="s">
        <v>19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>
      <c r="A37" s="81"/>
      <c r="B37" s="108" t="s">
        <v>182</v>
      </c>
      <c r="C37" s="109"/>
      <c r="D37" s="108"/>
      <c r="E37" s="85">
        <v>33.25</v>
      </c>
      <c r="F37" s="130">
        <v>0.0</v>
      </c>
      <c r="G37" s="81"/>
      <c r="H37" s="108" t="s">
        <v>182</v>
      </c>
      <c r="I37" s="109"/>
      <c r="J37" s="108">
        <v>0.0</v>
      </c>
      <c r="K37" s="110">
        <f t="shared" ref="K37:K48" si="1">SUM(I37+J37)</f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>
      <c r="A38" s="81"/>
      <c r="B38" s="108" t="s">
        <v>114</v>
      </c>
      <c r="C38" s="108"/>
      <c r="D38" s="108"/>
      <c r="E38" s="110">
        <f t="shared" ref="E38:E48" si="2">SUM(C38+D38)</f>
        <v>0</v>
      </c>
      <c r="F38" s="131"/>
      <c r="G38" s="81"/>
      <c r="H38" s="108" t="s">
        <v>114</v>
      </c>
      <c r="I38" s="108"/>
      <c r="J38" s="108">
        <v>0.0</v>
      </c>
      <c r="K38" s="110">
        <f t="shared" si="1"/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>
      <c r="A39" s="81"/>
      <c r="B39" s="108" t="s">
        <v>183</v>
      </c>
      <c r="C39" s="108"/>
      <c r="D39" s="108"/>
      <c r="E39" s="110">
        <f t="shared" si="2"/>
        <v>0</v>
      </c>
      <c r="F39" s="130">
        <v>0.0</v>
      </c>
      <c r="G39" s="81"/>
      <c r="H39" s="108" t="s">
        <v>183</v>
      </c>
      <c r="I39" s="108"/>
      <c r="J39" s="108">
        <v>0.0</v>
      </c>
      <c r="K39" s="110">
        <f t="shared" si="1"/>
        <v>0</v>
      </c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>
      <c r="A40" s="81"/>
      <c r="B40" s="108" t="s">
        <v>184</v>
      </c>
      <c r="C40" s="108">
        <v>205.0</v>
      </c>
      <c r="D40" s="108">
        <v>686.6</v>
      </c>
      <c r="E40" s="110">
        <f t="shared" si="2"/>
        <v>891.6</v>
      </c>
      <c r="F40" s="130">
        <v>128.1</v>
      </c>
      <c r="G40" s="81"/>
      <c r="H40" s="108" t="s">
        <v>184</v>
      </c>
      <c r="I40" s="108">
        <v>160.0</v>
      </c>
      <c r="J40" s="108">
        <v>873.19</v>
      </c>
      <c r="K40" s="110">
        <f t="shared" si="1"/>
        <v>1033.19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>
      <c r="A41" s="81"/>
      <c r="B41" s="108" t="s">
        <v>185</v>
      </c>
      <c r="C41" s="108"/>
      <c r="D41" s="108">
        <v>1038.67</v>
      </c>
      <c r="E41" s="110">
        <f t="shared" si="2"/>
        <v>1038.67</v>
      </c>
      <c r="F41" s="130">
        <v>127.2</v>
      </c>
      <c r="G41" s="81"/>
      <c r="H41" s="108" t="s">
        <v>185</v>
      </c>
      <c r="I41" s="108">
        <v>200.0</v>
      </c>
      <c r="J41" s="108">
        <v>781.08</v>
      </c>
      <c r="K41" s="110">
        <f t="shared" si="1"/>
        <v>981.08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>
      <c r="A42" s="81"/>
      <c r="B42" s="108" t="s">
        <v>186</v>
      </c>
      <c r="C42" s="108"/>
      <c r="D42" s="108">
        <v>661.26</v>
      </c>
      <c r="E42" s="110">
        <f t="shared" si="2"/>
        <v>661.26</v>
      </c>
      <c r="F42" s="130">
        <v>0.0</v>
      </c>
      <c r="G42" s="81"/>
      <c r="H42" s="108" t="s">
        <v>186</v>
      </c>
      <c r="I42" s="108">
        <v>200.0</v>
      </c>
      <c r="J42" s="108">
        <v>634.7</v>
      </c>
      <c r="K42" s="110">
        <f t="shared" si="1"/>
        <v>834.7</v>
      </c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>
      <c r="A43" s="81"/>
      <c r="B43" s="108" t="s">
        <v>187</v>
      </c>
      <c r="C43" s="108"/>
      <c r="D43" s="108"/>
      <c r="E43" s="110">
        <f t="shared" si="2"/>
        <v>0</v>
      </c>
      <c r="F43" s="130">
        <v>182.0</v>
      </c>
      <c r="G43" s="81"/>
      <c r="H43" s="108" t="s">
        <v>187</v>
      </c>
      <c r="I43" s="108"/>
      <c r="J43" s="108">
        <v>728.02</v>
      </c>
      <c r="K43" s="110">
        <f t="shared" si="1"/>
        <v>728.02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1"/>
      <c r="B44" s="108" t="s">
        <v>335</v>
      </c>
      <c r="C44" s="108"/>
      <c r="D44" s="108">
        <v>608.28</v>
      </c>
      <c r="E44" s="110">
        <f t="shared" si="2"/>
        <v>608.28</v>
      </c>
      <c r="F44" s="130">
        <v>0.0</v>
      </c>
      <c r="G44" s="81"/>
      <c r="H44" s="190" t="s">
        <v>335</v>
      </c>
      <c r="I44" s="108">
        <v>650.0</v>
      </c>
      <c r="J44" s="108">
        <v>204.73</v>
      </c>
      <c r="K44" s="110">
        <f t="shared" si="1"/>
        <v>854.73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81"/>
      <c r="B45" s="108" t="s">
        <v>189</v>
      </c>
      <c r="C45" s="109"/>
      <c r="D45" s="108">
        <v>1026.52</v>
      </c>
      <c r="E45" s="110">
        <f t="shared" si="2"/>
        <v>1026.52</v>
      </c>
      <c r="F45" s="130">
        <v>0.0</v>
      </c>
      <c r="G45" s="81"/>
      <c r="H45" s="108" t="s">
        <v>189</v>
      </c>
      <c r="I45" s="109"/>
      <c r="J45" s="108">
        <v>1346.16</v>
      </c>
      <c r="K45" s="110">
        <f t="shared" si="1"/>
        <v>1346.16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81"/>
      <c r="B46" s="108" t="s">
        <v>190</v>
      </c>
      <c r="C46" s="108"/>
      <c r="D46" s="108">
        <v>929.5</v>
      </c>
      <c r="E46" s="110">
        <f t="shared" si="2"/>
        <v>929.5</v>
      </c>
      <c r="F46" s="130">
        <v>0.0</v>
      </c>
      <c r="G46" s="81"/>
      <c r="H46" s="108" t="s">
        <v>190</v>
      </c>
      <c r="I46" s="108"/>
      <c r="J46" s="108">
        <v>373.7</v>
      </c>
      <c r="K46" s="110">
        <f t="shared" si="1"/>
        <v>373.7</v>
      </c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81"/>
      <c r="B47" s="108" t="s">
        <v>191</v>
      </c>
      <c r="C47" s="109"/>
      <c r="D47" s="85">
        <v>62.48</v>
      </c>
      <c r="E47" s="110">
        <f t="shared" si="2"/>
        <v>62.48</v>
      </c>
      <c r="F47" s="131"/>
      <c r="G47" s="81"/>
      <c r="H47" s="108" t="s">
        <v>191</v>
      </c>
      <c r="I47" s="109"/>
      <c r="J47" s="85">
        <v>0.0</v>
      </c>
      <c r="K47" s="110">
        <f t="shared" si="1"/>
        <v>0</v>
      </c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1"/>
      <c r="B48" s="108" t="s">
        <v>192</v>
      </c>
      <c r="C48" s="109"/>
      <c r="D48" s="191">
        <v>101.1</v>
      </c>
      <c r="E48" s="110">
        <f t="shared" si="2"/>
        <v>101.1</v>
      </c>
      <c r="F48" s="130">
        <v>175.5</v>
      </c>
      <c r="G48" s="81"/>
      <c r="H48" s="108" t="s">
        <v>192</v>
      </c>
      <c r="I48" s="109"/>
      <c r="J48" s="85">
        <v>0.0</v>
      </c>
      <c r="K48" s="110">
        <f t="shared" si="1"/>
        <v>0</v>
      </c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1"/>
      <c r="B49" s="81"/>
      <c r="C49" s="81"/>
      <c r="D49" s="192"/>
      <c r="E49" s="115">
        <f t="shared" ref="E49:F49" si="3">SUM(E37:E48)</f>
        <v>5352.66</v>
      </c>
      <c r="F49" s="193">
        <f t="shared" si="3"/>
        <v>612.8</v>
      </c>
      <c r="G49" s="194"/>
      <c r="H49" s="81"/>
      <c r="I49" s="81"/>
      <c r="J49" s="113" t="s">
        <v>193</v>
      </c>
      <c r="K49" s="115">
        <f>SUM(K37:K48)</f>
        <v>6151.58</v>
      </c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81"/>
      <c r="B50" s="81"/>
      <c r="C50" s="81"/>
      <c r="D50" s="81"/>
      <c r="E50" s="195" t="s">
        <v>336</v>
      </c>
      <c r="F50" s="196" t="s">
        <v>337</v>
      </c>
      <c r="G50" s="197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81"/>
      <c r="B51" s="116" t="s">
        <v>194</v>
      </c>
      <c r="C51" s="117">
        <f>SUM(E49+K49)</f>
        <v>11504.24</v>
      </c>
      <c r="D51" s="118"/>
      <c r="E51" s="118"/>
      <c r="F51" s="99"/>
      <c r="G51" s="99"/>
      <c r="H51" s="99"/>
      <c r="I51" s="99"/>
      <c r="J51" s="99"/>
      <c r="K51" s="99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81"/>
      <c r="B52" s="119"/>
      <c r="C52" s="120"/>
      <c r="D52" s="120"/>
      <c r="E52" s="120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81"/>
      <c r="B53" s="121" t="s">
        <v>195</v>
      </c>
      <c r="C53" s="122"/>
      <c r="D53" s="122"/>
      <c r="E53" s="122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81"/>
      <c r="B54" s="123" t="s">
        <v>196</v>
      </c>
      <c r="C54" s="124">
        <v>400.0</v>
      </c>
      <c r="D54" s="124">
        <v>350.0</v>
      </c>
      <c r="E54" s="124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81"/>
      <c r="B55" s="123"/>
      <c r="C55" s="124"/>
      <c r="D55" s="124"/>
      <c r="E55" s="124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81"/>
      <c r="B57" s="116" t="s">
        <v>198</v>
      </c>
      <c r="C57" s="125">
        <f>SUM(C54:E54)</f>
        <v>750</v>
      </c>
      <c r="D57" s="126" t="s">
        <v>199</v>
      </c>
      <c r="E57" s="127">
        <f>SUM(D55:F55)</f>
        <v>0</v>
      </c>
      <c r="F57" s="126" t="s">
        <v>200</v>
      </c>
      <c r="G57" s="198"/>
      <c r="H57" s="128">
        <f>SUM(C57+E57)</f>
        <v>750</v>
      </c>
      <c r="I57" s="99"/>
      <c r="J57" s="99"/>
      <c r="K57" s="99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1"/>
      <c r="B59" s="79" t="s">
        <v>201</v>
      </c>
      <c r="C59" s="99"/>
      <c r="D59" s="99"/>
      <c r="E59" s="99"/>
      <c r="F59" s="99"/>
      <c r="G59" s="99"/>
      <c r="H59" s="99"/>
      <c r="I59" s="99"/>
      <c r="J59" s="99"/>
      <c r="K59" s="99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1"/>
      <c r="B61" s="79" t="s">
        <v>202</v>
      </c>
      <c r="C61" s="99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1"/>
      <c r="B62" s="129" t="s">
        <v>203</v>
      </c>
      <c r="C62" s="129" t="s">
        <v>160</v>
      </c>
      <c r="D62" s="129" t="s">
        <v>204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1"/>
      <c r="B63" s="131"/>
      <c r="C63" s="131"/>
      <c r="D63" s="13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1"/>
      <c r="B64" s="131"/>
      <c r="C64" s="131"/>
      <c r="D64" s="13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1"/>
      <c r="B65" s="131"/>
      <c r="C65" s="131"/>
      <c r="D65" s="13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1"/>
      <c r="B66" s="131"/>
      <c r="C66" s="131"/>
      <c r="D66" s="13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81"/>
      <c r="B67" s="131"/>
      <c r="C67" s="131"/>
      <c r="D67" s="13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81"/>
      <c r="B68" s="81"/>
      <c r="C68" s="133" t="s">
        <v>193</v>
      </c>
      <c r="D68" s="134">
        <f>SUM(D63:D67)</f>
        <v>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81"/>
      <c r="B70" s="79" t="s">
        <v>210</v>
      </c>
      <c r="C70" s="99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81"/>
      <c r="B71" s="129" t="s">
        <v>203</v>
      </c>
      <c r="C71" s="129" t="s">
        <v>160</v>
      </c>
      <c r="D71" s="129" t="s">
        <v>204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81"/>
      <c r="B72" s="130" t="s">
        <v>338</v>
      </c>
      <c r="C72" s="130" t="s">
        <v>168</v>
      </c>
      <c r="D72" s="130">
        <v>220.99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81"/>
      <c r="B73" s="130" t="s">
        <v>122</v>
      </c>
      <c r="C73" s="130" t="s">
        <v>168</v>
      </c>
      <c r="D73" s="130">
        <v>162.0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81"/>
      <c r="B74" s="130" t="s">
        <v>339</v>
      </c>
      <c r="C74" s="130" t="s">
        <v>340</v>
      </c>
      <c r="D74" s="130">
        <v>52.0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81"/>
      <c r="B75" s="130" t="s">
        <v>341</v>
      </c>
      <c r="C75" s="130" t="s">
        <v>342</v>
      </c>
      <c r="D75" s="130">
        <v>47.0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81"/>
      <c r="B76" s="130" t="s">
        <v>343</v>
      </c>
      <c r="C76" s="130" t="s">
        <v>342</v>
      </c>
      <c r="D76" s="130">
        <v>40.46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1"/>
      <c r="B77" s="131"/>
      <c r="C77" s="131"/>
      <c r="D77" s="13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1"/>
      <c r="B78" s="135"/>
      <c r="C78" s="131"/>
      <c r="D78" s="13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1"/>
      <c r="B79" s="136"/>
      <c r="C79" s="133" t="s">
        <v>193</v>
      </c>
      <c r="D79" s="134">
        <f>SUM(D72:D78)</f>
        <v>522.45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81"/>
      <c r="B81" s="79" t="s">
        <v>216</v>
      </c>
      <c r="C81" s="99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81"/>
      <c r="B82" s="129" t="s">
        <v>203</v>
      </c>
      <c r="C82" s="129" t="s">
        <v>160</v>
      </c>
      <c r="D82" s="129" t="s">
        <v>204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81"/>
      <c r="B83" s="130" t="s">
        <v>344</v>
      </c>
      <c r="C83" s="130" t="s">
        <v>340</v>
      </c>
      <c r="D83" s="130">
        <v>129.5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81"/>
      <c r="B84" s="130" t="s">
        <v>345</v>
      </c>
      <c r="C84" s="130" t="s">
        <v>340</v>
      </c>
      <c r="D84" s="130">
        <v>125.59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81"/>
      <c r="B85" s="135"/>
      <c r="C85" s="135"/>
      <c r="D85" s="135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81"/>
      <c r="B86" s="136"/>
      <c r="C86" s="133" t="s">
        <v>193</v>
      </c>
      <c r="D86" s="134">
        <f>SUM(D83:D85)</f>
        <v>255.09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81"/>
      <c r="B88" s="79" t="s">
        <v>220</v>
      </c>
      <c r="C88" s="99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1"/>
      <c r="B89" s="129" t="s">
        <v>203</v>
      </c>
      <c r="C89" s="129" t="s">
        <v>160</v>
      </c>
      <c r="D89" s="129" t="s">
        <v>204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1"/>
      <c r="B90" s="131"/>
      <c r="C90" s="131"/>
      <c r="D90" s="13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1"/>
      <c r="B91" s="131"/>
      <c r="C91" s="131"/>
      <c r="D91" s="13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1"/>
      <c r="B92" s="135"/>
      <c r="C92" s="135"/>
      <c r="D92" s="135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1"/>
      <c r="B93" s="136"/>
      <c r="C93" s="133" t="s">
        <v>193</v>
      </c>
      <c r="D93" s="134">
        <f>SUM(D90:D92)</f>
        <v>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1"/>
      <c r="B95" s="79" t="s">
        <v>223</v>
      </c>
      <c r="C95" s="99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1"/>
      <c r="B96" s="129" t="s">
        <v>203</v>
      </c>
      <c r="C96" s="129" t="s">
        <v>160</v>
      </c>
      <c r="D96" s="129" t="s">
        <v>204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1"/>
      <c r="B97" s="130" t="s">
        <v>346</v>
      </c>
      <c r="C97" s="130" t="s">
        <v>209</v>
      </c>
      <c r="D97" s="130">
        <v>12.0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1"/>
      <c r="B98" s="130" t="s">
        <v>347</v>
      </c>
      <c r="C98" s="130" t="s">
        <v>348</v>
      </c>
      <c r="D98" s="130">
        <v>88.61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1"/>
      <c r="B99" s="130" t="s">
        <v>349</v>
      </c>
      <c r="C99" s="130" t="s">
        <v>340</v>
      </c>
      <c r="D99" s="130">
        <v>35.9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1"/>
      <c r="B100" s="81"/>
      <c r="C100" s="133" t="s">
        <v>193</v>
      </c>
      <c r="D100" s="134">
        <f>SUM(D97:D99)</f>
        <v>136.51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1"/>
      <c r="B102" s="79" t="s">
        <v>224</v>
      </c>
      <c r="C102" s="99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1"/>
      <c r="B104" s="131"/>
      <c r="C104" s="131"/>
      <c r="D104" s="13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1"/>
      <c r="B105" s="131"/>
      <c r="C105" s="131"/>
      <c r="D105" s="13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1"/>
      <c r="B106" s="135"/>
      <c r="C106" s="135"/>
      <c r="D106" s="135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1"/>
      <c r="B107" s="136"/>
      <c r="C107" s="133" t="s">
        <v>193</v>
      </c>
      <c r="D107" s="134">
        <f>SUM(D104:D106)</f>
        <v>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1"/>
      <c r="B109" s="79" t="s">
        <v>350</v>
      </c>
      <c r="C109" s="99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1"/>
      <c r="B110" s="129" t="s">
        <v>203</v>
      </c>
      <c r="C110" s="129" t="s">
        <v>160</v>
      </c>
      <c r="D110" s="129" t="s">
        <v>204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1"/>
      <c r="B111" s="130" t="s">
        <v>351</v>
      </c>
      <c r="C111" s="130" t="s">
        <v>14</v>
      </c>
      <c r="D111" s="130">
        <v>609.21</v>
      </c>
      <c r="E111" s="199">
        <v>44754.0</v>
      </c>
      <c r="F111" s="82" t="s">
        <v>352</v>
      </c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1"/>
      <c r="B112" s="130" t="s">
        <v>353</v>
      </c>
      <c r="C112" s="130" t="s">
        <v>14</v>
      </c>
      <c r="D112" s="130">
        <v>608.97</v>
      </c>
      <c r="E112" s="199">
        <v>44769.0</v>
      </c>
      <c r="F112" s="82" t="s">
        <v>352</v>
      </c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1"/>
      <c r="B113" s="130"/>
      <c r="C113" s="130"/>
      <c r="D113" s="13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1"/>
      <c r="B114" s="130"/>
      <c r="C114" s="131"/>
      <c r="D114" s="13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1"/>
      <c r="B115" s="131"/>
      <c r="C115" s="131"/>
      <c r="D115" s="13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1"/>
      <c r="B116" s="200" t="s">
        <v>354</v>
      </c>
      <c r="C116" s="131"/>
      <c r="D116" s="13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1"/>
      <c r="B117" s="130" t="s">
        <v>355</v>
      </c>
      <c r="C117" s="130" t="s">
        <v>270</v>
      </c>
      <c r="D117" s="130">
        <v>300.0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1"/>
      <c r="B118" s="130" t="s">
        <v>356</v>
      </c>
      <c r="C118" s="130" t="s">
        <v>270</v>
      </c>
      <c r="D118" s="130">
        <v>55.0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1"/>
      <c r="B119" s="130" t="s">
        <v>357</v>
      </c>
      <c r="C119" s="130" t="s">
        <v>358</v>
      </c>
      <c r="D119" s="130">
        <v>41.05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1"/>
      <c r="B120" s="130" t="s">
        <v>359</v>
      </c>
      <c r="C120" s="130" t="s">
        <v>360</v>
      </c>
      <c r="D120" s="130">
        <v>92.6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1"/>
      <c r="B121" s="130" t="s">
        <v>361</v>
      </c>
      <c r="C121" s="130" t="s">
        <v>270</v>
      </c>
      <c r="D121" s="130">
        <v>87.2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1"/>
      <c r="B122" s="130" t="s">
        <v>362</v>
      </c>
      <c r="C122" s="130" t="s">
        <v>270</v>
      </c>
      <c r="D122" s="130">
        <v>181.45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1"/>
      <c r="B123" s="130" t="s">
        <v>363</v>
      </c>
      <c r="C123" s="130" t="s">
        <v>270</v>
      </c>
      <c r="D123" s="130">
        <v>600.0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1"/>
      <c r="B124" s="131"/>
      <c r="C124" s="131"/>
      <c r="D124" s="13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1"/>
      <c r="B125" s="131"/>
      <c r="C125" s="131"/>
      <c r="D125" s="13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1"/>
      <c r="B126" s="81"/>
      <c r="C126" s="133" t="s">
        <v>193</v>
      </c>
      <c r="D126" s="134">
        <f>SUM(D111:D125)</f>
        <v>2575.48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1"/>
      <c r="B128" s="79" t="s">
        <v>252</v>
      </c>
      <c r="C128" s="140">
        <f>SUM(D68+D79+D86+D93+D100+D107+D126)</f>
        <v>3489.53</v>
      </c>
      <c r="D128" s="99"/>
      <c r="E128" s="99"/>
      <c r="F128" s="99"/>
      <c r="G128" s="99"/>
      <c r="H128" s="99"/>
      <c r="I128" s="99"/>
      <c r="J128" s="99"/>
      <c r="K128" s="99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1"/>
      <c r="B129" s="141"/>
      <c r="C129" s="141"/>
      <c r="D129" s="14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81"/>
      <c r="B130" s="79" t="s">
        <v>253</v>
      </c>
      <c r="C130" s="99"/>
      <c r="D130" s="99"/>
      <c r="E130" s="99"/>
      <c r="F130" s="99"/>
      <c r="G130" s="99"/>
      <c r="H130" s="99"/>
      <c r="I130" s="99"/>
      <c r="J130" s="99"/>
      <c r="K130" s="99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</row>
    <row r="131">
      <c r="A131" s="81"/>
      <c r="B131" s="139" t="s">
        <v>254</v>
      </c>
      <c r="C131" s="139" t="s">
        <v>255</v>
      </c>
      <c r="D131" s="139" t="s">
        <v>256</v>
      </c>
      <c r="E131" s="142" t="s">
        <v>257</v>
      </c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</row>
    <row r="132">
      <c r="A132" s="81"/>
      <c r="B132" s="146">
        <v>30000.0</v>
      </c>
      <c r="C132" s="144">
        <v>44747.0</v>
      </c>
      <c r="D132" s="145"/>
      <c r="E132" s="146">
        <v>1000.0</v>
      </c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</row>
    <row r="133">
      <c r="A133" s="81"/>
      <c r="B133" s="146">
        <v>29000.0</v>
      </c>
      <c r="C133" s="147">
        <v>44762.0</v>
      </c>
      <c r="D133" s="201">
        <v>1000.0</v>
      </c>
      <c r="E133" s="146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</row>
    <row r="134">
      <c r="A134" s="81"/>
      <c r="B134" s="146" t="s">
        <v>364</v>
      </c>
      <c r="C134" s="147"/>
      <c r="D134" s="202"/>
      <c r="E134" s="146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</row>
    <row r="135">
      <c r="A135" s="81"/>
      <c r="B135" s="146"/>
      <c r="C135" s="147"/>
      <c r="D135" s="202"/>
      <c r="E135" s="146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</row>
    <row r="136">
      <c r="A136" s="81"/>
      <c r="B136" s="148"/>
      <c r="C136" s="148"/>
      <c r="D136" s="203"/>
      <c r="E136" s="13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</row>
    <row r="137">
      <c r="A137" s="81"/>
      <c r="B137" s="148"/>
      <c r="C137" s="148"/>
      <c r="D137" s="203"/>
      <c r="E137" s="13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</row>
    <row r="138">
      <c r="A138" s="81"/>
      <c r="B138" s="145"/>
      <c r="C138" s="145"/>
      <c r="D138" s="201"/>
      <c r="E138" s="145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</row>
    <row r="139">
      <c r="A139" s="81"/>
      <c r="B139" s="143"/>
      <c r="C139" s="144"/>
      <c r="D139" s="204"/>
      <c r="E139" s="14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</row>
    <row r="140">
      <c r="A140" s="81"/>
      <c r="B140" s="146"/>
      <c r="C140" s="147"/>
      <c r="D140" s="205"/>
      <c r="E140" s="146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</row>
    <row r="141">
      <c r="A141" s="81"/>
      <c r="B141" s="146"/>
      <c r="C141" s="147"/>
      <c r="D141" s="146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9.5"/>
  </cols>
  <sheetData>
    <row r="1">
      <c r="A1" s="78"/>
      <c r="B1" s="79" t="s">
        <v>155</v>
      </c>
      <c r="C1" s="79" t="s">
        <v>156</v>
      </c>
      <c r="D1" s="78"/>
      <c r="E1" s="80">
        <f>SUM(D32+C128)</f>
        <v>45146.35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81"/>
      <c r="B2" s="81"/>
      <c r="C2" s="81"/>
      <c r="D2" s="82" t="s">
        <v>365</v>
      </c>
      <c r="E2" s="206">
        <v>57144.23</v>
      </c>
      <c r="F2" s="81">
        <f>(E2/E1)</f>
        <v>1.26575526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85">
        <v>1.0</v>
      </c>
      <c r="B4" s="85" t="s">
        <v>13</v>
      </c>
      <c r="C4" s="85" t="s">
        <v>14</v>
      </c>
      <c r="D4" s="86">
        <v>3012.78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85">
        <v>1.0</v>
      </c>
      <c r="B5" s="85" t="s">
        <v>20</v>
      </c>
      <c r="C5" s="85" t="s">
        <v>21</v>
      </c>
      <c r="D5" s="86">
        <v>64.96</v>
      </c>
      <c r="E5" s="209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5">
        <v>1.0</v>
      </c>
      <c r="B6" s="85" t="s">
        <v>23</v>
      </c>
      <c r="C6" s="85" t="s">
        <v>21</v>
      </c>
      <c r="D6" s="86">
        <v>213.4</v>
      </c>
      <c r="E6" s="209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5">
        <v>1.0</v>
      </c>
      <c r="B7" s="85" t="s">
        <v>366</v>
      </c>
      <c r="C7" s="86">
        <v>2156.5</v>
      </c>
      <c r="D7" s="86">
        <v>2368.11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>
        <v>1.0</v>
      </c>
      <c r="B8" s="85" t="s">
        <v>367</v>
      </c>
      <c r="C8" s="85" t="s">
        <v>26</v>
      </c>
      <c r="D8" s="86">
        <v>417.38</v>
      </c>
      <c r="E8" s="209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85">
        <v>1.0</v>
      </c>
      <c r="B9" s="85" t="s">
        <v>323</v>
      </c>
      <c r="C9" s="85" t="s">
        <v>26</v>
      </c>
      <c r="D9" s="87">
        <v>512.5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85">
        <v>1.0</v>
      </c>
      <c r="B10" s="85" t="s">
        <v>324</v>
      </c>
      <c r="C10" s="85" t="s">
        <v>26</v>
      </c>
      <c r="D10" s="87">
        <v>239.68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85">
        <v>1.0</v>
      </c>
      <c r="B11" s="85" t="s">
        <v>34</v>
      </c>
      <c r="C11" s="85" t="s">
        <v>26</v>
      </c>
      <c r="D11" s="86">
        <v>297.0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85">
        <v>1.0</v>
      </c>
      <c r="B12" s="187" t="s">
        <v>325</v>
      </c>
      <c r="C12" s="85" t="s">
        <v>209</v>
      </c>
      <c r="D12" s="86">
        <v>297.0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85">
        <v>1.0</v>
      </c>
      <c r="B13" s="85" t="s">
        <v>326</v>
      </c>
      <c r="C13" s="85" t="s">
        <v>327</v>
      </c>
      <c r="D13" s="86">
        <v>112.5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85">
        <v>5.0</v>
      </c>
      <c r="B14" s="85" t="s">
        <v>38</v>
      </c>
      <c r="C14" s="85" t="s">
        <v>39</v>
      </c>
      <c r="D14" s="86">
        <v>256.14</v>
      </c>
      <c r="E14" s="209" t="s">
        <v>15</v>
      </c>
      <c r="F14" s="186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85">
        <v>1.0</v>
      </c>
      <c r="B15" s="85" t="s">
        <v>368</v>
      </c>
      <c r="C15" s="85" t="s">
        <v>39</v>
      </c>
      <c r="D15" s="86">
        <v>43.86</v>
      </c>
      <c r="E15" s="209" t="s">
        <v>15</v>
      </c>
      <c r="F15" s="182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85">
        <v>1.0</v>
      </c>
      <c r="B16" s="85" t="s">
        <v>32</v>
      </c>
      <c r="C16" s="85" t="s">
        <v>369</v>
      </c>
      <c r="D16" s="86">
        <v>868.15</v>
      </c>
      <c r="E16" s="209" t="s">
        <v>15</v>
      </c>
      <c r="F16" s="182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85">
        <v>5.0</v>
      </c>
      <c r="B17" s="85" t="s">
        <v>370</v>
      </c>
      <c r="C17" s="85" t="s">
        <v>39</v>
      </c>
      <c r="D17" s="86">
        <v>405.06</v>
      </c>
      <c r="E17" s="209" t="s">
        <v>15</v>
      </c>
      <c r="F17" s="182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85">
        <v>1.0</v>
      </c>
      <c r="B18" s="85" t="s">
        <v>43</v>
      </c>
      <c r="C18" s="85" t="s">
        <v>26</v>
      </c>
      <c r="D18" s="86">
        <v>882.0</v>
      </c>
      <c r="E18" s="209" t="s">
        <v>15</v>
      </c>
      <c r="F18" s="186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>
      <c r="A19" s="85">
        <v>10.0</v>
      </c>
      <c r="B19" s="85" t="s">
        <v>116</v>
      </c>
      <c r="C19" s="85" t="s">
        <v>39</v>
      </c>
      <c r="D19" s="86">
        <v>606.0</v>
      </c>
      <c r="E19" s="209" t="s">
        <v>15</v>
      </c>
      <c r="F19" s="1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85">
        <v>7.0</v>
      </c>
      <c r="B20" s="85" t="s">
        <v>49</v>
      </c>
      <c r="C20" s="85" t="s">
        <v>50</v>
      </c>
      <c r="D20" s="86">
        <v>28.9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85">
        <v>9.0</v>
      </c>
      <c r="B21" s="85" t="s">
        <v>51</v>
      </c>
      <c r="C21" s="85" t="s">
        <v>293</v>
      </c>
      <c r="D21" s="181" t="s">
        <v>118</v>
      </c>
      <c r="E21" s="209"/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5">
        <v>10.0</v>
      </c>
      <c r="B22" s="85" t="s">
        <v>331</v>
      </c>
      <c r="C22" s="85" t="s">
        <v>50</v>
      </c>
      <c r="D22" s="86">
        <v>120.73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5">
        <v>15.0</v>
      </c>
      <c r="B23" s="85" t="s">
        <v>172</v>
      </c>
      <c r="C23" s="85" t="s">
        <v>26</v>
      </c>
      <c r="D23" s="86">
        <f>SUM(F47+E47)</f>
        <v>6472.06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5">
        <v>15.0</v>
      </c>
      <c r="B24" s="85" t="s">
        <v>58</v>
      </c>
      <c r="C24" s="85" t="s">
        <v>26</v>
      </c>
      <c r="D24" s="86">
        <v>1250.0</v>
      </c>
      <c r="E24" s="209" t="s">
        <v>15</v>
      </c>
      <c r="F24" s="186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85">
        <v>15.0</v>
      </c>
      <c r="B25" s="85" t="s">
        <v>47</v>
      </c>
      <c r="C25" s="85" t="s">
        <v>26</v>
      </c>
      <c r="D25" s="87">
        <v>1750.0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5">
        <v>20.0</v>
      </c>
      <c r="B26" s="85" t="s">
        <v>140</v>
      </c>
      <c r="C26" s="85" t="s">
        <v>39</v>
      </c>
      <c r="D26" s="87">
        <v>1162.46</v>
      </c>
      <c r="E26" s="209" t="s">
        <v>15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5">
        <v>20.0</v>
      </c>
      <c r="B27" s="85" t="s">
        <v>60</v>
      </c>
      <c r="C27" s="85" t="s">
        <v>39</v>
      </c>
      <c r="D27" s="86">
        <v>2222.88</v>
      </c>
      <c r="E27" s="209" t="s">
        <v>15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5">
        <v>27.0</v>
      </c>
      <c r="B28" s="85" t="s">
        <v>61</v>
      </c>
      <c r="C28" s="85" t="s">
        <v>50</v>
      </c>
      <c r="D28" s="181" t="s">
        <v>134</v>
      </c>
      <c r="E28" s="210"/>
      <c r="F28" s="186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85">
        <v>31.0</v>
      </c>
      <c r="B29" s="85" t="s">
        <v>333</v>
      </c>
      <c r="C29" s="89" t="s">
        <v>26</v>
      </c>
      <c r="D29" s="86">
        <v>900.0</v>
      </c>
      <c r="E29" s="209" t="s">
        <v>15</v>
      </c>
      <c r="F29" s="186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85">
        <v>31.0</v>
      </c>
      <c r="B30" s="85" t="s">
        <v>177</v>
      </c>
      <c r="C30" s="89" t="s">
        <v>168</v>
      </c>
      <c r="D30" s="86">
        <v>100.0</v>
      </c>
      <c r="E30" s="211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>
      <c r="A31" s="85">
        <v>31.0</v>
      </c>
      <c r="B31" s="85" t="s">
        <v>178</v>
      </c>
      <c r="C31" s="92" t="s">
        <v>26</v>
      </c>
      <c r="D31" s="153">
        <f>SUM(K47+L47)</f>
        <v>8763.6</v>
      </c>
      <c r="E31" s="209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>
      <c r="A32" s="94"/>
      <c r="B32" s="95" t="s">
        <v>179</v>
      </c>
      <c r="C32" s="96"/>
      <c r="D32" s="97">
        <f>SUM(D4:D31)</f>
        <v>33367.15</v>
      </c>
      <c r="E32" s="98">
        <f>SUM(D4:D31)</f>
        <v>33367.15</v>
      </c>
      <c r="F32" s="99"/>
      <c r="G32" s="99"/>
      <c r="H32" s="99"/>
      <c r="I32" s="99"/>
      <c r="J32" s="99"/>
      <c r="K32" s="99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>
      <c r="A34" s="81"/>
      <c r="B34" s="100" t="s">
        <v>172</v>
      </c>
      <c r="C34" s="101"/>
      <c r="D34" s="101"/>
      <c r="E34" s="94"/>
      <c r="F34" s="81"/>
      <c r="G34" s="81"/>
      <c r="H34" s="100" t="s">
        <v>178</v>
      </c>
      <c r="I34" s="101"/>
      <c r="J34" s="101"/>
      <c r="K34" s="94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 ht="19.5" customHeight="1">
      <c r="A35" s="81"/>
      <c r="B35" s="102" t="s">
        <v>180</v>
      </c>
      <c r="C35" s="102" t="s">
        <v>181</v>
      </c>
      <c r="D35" s="103" t="s">
        <v>18</v>
      </c>
      <c r="E35" s="189" t="s">
        <v>19</v>
      </c>
      <c r="F35" s="189" t="s">
        <v>334</v>
      </c>
      <c r="G35" s="81"/>
      <c r="H35" s="102" t="s">
        <v>180</v>
      </c>
      <c r="I35" s="105" t="s">
        <v>181</v>
      </c>
      <c r="J35" s="106" t="s">
        <v>18</v>
      </c>
      <c r="K35" s="107" t="s">
        <v>19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>
      <c r="A36" s="81"/>
      <c r="B36" s="108" t="s">
        <v>371</v>
      </c>
      <c r="C36" s="109"/>
      <c r="D36" s="108">
        <v>0.0</v>
      </c>
      <c r="E36" s="85">
        <f t="shared" ref="E36:E46" si="1">SUM(C36+D36)</f>
        <v>0</v>
      </c>
      <c r="F36" s="130"/>
      <c r="G36" s="81"/>
      <c r="H36" s="108" t="s">
        <v>371</v>
      </c>
      <c r="I36" s="109"/>
      <c r="J36" s="108">
        <v>516.25</v>
      </c>
      <c r="K36" s="85">
        <f t="shared" ref="K36:K46" si="2">SUM(I36+J36)</f>
        <v>516.25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>
      <c r="A37" s="81"/>
      <c r="B37" s="108" t="s">
        <v>114</v>
      </c>
      <c r="C37" s="108"/>
      <c r="D37" s="108">
        <v>0.0</v>
      </c>
      <c r="E37" s="85">
        <f t="shared" si="1"/>
        <v>0</v>
      </c>
      <c r="F37" s="131"/>
      <c r="G37" s="81"/>
      <c r="H37" s="108" t="s">
        <v>114</v>
      </c>
      <c r="I37" s="108"/>
      <c r="J37" s="108">
        <v>0.0</v>
      </c>
      <c r="K37" s="85">
        <f t="shared" si="2"/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>
      <c r="A38" s="81"/>
      <c r="B38" s="108" t="s">
        <v>183</v>
      </c>
      <c r="C38" s="108"/>
      <c r="D38" s="108">
        <v>0.0</v>
      </c>
      <c r="E38" s="85">
        <f t="shared" si="1"/>
        <v>0</v>
      </c>
      <c r="F38" s="130"/>
      <c r="G38" s="81"/>
      <c r="H38" s="108" t="s">
        <v>183</v>
      </c>
      <c r="I38" s="108"/>
      <c r="J38" s="108">
        <v>0.0</v>
      </c>
      <c r="K38" s="85">
        <f t="shared" si="2"/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>
      <c r="A39" s="81"/>
      <c r="B39" s="108" t="s">
        <v>184</v>
      </c>
      <c r="C39" s="108"/>
      <c r="D39" s="108">
        <v>819.99</v>
      </c>
      <c r="E39" s="85">
        <f t="shared" si="1"/>
        <v>819.99</v>
      </c>
      <c r="F39" s="130"/>
      <c r="G39" s="81"/>
      <c r="H39" s="108" t="s">
        <v>184</v>
      </c>
      <c r="I39" s="108"/>
      <c r="J39" s="108">
        <v>490.28</v>
      </c>
      <c r="K39" s="85">
        <f t="shared" si="2"/>
        <v>490.28</v>
      </c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>
      <c r="A40" s="81"/>
      <c r="B40" s="108" t="s">
        <v>185</v>
      </c>
      <c r="C40" s="108">
        <v>100.0</v>
      </c>
      <c r="D40" s="108">
        <v>992.04</v>
      </c>
      <c r="E40" s="85">
        <f t="shared" si="1"/>
        <v>1092.04</v>
      </c>
      <c r="F40" s="130">
        <v>200.69</v>
      </c>
      <c r="G40" s="81"/>
      <c r="H40" s="108" t="s">
        <v>185</v>
      </c>
      <c r="I40" s="108">
        <v>750.0</v>
      </c>
      <c r="J40" s="108">
        <v>1305.33</v>
      </c>
      <c r="K40" s="85">
        <f t="shared" si="2"/>
        <v>2055.33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>
      <c r="A41" s="81"/>
      <c r="B41" s="108" t="s">
        <v>186</v>
      </c>
      <c r="C41" s="108"/>
      <c r="D41" s="108">
        <v>959.06</v>
      </c>
      <c r="E41" s="85">
        <f t="shared" si="1"/>
        <v>959.06</v>
      </c>
      <c r="F41" s="108">
        <v>144.6</v>
      </c>
      <c r="G41" s="81"/>
      <c r="H41" s="108" t="s">
        <v>186</v>
      </c>
      <c r="I41" s="108"/>
      <c r="J41" s="108">
        <v>848.7</v>
      </c>
      <c r="K41" s="85">
        <f t="shared" si="2"/>
        <v>848.7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>
      <c r="A42" s="81"/>
      <c r="B42" s="108" t="s">
        <v>187</v>
      </c>
      <c r="C42" s="108"/>
      <c r="D42" s="108">
        <v>0.0</v>
      </c>
      <c r="E42" s="85">
        <f t="shared" si="1"/>
        <v>0</v>
      </c>
      <c r="F42" s="130"/>
      <c r="G42" s="81"/>
      <c r="H42" s="108" t="s">
        <v>187</v>
      </c>
      <c r="I42" s="108"/>
      <c r="J42" s="108">
        <v>770.0</v>
      </c>
      <c r="K42" s="85">
        <f t="shared" si="2"/>
        <v>770</v>
      </c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 ht="19.5" customHeight="1">
      <c r="A43" s="81"/>
      <c r="B43" s="108" t="s">
        <v>335</v>
      </c>
      <c r="C43" s="108">
        <v>450.0</v>
      </c>
      <c r="D43" s="108">
        <v>0.0</v>
      </c>
      <c r="E43" s="85">
        <f t="shared" si="1"/>
        <v>450</v>
      </c>
      <c r="F43" s="130">
        <v>98.1</v>
      </c>
      <c r="G43" s="81"/>
      <c r="H43" s="190" t="s">
        <v>335</v>
      </c>
      <c r="I43" s="108"/>
      <c r="J43" s="108">
        <v>895.83</v>
      </c>
      <c r="K43" s="85">
        <f t="shared" si="2"/>
        <v>895.83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1"/>
      <c r="B44" s="108" t="s">
        <v>189</v>
      </c>
      <c r="C44" s="109"/>
      <c r="D44" s="111">
        <v>1366.88</v>
      </c>
      <c r="E44" s="86">
        <f t="shared" si="1"/>
        <v>1366.88</v>
      </c>
      <c r="F44" s="130"/>
      <c r="G44" s="81"/>
      <c r="H44" s="108" t="s">
        <v>189</v>
      </c>
      <c r="I44" s="109"/>
      <c r="J44" s="108">
        <v>2459.81</v>
      </c>
      <c r="K44" s="85">
        <f t="shared" si="2"/>
        <v>2459.81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81"/>
      <c r="B45" s="108" t="s">
        <v>190</v>
      </c>
      <c r="C45" s="108"/>
      <c r="D45" s="111">
        <v>1171.7</v>
      </c>
      <c r="E45" s="86">
        <f t="shared" si="1"/>
        <v>1171.7</v>
      </c>
      <c r="F45" s="130">
        <v>169.0</v>
      </c>
      <c r="G45" s="81"/>
      <c r="H45" s="108" t="s">
        <v>190</v>
      </c>
      <c r="I45" s="108"/>
      <c r="J45" s="108">
        <v>727.4</v>
      </c>
      <c r="K45" s="85">
        <f t="shared" si="2"/>
        <v>727.4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81"/>
      <c r="B46" s="108" t="s">
        <v>191</v>
      </c>
      <c r="C46" s="109"/>
      <c r="D46" s="85"/>
      <c r="E46" s="85">
        <f t="shared" si="1"/>
        <v>0</v>
      </c>
      <c r="F46" s="131"/>
      <c r="G46" s="81"/>
      <c r="H46" s="108" t="s">
        <v>191</v>
      </c>
      <c r="I46" s="109"/>
      <c r="J46" s="113">
        <v>0.0</v>
      </c>
      <c r="K46" s="85">
        <f t="shared" si="2"/>
        <v>0</v>
      </c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81"/>
      <c r="B47" s="81"/>
      <c r="C47" s="81"/>
      <c r="D47" s="192"/>
      <c r="E47" s="115">
        <f t="shared" ref="E47:F47" si="3">SUM(E36:E46)</f>
        <v>5859.67</v>
      </c>
      <c r="F47" s="193">
        <f t="shared" si="3"/>
        <v>612.39</v>
      </c>
      <c r="G47" s="194"/>
      <c r="H47" s="81"/>
      <c r="I47" s="81"/>
      <c r="J47" s="113" t="s">
        <v>193</v>
      </c>
      <c r="K47" s="115">
        <f>SUM(K36:K46)</f>
        <v>8763.6</v>
      </c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1"/>
      <c r="B48" s="81"/>
      <c r="C48" s="81"/>
      <c r="D48" s="81"/>
      <c r="E48" s="195" t="s">
        <v>336</v>
      </c>
      <c r="F48" s="196" t="s">
        <v>337</v>
      </c>
      <c r="G48" s="197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1"/>
      <c r="B49" s="116" t="s">
        <v>194</v>
      </c>
      <c r="C49" s="117">
        <f>SUM(E47+K47)</f>
        <v>14623.27</v>
      </c>
      <c r="D49" s="118"/>
      <c r="E49" s="118"/>
      <c r="F49" s="99"/>
      <c r="G49" s="99"/>
      <c r="H49" s="99"/>
      <c r="I49" s="99"/>
      <c r="J49" s="99"/>
      <c r="K49" s="99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81"/>
      <c r="B50" s="119"/>
      <c r="C50" s="120"/>
      <c r="D50" s="120"/>
      <c r="E50" s="120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81"/>
      <c r="B51" s="121" t="s">
        <v>195</v>
      </c>
      <c r="C51" s="122"/>
      <c r="D51" s="122"/>
      <c r="E51" s="122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81"/>
      <c r="B52" s="212" t="s">
        <v>372</v>
      </c>
      <c r="C52" s="124">
        <v>800.0</v>
      </c>
      <c r="D52" s="124">
        <v>300.0</v>
      </c>
      <c r="E52" s="124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81"/>
      <c r="B53" s="123"/>
      <c r="C53" s="124"/>
      <c r="D53" s="124"/>
      <c r="E53" s="124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81"/>
      <c r="B55" s="116" t="s">
        <v>198</v>
      </c>
      <c r="C55" s="125">
        <f>SUM(C52:E52)</f>
        <v>1100</v>
      </c>
      <c r="D55" s="126" t="s">
        <v>199</v>
      </c>
      <c r="E55" s="127">
        <f>SUM(D53:F53)</f>
        <v>0</v>
      </c>
      <c r="F55" s="126" t="s">
        <v>200</v>
      </c>
      <c r="G55" s="198"/>
      <c r="H55" s="128">
        <f>SUM(C55+E55)</f>
        <v>1100</v>
      </c>
      <c r="I55" s="99"/>
      <c r="J55" s="99"/>
      <c r="K55" s="99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81"/>
      <c r="B57" s="79" t="s">
        <v>201</v>
      </c>
      <c r="C57" s="99"/>
      <c r="D57" s="99"/>
      <c r="E57" s="99"/>
      <c r="F57" s="99"/>
      <c r="G57" s="99"/>
      <c r="H57" s="99"/>
      <c r="I57" s="99"/>
      <c r="J57" s="99"/>
      <c r="K57" s="99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1"/>
      <c r="B59" s="79" t="s">
        <v>202</v>
      </c>
      <c r="C59" s="99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1"/>
      <c r="B60" s="129" t="s">
        <v>203</v>
      </c>
      <c r="C60" s="129" t="s">
        <v>160</v>
      </c>
      <c r="D60" s="129" t="s">
        <v>204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1"/>
      <c r="B61" s="130" t="s">
        <v>373</v>
      </c>
      <c r="C61" s="130" t="s">
        <v>305</v>
      </c>
      <c r="D61" s="130">
        <v>272.08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1"/>
      <c r="B62" s="130" t="s">
        <v>374</v>
      </c>
      <c r="C62" s="130" t="s">
        <v>209</v>
      </c>
      <c r="D62" s="130">
        <v>73.56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1"/>
      <c r="B63" s="130" t="s">
        <v>375</v>
      </c>
      <c r="C63" s="130" t="s">
        <v>340</v>
      </c>
      <c r="D63" s="130">
        <v>35.8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1"/>
      <c r="B64" s="130" t="s">
        <v>214</v>
      </c>
      <c r="C64" s="130" t="s">
        <v>376</v>
      </c>
      <c r="D64" s="130">
        <v>353.81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1"/>
      <c r="B65" s="131"/>
      <c r="C65" s="131"/>
      <c r="D65" s="13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1"/>
      <c r="B66" s="81"/>
      <c r="C66" s="133" t="s">
        <v>193</v>
      </c>
      <c r="D66" s="134">
        <f>SUM(D61:D65)</f>
        <v>735.25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81"/>
      <c r="B68" s="79" t="s">
        <v>210</v>
      </c>
      <c r="C68" s="99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81"/>
      <c r="B69" s="129" t="s">
        <v>203</v>
      </c>
      <c r="C69" s="129" t="s">
        <v>160</v>
      </c>
      <c r="D69" s="129" t="s">
        <v>204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81"/>
      <c r="B70" s="130" t="s">
        <v>377</v>
      </c>
      <c r="C70" s="130" t="s">
        <v>378</v>
      </c>
      <c r="D70" s="130">
        <v>431.66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81"/>
      <c r="B71" s="130" t="s">
        <v>379</v>
      </c>
      <c r="C71" s="130" t="s">
        <v>380</v>
      </c>
      <c r="D71" s="130">
        <v>307.53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81"/>
      <c r="B72" s="130" t="s">
        <v>381</v>
      </c>
      <c r="C72" s="130" t="s">
        <v>382</v>
      </c>
      <c r="D72" s="130">
        <v>74.14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81"/>
      <c r="B73" s="130" t="s">
        <v>383</v>
      </c>
      <c r="C73" s="130" t="s">
        <v>209</v>
      </c>
      <c r="D73" s="130">
        <v>166.0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81"/>
      <c r="B75" s="131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81"/>
      <c r="B76" s="135"/>
      <c r="C76" s="131"/>
      <c r="D76" s="13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1"/>
      <c r="B77" s="136"/>
      <c r="C77" s="133" t="s">
        <v>193</v>
      </c>
      <c r="D77" s="134">
        <f>SUM(D70:D76)</f>
        <v>979.33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1"/>
      <c r="B79" s="79" t="s">
        <v>216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81"/>
      <c r="B81" s="130" t="s">
        <v>384</v>
      </c>
      <c r="C81" s="130" t="s">
        <v>385</v>
      </c>
      <c r="D81" s="130">
        <v>316.3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81"/>
      <c r="B82" s="131"/>
      <c r="C82" s="131"/>
      <c r="D82" s="13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81"/>
      <c r="B83" s="135"/>
      <c r="C83" s="135"/>
      <c r="D83" s="135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81"/>
      <c r="B84" s="136"/>
      <c r="C84" s="133" t="s">
        <v>193</v>
      </c>
      <c r="D84" s="134">
        <f>SUM(D81:D83)</f>
        <v>316.3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81"/>
      <c r="B86" s="79" t="s">
        <v>220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81"/>
      <c r="B88" s="131"/>
      <c r="C88" s="131"/>
      <c r="D88" s="13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1"/>
      <c r="B89" s="131"/>
      <c r="C89" s="131"/>
      <c r="D89" s="13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1"/>
      <c r="B90" s="135"/>
      <c r="C90" s="135"/>
      <c r="D90" s="135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1"/>
      <c r="B91" s="136"/>
      <c r="C91" s="133" t="s">
        <v>193</v>
      </c>
      <c r="D91" s="134">
        <f>SUM(D88:D90)</f>
        <v>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1"/>
      <c r="B93" s="79" t="s">
        <v>223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1"/>
      <c r="B97" s="131"/>
      <c r="C97" s="131"/>
      <c r="D97" s="13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1"/>
      <c r="B98" s="81"/>
      <c r="C98" s="133" t="s">
        <v>193</v>
      </c>
      <c r="D98" s="134">
        <f>SUM(D95:D97)</f>
        <v>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1"/>
      <c r="B100" s="79" t="s">
        <v>224</v>
      </c>
      <c r="C100" s="99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1"/>
      <c r="B101" s="129" t="s">
        <v>203</v>
      </c>
      <c r="C101" s="129" t="s">
        <v>160</v>
      </c>
      <c r="D101" s="129" t="s">
        <v>204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1"/>
      <c r="B102" s="131"/>
      <c r="C102" s="131"/>
      <c r="D102" s="13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1"/>
      <c r="B103" s="131"/>
      <c r="C103" s="131"/>
      <c r="D103" s="13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1"/>
      <c r="B104" s="135"/>
      <c r="C104" s="135"/>
      <c r="D104" s="135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1"/>
      <c r="B105" s="136"/>
      <c r="C105" s="133" t="s">
        <v>193</v>
      </c>
      <c r="D105" s="134">
        <f>SUM(D102:D104)</f>
        <v>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1"/>
      <c r="B107" s="79" t="s">
        <v>386</v>
      </c>
      <c r="C107" s="99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1"/>
      <c r="B108" s="129" t="s">
        <v>203</v>
      </c>
      <c r="C108" s="129" t="s">
        <v>160</v>
      </c>
      <c r="D108" s="129" t="s">
        <v>204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1"/>
      <c r="B109" s="130" t="s">
        <v>387</v>
      </c>
      <c r="C109" s="130" t="s">
        <v>14</v>
      </c>
      <c r="D109" s="130">
        <v>608.32</v>
      </c>
      <c r="E109" s="199"/>
      <c r="F109" s="82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1"/>
      <c r="B110" s="130" t="s">
        <v>388</v>
      </c>
      <c r="C110" s="130" t="s">
        <v>270</v>
      </c>
      <c r="D110" s="130">
        <v>335.0</v>
      </c>
      <c r="E110" s="199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1"/>
      <c r="B111" s="130" t="s">
        <v>389</v>
      </c>
      <c r="C111" s="130" t="s">
        <v>270</v>
      </c>
      <c r="D111" s="130">
        <v>1327.95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1"/>
      <c r="B112" s="130" t="s">
        <v>390</v>
      </c>
      <c r="C112" s="130" t="s">
        <v>391</v>
      </c>
      <c r="D112" s="130">
        <v>743.4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1"/>
      <c r="B113" s="137" t="s">
        <v>249</v>
      </c>
      <c r="C113" s="137" t="s">
        <v>270</v>
      </c>
      <c r="D113" s="137">
        <v>199.5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1"/>
      <c r="B114" s="213"/>
      <c r="C114" s="214" t="s">
        <v>193</v>
      </c>
      <c r="D114" s="215">
        <f>SUM(D109:D113)</f>
        <v>3214.17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1"/>
      <c r="B115" s="216"/>
      <c r="C115" s="217"/>
      <c r="D115" s="217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1"/>
      <c r="B116" s="200" t="s">
        <v>354</v>
      </c>
      <c r="C116" s="218"/>
      <c r="D116" s="218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1"/>
      <c r="B117" s="129" t="s">
        <v>203</v>
      </c>
      <c r="C117" s="129" t="s">
        <v>160</v>
      </c>
      <c r="D117" s="129" t="s">
        <v>204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1"/>
      <c r="B118" s="130" t="s">
        <v>392</v>
      </c>
      <c r="C118" s="130" t="s">
        <v>270</v>
      </c>
      <c r="D118" s="130">
        <v>22.0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1"/>
      <c r="B119" s="130" t="s">
        <v>393</v>
      </c>
      <c r="C119" s="130" t="s">
        <v>14</v>
      </c>
      <c r="D119" s="219">
        <v>5912.15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1"/>
      <c r="B120" s="130" t="s">
        <v>394</v>
      </c>
      <c r="C120" s="130" t="s">
        <v>270</v>
      </c>
      <c r="D120" s="130">
        <v>600.0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1"/>
      <c r="B121" s="130"/>
      <c r="C121" s="130"/>
      <c r="D121" s="13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1"/>
      <c r="B122" s="130"/>
      <c r="C122" s="130"/>
      <c r="D122" s="13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1"/>
      <c r="B123" s="130"/>
      <c r="C123" s="130"/>
      <c r="D123" s="13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1"/>
      <c r="B124" s="131"/>
      <c r="C124" s="131"/>
      <c r="D124" s="13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1"/>
      <c r="B125" s="131"/>
      <c r="C125" s="131"/>
      <c r="D125" s="13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1"/>
      <c r="B126" s="81"/>
      <c r="C126" s="133" t="s">
        <v>193</v>
      </c>
      <c r="D126" s="134">
        <f>SUM(D118:D125)</f>
        <v>6534.15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1"/>
      <c r="B128" s="79" t="s">
        <v>252</v>
      </c>
      <c r="C128" s="140">
        <f>SUM(D66+D77+D84+D91+D98+D105+D114+D126)</f>
        <v>11779.2</v>
      </c>
      <c r="D128" s="99"/>
      <c r="E128" s="99"/>
      <c r="F128" s="99"/>
      <c r="G128" s="99"/>
      <c r="H128" s="99"/>
      <c r="I128" s="99"/>
      <c r="J128" s="99"/>
      <c r="K128" s="99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1"/>
      <c r="B129" s="141"/>
      <c r="C129" s="141"/>
      <c r="D129" s="14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81"/>
      <c r="B130" s="79" t="s">
        <v>253</v>
      </c>
      <c r="C130" s="99"/>
      <c r="D130" s="99"/>
      <c r="E130" s="99"/>
      <c r="F130" s="99"/>
      <c r="G130" s="99"/>
      <c r="H130" s="99"/>
      <c r="I130" s="99"/>
      <c r="J130" s="99"/>
      <c r="K130" s="99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</row>
    <row r="131">
      <c r="A131" s="81"/>
      <c r="B131" s="139" t="s">
        <v>254</v>
      </c>
      <c r="C131" s="139" t="s">
        <v>255</v>
      </c>
      <c r="D131" s="139" t="s">
        <v>256</v>
      </c>
      <c r="E131" s="142" t="s">
        <v>257</v>
      </c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</row>
    <row r="132">
      <c r="A132" s="81"/>
      <c r="B132" s="146">
        <v>30000.0</v>
      </c>
      <c r="C132" s="144"/>
      <c r="D132" s="145"/>
      <c r="E132" s="146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</row>
    <row r="133">
      <c r="A133" s="81"/>
      <c r="B133" s="146"/>
      <c r="C133" s="220">
        <v>44788.0</v>
      </c>
      <c r="D133" s="201"/>
      <c r="E133" s="146">
        <v>3407.04</v>
      </c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</row>
    <row r="134">
      <c r="A134" s="81"/>
      <c r="B134" s="146"/>
      <c r="C134" s="147">
        <v>44791.0</v>
      </c>
      <c r="D134" s="202"/>
      <c r="E134" s="146">
        <v>3056.74</v>
      </c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</row>
    <row r="135">
      <c r="A135" s="81"/>
      <c r="B135" s="146"/>
      <c r="C135" s="147"/>
      <c r="D135" s="202"/>
      <c r="E135" s="146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</row>
    <row r="136">
      <c r="A136" s="81"/>
      <c r="B136" s="148"/>
      <c r="C136" s="148"/>
      <c r="D136" s="203"/>
      <c r="E136" s="13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</row>
    <row r="137">
      <c r="A137" s="81"/>
      <c r="B137" s="148"/>
      <c r="C137" s="148"/>
      <c r="D137" s="203"/>
      <c r="E137" s="13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</row>
    <row r="138">
      <c r="A138" s="81"/>
      <c r="B138" s="145"/>
      <c r="C138" s="145"/>
      <c r="D138" s="201"/>
      <c r="E138" s="145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</row>
    <row r="139">
      <c r="A139" s="81"/>
      <c r="B139" s="143"/>
      <c r="C139" s="144"/>
      <c r="D139" s="204"/>
      <c r="E139" s="14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</row>
    <row r="140">
      <c r="A140" s="81"/>
      <c r="B140" s="146"/>
      <c r="C140" s="147"/>
      <c r="D140" s="205"/>
      <c r="E140" s="146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</row>
    <row r="141">
      <c r="A141" s="81"/>
      <c r="B141" s="146"/>
      <c r="C141" s="147"/>
      <c r="D141" s="146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7.88"/>
  </cols>
  <sheetData>
    <row r="1">
      <c r="A1" s="78"/>
      <c r="B1" s="79" t="s">
        <v>155</v>
      </c>
      <c r="C1" s="79" t="s">
        <v>156</v>
      </c>
      <c r="D1" s="78"/>
      <c r="E1" s="80">
        <f>SUM(D30+C126)</f>
        <v>37657.37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81"/>
      <c r="B2" s="81"/>
      <c r="C2" s="81"/>
      <c r="D2" s="82" t="s">
        <v>157</v>
      </c>
      <c r="E2" s="206">
        <v>44058.58</v>
      </c>
      <c r="F2" s="81">
        <f>(E2/E1)</f>
        <v>1.169985583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85">
        <v>1.0</v>
      </c>
      <c r="B5" s="85" t="s">
        <v>20</v>
      </c>
      <c r="C5" s="85" t="s">
        <v>21</v>
      </c>
      <c r="D5" s="86">
        <v>100.66</v>
      </c>
      <c r="E5" s="209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5">
        <v>1.0</v>
      </c>
      <c r="B6" s="85" t="s">
        <v>23</v>
      </c>
      <c r="C6" s="85" t="s">
        <v>21</v>
      </c>
      <c r="D6" s="86">
        <v>215.64</v>
      </c>
      <c r="E6" s="209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5">
        <v>1.0</v>
      </c>
      <c r="B7" s="85" t="s">
        <v>395</v>
      </c>
      <c r="C7" s="85" t="s">
        <v>26</v>
      </c>
      <c r="D7" s="86">
        <v>2551.25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>
        <v>1.0</v>
      </c>
      <c r="B8" s="85" t="s">
        <v>396</v>
      </c>
      <c r="C8" s="85" t="s">
        <v>26</v>
      </c>
      <c r="D8" s="86">
        <v>1414.79</v>
      </c>
      <c r="E8" s="209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85">
        <v>1.0</v>
      </c>
      <c r="B9" s="85" t="s">
        <v>34</v>
      </c>
      <c r="C9" s="85" t="s">
        <v>26</v>
      </c>
      <c r="D9" s="86">
        <v>275.0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85">
        <v>1.0</v>
      </c>
      <c r="B10" s="187" t="s">
        <v>325</v>
      </c>
      <c r="C10" s="85" t="s">
        <v>209</v>
      </c>
      <c r="D10" s="86">
        <v>275.0</v>
      </c>
      <c r="E10" s="221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85">
        <v>1.0</v>
      </c>
      <c r="B11" s="85" t="s">
        <v>326</v>
      </c>
      <c r="C11" s="85" t="s">
        <v>327</v>
      </c>
      <c r="D11" s="86">
        <v>112.5</v>
      </c>
      <c r="E11" s="221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85">
        <v>5.0</v>
      </c>
      <c r="B12" s="85" t="s">
        <v>38</v>
      </c>
      <c r="C12" s="85" t="s">
        <v>39</v>
      </c>
      <c r="D12" s="86">
        <v>282.13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85">
        <v>1.0</v>
      </c>
      <c r="B13" s="85" t="s">
        <v>368</v>
      </c>
      <c r="C13" s="85" t="s">
        <v>39</v>
      </c>
      <c r="D13" s="86">
        <v>0.0</v>
      </c>
      <c r="E13" s="209" t="s">
        <v>397</v>
      </c>
      <c r="F13" s="1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85">
        <v>1.0</v>
      </c>
      <c r="B14" s="85" t="s">
        <v>32</v>
      </c>
      <c r="C14" s="85" t="s">
        <v>369</v>
      </c>
      <c r="D14" s="86">
        <v>1037.7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85">
        <v>5.0</v>
      </c>
      <c r="B15" s="85" t="s">
        <v>370</v>
      </c>
      <c r="C15" s="85" t="s">
        <v>39</v>
      </c>
      <c r="D15" s="86">
        <v>414.35</v>
      </c>
      <c r="E15" s="209" t="s">
        <v>15</v>
      </c>
      <c r="F15" s="182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85">
        <v>1.0</v>
      </c>
      <c r="B16" s="85" t="s">
        <v>43</v>
      </c>
      <c r="C16" s="85" t="s">
        <v>26</v>
      </c>
      <c r="D16" s="86">
        <v>882.0</v>
      </c>
      <c r="E16" s="209" t="s">
        <v>15</v>
      </c>
      <c r="F16" s="186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85">
        <v>15.0</v>
      </c>
      <c r="B17" s="85" t="s">
        <v>116</v>
      </c>
      <c r="C17" s="85" t="s">
        <v>39</v>
      </c>
      <c r="D17" s="86">
        <v>606.0</v>
      </c>
      <c r="E17" s="209" t="s">
        <v>15</v>
      </c>
      <c r="F17" s="182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85">
        <v>7.0</v>
      </c>
      <c r="B18" s="85" t="s">
        <v>49</v>
      </c>
      <c r="C18" s="85" t="s">
        <v>50</v>
      </c>
      <c r="D18" s="86">
        <v>28.9</v>
      </c>
      <c r="E18" s="209" t="s">
        <v>15</v>
      </c>
      <c r="F18" s="186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>
      <c r="A19" s="85">
        <v>9.0</v>
      </c>
      <c r="B19" s="85" t="s">
        <v>51</v>
      </c>
      <c r="C19" s="85" t="s">
        <v>293</v>
      </c>
      <c r="D19" s="87">
        <v>163.84</v>
      </c>
      <c r="E19" s="209" t="s">
        <v>15</v>
      </c>
      <c r="F19" s="186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85">
        <v>10.0</v>
      </c>
      <c r="B20" s="85" t="s">
        <v>331</v>
      </c>
      <c r="C20" s="85" t="s">
        <v>50</v>
      </c>
      <c r="D20" s="86">
        <v>119.47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85">
        <v>15.0</v>
      </c>
      <c r="B21" s="85" t="s">
        <v>172</v>
      </c>
      <c r="C21" s="85" t="s">
        <v>26</v>
      </c>
      <c r="D21" s="86">
        <f>SUM(F45+E45)</f>
        <v>6271.05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5">
        <v>15.0</v>
      </c>
      <c r="B22" s="85" t="s">
        <v>58</v>
      </c>
      <c r="C22" s="85" t="s">
        <v>26</v>
      </c>
      <c r="D22" s="86">
        <v>1250.0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5">
        <v>15.0</v>
      </c>
      <c r="B23" s="85" t="s">
        <v>47</v>
      </c>
      <c r="C23" s="85"/>
      <c r="D23" s="87">
        <v>1750.0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5">
        <v>20.0</v>
      </c>
      <c r="B24" s="85" t="s">
        <v>140</v>
      </c>
      <c r="C24" s="85" t="s">
        <v>39</v>
      </c>
      <c r="D24" s="87">
        <v>1473.66</v>
      </c>
      <c r="E24" s="209" t="s">
        <v>15</v>
      </c>
      <c r="F24" s="186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85">
        <v>20.0</v>
      </c>
      <c r="B25" s="85" t="s">
        <v>60</v>
      </c>
      <c r="C25" s="85" t="s">
        <v>39</v>
      </c>
      <c r="D25" s="86">
        <v>3329.63</v>
      </c>
      <c r="E25" s="209" t="s">
        <v>15</v>
      </c>
      <c r="F25" s="186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5">
        <v>27.0</v>
      </c>
      <c r="B26" s="85" t="s">
        <v>61</v>
      </c>
      <c r="C26" s="85" t="s">
        <v>50</v>
      </c>
      <c r="D26" s="181" t="s">
        <v>134</v>
      </c>
      <c r="E26" s="209" t="s">
        <v>397</v>
      </c>
      <c r="F26" s="186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5">
        <v>31.0</v>
      </c>
      <c r="B27" s="85" t="s">
        <v>398</v>
      </c>
      <c r="C27" s="89" t="s">
        <v>26</v>
      </c>
      <c r="D27" s="86">
        <v>900.0</v>
      </c>
      <c r="E27" s="209" t="s">
        <v>15</v>
      </c>
      <c r="F27" s="186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5">
        <v>31.0</v>
      </c>
      <c r="B28" s="85" t="s">
        <v>177</v>
      </c>
      <c r="C28" s="89" t="s">
        <v>168</v>
      </c>
      <c r="D28" s="86">
        <v>100.0</v>
      </c>
      <c r="E28" s="211" t="s">
        <v>15</v>
      </c>
      <c r="F28" s="186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85">
        <v>31.0</v>
      </c>
      <c r="B29" s="85" t="s">
        <v>178</v>
      </c>
      <c r="C29" s="92" t="s">
        <v>26</v>
      </c>
      <c r="D29" s="153">
        <f>SUM(K45+L45)</f>
        <v>8932.96</v>
      </c>
      <c r="E29" s="209" t="s">
        <v>15</v>
      </c>
      <c r="F29" s="186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94"/>
      <c r="B30" s="95" t="s">
        <v>179</v>
      </c>
      <c r="C30" s="96"/>
      <c r="D30" s="97">
        <f>SUM(D4:D29)</f>
        <v>35499.32</v>
      </c>
      <c r="E30" s="98">
        <f>SUM(D4:D29)</f>
        <v>35499.32</v>
      </c>
      <c r="F30" s="99"/>
      <c r="G30" s="99"/>
      <c r="H30" s="99"/>
      <c r="I30" s="99"/>
      <c r="J30" s="99"/>
      <c r="K30" s="99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 ht="19.5" customHeight="1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 ht="19.5" customHeight="1">
      <c r="A32" s="81"/>
      <c r="B32" s="100" t="s">
        <v>172</v>
      </c>
      <c r="C32" s="101"/>
      <c r="D32" s="101"/>
      <c r="E32" s="94"/>
      <c r="F32" s="81"/>
      <c r="G32" s="81"/>
      <c r="H32" s="100" t="s">
        <v>178</v>
      </c>
      <c r="I32" s="101"/>
      <c r="J32" s="101"/>
      <c r="K32" s="94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 ht="19.5" customHeight="1">
      <c r="A33" s="81"/>
      <c r="B33" s="102" t="s">
        <v>180</v>
      </c>
      <c r="C33" s="102" t="s">
        <v>181</v>
      </c>
      <c r="D33" s="103" t="s">
        <v>18</v>
      </c>
      <c r="E33" s="189" t="s">
        <v>19</v>
      </c>
      <c r="F33" s="189" t="s">
        <v>334</v>
      </c>
      <c r="G33" s="81"/>
      <c r="H33" s="102" t="s">
        <v>180</v>
      </c>
      <c r="I33" s="105" t="s">
        <v>181</v>
      </c>
      <c r="J33" s="106" t="s">
        <v>18</v>
      </c>
      <c r="K33" s="107" t="s">
        <v>19</v>
      </c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>
      <c r="A34" s="81"/>
      <c r="B34" s="108" t="s">
        <v>371</v>
      </c>
      <c r="C34" s="109"/>
      <c r="D34" s="108">
        <v>1157.81</v>
      </c>
      <c r="E34" s="85">
        <f t="shared" ref="E34:E44" si="1">SUM(C34+D34)</f>
        <v>1157.81</v>
      </c>
      <c r="F34" s="130">
        <v>0.0</v>
      </c>
      <c r="G34" s="81"/>
      <c r="H34" s="108" t="s">
        <v>371</v>
      </c>
      <c r="I34" s="109"/>
      <c r="J34" s="108">
        <v>1532.9</v>
      </c>
      <c r="K34" s="85">
        <f t="shared" ref="K34:K44" si="2">SUM(I34+J34)</f>
        <v>1532.9</v>
      </c>
      <c r="L34" s="81">
        <f t="shared" ref="L34:L44" si="3">SUM(E34+F34+K34)</f>
        <v>2690.71</v>
      </c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>
      <c r="A35" s="81"/>
      <c r="B35" s="108" t="s">
        <v>114</v>
      </c>
      <c r="C35" s="108"/>
      <c r="D35" s="108">
        <v>0.0</v>
      </c>
      <c r="E35" s="85">
        <f t="shared" si="1"/>
        <v>0</v>
      </c>
      <c r="F35" s="130">
        <v>0.0</v>
      </c>
      <c r="G35" s="81"/>
      <c r="H35" s="108" t="s">
        <v>399</v>
      </c>
      <c r="I35" s="108"/>
      <c r="J35" s="108">
        <v>1134.28</v>
      </c>
      <c r="K35" s="85">
        <f t="shared" si="2"/>
        <v>1134.28</v>
      </c>
      <c r="L35" s="81">
        <f t="shared" si="3"/>
        <v>1134.28</v>
      </c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>
      <c r="A36" s="81"/>
      <c r="B36" s="108" t="s">
        <v>183</v>
      </c>
      <c r="C36" s="108"/>
      <c r="D36" s="108">
        <v>0.0</v>
      </c>
      <c r="E36" s="85">
        <f t="shared" si="1"/>
        <v>0</v>
      </c>
      <c r="F36" s="130">
        <v>0.0</v>
      </c>
      <c r="G36" s="81"/>
      <c r="H36" s="108" t="s">
        <v>183</v>
      </c>
      <c r="I36" s="108"/>
      <c r="J36" s="108">
        <v>0.0</v>
      </c>
      <c r="K36" s="85">
        <f t="shared" si="2"/>
        <v>0</v>
      </c>
      <c r="L36" s="81">
        <f t="shared" si="3"/>
        <v>0</v>
      </c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>
      <c r="A37" s="81"/>
      <c r="B37" s="108" t="s">
        <v>184</v>
      </c>
      <c r="C37" s="108"/>
      <c r="D37" s="108">
        <v>0.0</v>
      </c>
      <c r="E37" s="85">
        <f t="shared" si="1"/>
        <v>0</v>
      </c>
      <c r="F37" s="130">
        <v>0.0</v>
      </c>
      <c r="G37" s="81"/>
      <c r="H37" s="108" t="s">
        <v>184</v>
      </c>
      <c r="I37" s="108"/>
      <c r="J37" s="108">
        <v>0.0</v>
      </c>
      <c r="K37" s="85">
        <f t="shared" si="2"/>
        <v>0</v>
      </c>
      <c r="L37" s="81">
        <f t="shared" si="3"/>
        <v>0</v>
      </c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>
      <c r="A38" s="81"/>
      <c r="B38" s="108" t="s">
        <v>185</v>
      </c>
      <c r="C38" s="108">
        <v>850.0</v>
      </c>
      <c r="D38" s="108">
        <v>999.15</v>
      </c>
      <c r="E38" s="85">
        <f t="shared" si="1"/>
        <v>1849.15</v>
      </c>
      <c r="F38" s="130">
        <v>0.0</v>
      </c>
      <c r="G38" s="81"/>
      <c r="H38" s="108" t="s">
        <v>185</v>
      </c>
      <c r="I38" s="108">
        <v>350.0</v>
      </c>
      <c r="J38" s="108">
        <v>1235.73</v>
      </c>
      <c r="K38" s="85">
        <f t="shared" si="2"/>
        <v>1585.73</v>
      </c>
      <c r="L38" s="81">
        <f t="shared" si="3"/>
        <v>3434.88</v>
      </c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 ht="19.5" customHeight="1">
      <c r="A39" s="81"/>
      <c r="B39" s="108" t="s">
        <v>186</v>
      </c>
      <c r="C39" s="108"/>
      <c r="D39" s="108">
        <v>956.58</v>
      </c>
      <c r="E39" s="85">
        <f t="shared" si="1"/>
        <v>956.58</v>
      </c>
      <c r="F39" s="108">
        <v>86.4</v>
      </c>
      <c r="G39" s="81"/>
      <c r="H39" s="108" t="s">
        <v>186</v>
      </c>
      <c r="I39" s="108"/>
      <c r="J39" s="108">
        <v>1229.33</v>
      </c>
      <c r="K39" s="85">
        <f t="shared" si="2"/>
        <v>1229.33</v>
      </c>
      <c r="L39" s="81">
        <f t="shared" si="3"/>
        <v>2272.31</v>
      </c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 ht="19.5" customHeight="1">
      <c r="A40" s="81"/>
      <c r="B40" s="108" t="s">
        <v>187</v>
      </c>
      <c r="C40" s="108"/>
      <c r="D40" s="108">
        <v>0.0</v>
      </c>
      <c r="E40" s="85">
        <f t="shared" si="1"/>
        <v>0</v>
      </c>
      <c r="F40" s="130">
        <v>0.0</v>
      </c>
      <c r="G40" s="81"/>
      <c r="H40" s="108" t="s">
        <v>187</v>
      </c>
      <c r="I40" s="108"/>
      <c r="J40" s="108">
        <v>1456.12</v>
      </c>
      <c r="K40" s="85">
        <f t="shared" si="2"/>
        <v>1456.12</v>
      </c>
      <c r="L40" s="81">
        <f t="shared" si="3"/>
        <v>1456.12</v>
      </c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 ht="19.5" customHeight="1">
      <c r="A41" s="81"/>
      <c r="B41" s="108" t="s">
        <v>335</v>
      </c>
      <c r="C41" s="108"/>
      <c r="D41" s="108">
        <v>762.81</v>
      </c>
      <c r="E41" s="85">
        <f t="shared" si="1"/>
        <v>762.81</v>
      </c>
      <c r="F41" s="130">
        <v>0.0</v>
      </c>
      <c r="G41" s="81"/>
      <c r="H41" s="190" t="s">
        <v>335</v>
      </c>
      <c r="I41" s="108"/>
      <c r="J41" s="108">
        <v>871.6</v>
      </c>
      <c r="K41" s="85">
        <f t="shared" si="2"/>
        <v>871.6</v>
      </c>
      <c r="L41" s="81">
        <f t="shared" si="3"/>
        <v>1634.41</v>
      </c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>
      <c r="A42" s="81"/>
      <c r="B42" s="108" t="s">
        <v>189</v>
      </c>
      <c r="C42" s="109"/>
      <c r="D42" s="108">
        <v>891.0</v>
      </c>
      <c r="E42" s="85">
        <f t="shared" si="1"/>
        <v>891</v>
      </c>
      <c r="F42" s="130">
        <v>77.4</v>
      </c>
      <c r="G42" s="81"/>
      <c r="H42" s="108" t="s">
        <v>189</v>
      </c>
      <c r="I42" s="109"/>
      <c r="J42" s="108">
        <v>157.8</v>
      </c>
      <c r="K42" s="85">
        <f t="shared" si="2"/>
        <v>157.8</v>
      </c>
      <c r="L42" s="81">
        <f t="shared" si="3"/>
        <v>1126.2</v>
      </c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>
      <c r="A43" s="81"/>
      <c r="B43" s="108" t="s">
        <v>190</v>
      </c>
      <c r="C43" s="108"/>
      <c r="D43" s="108">
        <v>405.4</v>
      </c>
      <c r="E43" s="85">
        <f t="shared" si="1"/>
        <v>405.4</v>
      </c>
      <c r="F43" s="130">
        <v>84.5</v>
      </c>
      <c r="G43" s="81"/>
      <c r="H43" s="108" t="s">
        <v>190</v>
      </c>
      <c r="I43" s="108"/>
      <c r="J43" s="108">
        <v>965.2</v>
      </c>
      <c r="K43" s="85">
        <f t="shared" si="2"/>
        <v>965.2</v>
      </c>
      <c r="L43" s="81">
        <f t="shared" si="3"/>
        <v>1455.1</v>
      </c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1"/>
      <c r="B44" s="108" t="s">
        <v>191</v>
      </c>
      <c r="C44" s="109"/>
      <c r="D44" s="85">
        <v>0.0</v>
      </c>
      <c r="E44" s="85">
        <f t="shared" si="1"/>
        <v>0</v>
      </c>
      <c r="F44" s="130">
        <v>0.0</v>
      </c>
      <c r="G44" s="81"/>
      <c r="H44" s="108" t="s">
        <v>191</v>
      </c>
      <c r="I44" s="109"/>
      <c r="J44" s="113">
        <v>0.0</v>
      </c>
      <c r="K44" s="85">
        <f t="shared" si="2"/>
        <v>0</v>
      </c>
      <c r="L44" s="81">
        <f t="shared" si="3"/>
        <v>0</v>
      </c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81"/>
      <c r="B45" s="81"/>
      <c r="C45" s="81"/>
      <c r="D45" s="192"/>
      <c r="E45" s="115">
        <f t="shared" ref="E45:F45" si="4">SUM(E34:E44)</f>
        <v>6022.75</v>
      </c>
      <c r="F45" s="193">
        <f t="shared" si="4"/>
        <v>248.3</v>
      </c>
      <c r="G45" s="194"/>
      <c r="H45" s="81"/>
      <c r="I45" s="81"/>
      <c r="J45" s="113" t="s">
        <v>193</v>
      </c>
      <c r="K45" s="115">
        <f>SUM(K34:K44)</f>
        <v>8932.96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81"/>
      <c r="B46" s="81"/>
      <c r="C46" s="81"/>
      <c r="D46" s="81"/>
      <c r="E46" s="195" t="s">
        <v>336</v>
      </c>
      <c r="F46" s="196" t="s">
        <v>337</v>
      </c>
      <c r="G46" s="197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81"/>
      <c r="B47" s="116" t="s">
        <v>194</v>
      </c>
      <c r="C47" s="117">
        <f>SUM(E45+K45)</f>
        <v>14955.71</v>
      </c>
      <c r="D47" s="118"/>
      <c r="E47" s="118"/>
      <c r="F47" s="99"/>
      <c r="G47" s="99"/>
      <c r="H47" s="99"/>
      <c r="I47" s="99"/>
      <c r="J47" s="99"/>
      <c r="K47" s="99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1"/>
      <c r="B48" s="119"/>
      <c r="C48" s="120"/>
      <c r="D48" s="120"/>
      <c r="E48" s="120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1"/>
      <c r="B49" s="121" t="s">
        <v>195</v>
      </c>
      <c r="C49" s="122"/>
      <c r="D49" s="122"/>
      <c r="E49" s="122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81"/>
      <c r="B50" s="212" t="s">
        <v>400</v>
      </c>
      <c r="C50" s="124">
        <v>550.0</v>
      </c>
      <c r="D50" s="124">
        <v>500.0</v>
      </c>
      <c r="E50" s="124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81"/>
      <c r="B51" s="123"/>
      <c r="C51" s="124"/>
      <c r="D51" s="124"/>
      <c r="E51" s="124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81"/>
      <c r="B53" s="116" t="s">
        <v>198</v>
      </c>
      <c r="C53" s="125">
        <f>SUM(C50:E50)</f>
        <v>1050</v>
      </c>
      <c r="D53" s="126" t="s">
        <v>199</v>
      </c>
      <c r="E53" s="127">
        <f>SUM(D51:F51)</f>
        <v>0</v>
      </c>
      <c r="F53" s="126" t="s">
        <v>200</v>
      </c>
      <c r="G53" s="198"/>
      <c r="H53" s="128">
        <f>SUM(C53+E53)</f>
        <v>1050</v>
      </c>
      <c r="I53" s="99"/>
      <c r="J53" s="99"/>
      <c r="K53" s="99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81"/>
      <c r="B55" s="79" t="s">
        <v>201</v>
      </c>
      <c r="C55" s="99"/>
      <c r="D55" s="99"/>
      <c r="E55" s="99"/>
      <c r="F55" s="99"/>
      <c r="G55" s="99"/>
      <c r="H55" s="99"/>
      <c r="I55" s="99"/>
      <c r="J55" s="99"/>
      <c r="K55" s="99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81"/>
      <c r="B57" s="79" t="s">
        <v>202</v>
      </c>
      <c r="C57" s="99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81"/>
      <c r="B58" s="129" t="s">
        <v>203</v>
      </c>
      <c r="C58" s="129" t="s">
        <v>160</v>
      </c>
      <c r="D58" s="129" t="s">
        <v>204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1"/>
      <c r="B59" s="130" t="s">
        <v>401</v>
      </c>
      <c r="C59" s="130" t="s">
        <v>340</v>
      </c>
      <c r="D59" s="130">
        <v>19.0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1"/>
      <c r="B60" s="130" t="s">
        <v>402</v>
      </c>
      <c r="C60" s="130" t="s">
        <v>340</v>
      </c>
      <c r="D60" s="130">
        <v>77.9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1"/>
      <c r="B61" s="130" t="s">
        <v>403</v>
      </c>
      <c r="C61" s="130" t="s">
        <v>270</v>
      </c>
      <c r="D61" s="130">
        <v>43.73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1"/>
      <c r="B62" s="131"/>
      <c r="C62" s="131"/>
      <c r="D62" s="13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1"/>
      <c r="B63" s="131"/>
      <c r="C63" s="131"/>
      <c r="D63" s="13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1"/>
      <c r="B64" s="81"/>
      <c r="C64" s="133" t="s">
        <v>193</v>
      </c>
      <c r="D64" s="134">
        <f>SUM(D59:D63)</f>
        <v>140.63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1"/>
      <c r="B66" s="79" t="s">
        <v>210</v>
      </c>
      <c r="C66" s="99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81"/>
      <c r="B67" s="129" t="s">
        <v>203</v>
      </c>
      <c r="C67" s="129" t="s">
        <v>160</v>
      </c>
      <c r="D67" s="129" t="s">
        <v>204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81"/>
      <c r="B68" s="130" t="s">
        <v>383</v>
      </c>
      <c r="C68" s="130" t="s">
        <v>168</v>
      </c>
      <c r="D68" s="130">
        <v>175.0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81"/>
      <c r="B69" s="130"/>
      <c r="C69" s="130"/>
      <c r="D69" s="13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81"/>
      <c r="B70" s="131"/>
      <c r="C70" s="131"/>
      <c r="D70" s="13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81"/>
      <c r="B71" s="131"/>
      <c r="C71" s="131"/>
      <c r="D71" s="13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81"/>
      <c r="B72" s="131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81"/>
      <c r="B73" s="131"/>
      <c r="C73" s="131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81"/>
      <c r="B74" s="135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81"/>
      <c r="B75" s="136"/>
      <c r="C75" s="133" t="s">
        <v>193</v>
      </c>
      <c r="D75" s="134">
        <f>SUM(D68:D74)</f>
        <v>175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1"/>
      <c r="B77" s="79" t="s">
        <v>216</v>
      </c>
      <c r="C77" s="99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1"/>
      <c r="B78" s="129" t="s">
        <v>203</v>
      </c>
      <c r="C78" s="129" t="s">
        <v>160</v>
      </c>
      <c r="D78" s="129" t="s">
        <v>204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1"/>
      <c r="B79" s="130"/>
      <c r="C79" s="130"/>
      <c r="D79" s="13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81"/>
      <c r="B80" s="131"/>
      <c r="C80" s="131"/>
      <c r="D80" s="13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81"/>
      <c r="B81" s="135"/>
      <c r="C81" s="135"/>
      <c r="D81" s="135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81"/>
      <c r="B82" s="136"/>
      <c r="C82" s="133" t="s">
        <v>193</v>
      </c>
      <c r="D82" s="134">
        <f>SUM(D79:D81)</f>
        <v>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81"/>
      <c r="B84" s="79" t="s">
        <v>220</v>
      </c>
      <c r="C84" s="99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81"/>
      <c r="B85" s="129" t="s">
        <v>203</v>
      </c>
      <c r="C85" s="129" t="s">
        <v>160</v>
      </c>
      <c r="D85" s="129" t="s">
        <v>204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81"/>
      <c r="B86" s="131"/>
      <c r="C86" s="131"/>
      <c r="D86" s="13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81"/>
      <c r="B87" s="131"/>
      <c r="C87" s="131"/>
      <c r="D87" s="13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81"/>
      <c r="B88" s="135"/>
      <c r="C88" s="135"/>
      <c r="D88" s="135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1"/>
      <c r="B89" s="136"/>
      <c r="C89" s="133" t="s">
        <v>193</v>
      </c>
      <c r="D89" s="134">
        <f>SUM(D86:D88)</f>
        <v>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1"/>
      <c r="B91" s="79" t="s">
        <v>223</v>
      </c>
      <c r="C91" s="99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1"/>
      <c r="B92" s="129" t="s">
        <v>203</v>
      </c>
      <c r="C92" s="129" t="s">
        <v>160</v>
      </c>
      <c r="D92" s="129" t="s">
        <v>204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1"/>
      <c r="B95" s="131"/>
      <c r="C95" s="131"/>
      <c r="D95" s="13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1"/>
      <c r="B96" s="81"/>
      <c r="C96" s="133" t="s">
        <v>193</v>
      </c>
      <c r="D96" s="134">
        <f>SUM(D93:D95)</f>
        <v>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1"/>
      <c r="B98" s="79" t="s">
        <v>224</v>
      </c>
      <c r="C98" s="99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1"/>
      <c r="B99" s="129" t="s">
        <v>203</v>
      </c>
      <c r="C99" s="129" t="s">
        <v>160</v>
      </c>
      <c r="D99" s="129" t="s">
        <v>204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1"/>
      <c r="B100" s="130" t="s">
        <v>404</v>
      </c>
      <c r="C100" s="130" t="s">
        <v>209</v>
      </c>
      <c r="D100" s="130">
        <v>38.1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1"/>
      <c r="B101" s="130" t="s">
        <v>405</v>
      </c>
      <c r="C101" s="130" t="s">
        <v>209</v>
      </c>
      <c r="D101" s="130">
        <v>262.06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1"/>
      <c r="B102" s="137" t="s">
        <v>406</v>
      </c>
      <c r="C102" s="137" t="s">
        <v>209</v>
      </c>
      <c r="D102" s="137">
        <v>56.3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1"/>
      <c r="B103" s="136"/>
      <c r="C103" s="133" t="s">
        <v>193</v>
      </c>
      <c r="D103" s="134">
        <f>SUM(D100:D102)</f>
        <v>356.46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1"/>
      <c r="B105" s="79" t="s">
        <v>386</v>
      </c>
      <c r="C105" s="99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1"/>
      <c r="B106" s="129" t="s">
        <v>203</v>
      </c>
      <c r="C106" s="129" t="s">
        <v>160</v>
      </c>
      <c r="D106" s="129" t="s">
        <v>204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1"/>
      <c r="B107" s="130" t="s">
        <v>407</v>
      </c>
      <c r="C107" s="130" t="s">
        <v>270</v>
      </c>
      <c r="D107" s="130">
        <v>780.56</v>
      </c>
      <c r="E107" s="199"/>
      <c r="F107" s="82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1"/>
      <c r="B108" s="130" t="s">
        <v>408</v>
      </c>
      <c r="C108" s="130" t="s">
        <v>270</v>
      </c>
      <c r="D108" s="130">
        <v>530.0</v>
      </c>
      <c r="E108" s="199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1"/>
      <c r="B109" s="130"/>
      <c r="C109" s="130"/>
      <c r="D109" s="13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1"/>
      <c r="B110" s="130"/>
      <c r="C110" s="131"/>
      <c r="D110" s="13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1"/>
      <c r="B111" s="135"/>
      <c r="C111" s="135"/>
      <c r="D111" s="135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1"/>
      <c r="B112" s="213"/>
      <c r="C112" s="214" t="s">
        <v>193</v>
      </c>
      <c r="D112" s="215">
        <f>SUM(D107:D111)</f>
        <v>1310.56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1"/>
      <c r="B113" s="216"/>
      <c r="C113" s="217"/>
      <c r="D113" s="217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1"/>
      <c r="B114" s="200" t="s">
        <v>354</v>
      </c>
      <c r="C114" s="218"/>
      <c r="D114" s="218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1"/>
      <c r="B115" s="129" t="s">
        <v>203</v>
      </c>
      <c r="C115" s="129" t="s">
        <v>160</v>
      </c>
      <c r="D115" s="129" t="s">
        <v>204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1"/>
      <c r="B116" s="130" t="s">
        <v>409</v>
      </c>
      <c r="C116" s="130" t="s">
        <v>340</v>
      </c>
      <c r="D116" s="130">
        <v>175.4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1"/>
      <c r="B117" s="130"/>
      <c r="C117" s="130"/>
      <c r="D117" s="13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1"/>
      <c r="B118" s="130"/>
      <c r="C118" s="130"/>
      <c r="D118" s="13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1"/>
      <c r="B119" s="130"/>
      <c r="C119" s="130"/>
      <c r="D119" s="13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1"/>
      <c r="B120" s="130"/>
      <c r="C120" s="130"/>
      <c r="D120" s="13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1"/>
      <c r="B121" s="130"/>
      <c r="C121" s="130"/>
      <c r="D121" s="13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1"/>
      <c r="B122" s="131"/>
      <c r="C122" s="131"/>
      <c r="D122" s="13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1"/>
      <c r="B123" s="131"/>
      <c r="C123" s="131"/>
      <c r="D123" s="13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1"/>
      <c r="B124" s="81"/>
      <c r="C124" s="133" t="s">
        <v>193</v>
      </c>
      <c r="D124" s="134">
        <f>SUM(D116:D123)</f>
        <v>175.4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1"/>
      <c r="B125" s="81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1"/>
      <c r="B126" s="79" t="s">
        <v>252</v>
      </c>
      <c r="C126" s="140">
        <f>SUM(D64+D75+D82+D89+D96+D103+D112+D124)</f>
        <v>2158.05</v>
      </c>
      <c r="D126" s="99"/>
      <c r="E126" s="99"/>
      <c r="F126" s="99"/>
      <c r="G126" s="99"/>
      <c r="H126" s="99"/>
      <c r="I126" s="99"/>
      <c r="J126" s="99"/>
      <c r="K126" s="99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1"/>
      <c r="B127" s="141"/>
      <c r="C127" s="141"/>
      <c r="D127" s="14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1"/>
      <c r="B128" s="79" t="s">
        <v>253</v>
      </c>
      <c r="C128" s="99"/>
      <c r="D128" s="99"/>
      <c r="E128" s="99"/>
      <c r="F128" s="99"/>
      <c r="G128" s="99"/>
      <c r="H128" s="99"/>
      <c r="I128" s="99"/>
      <c r="J128" s="99"/>
      <c r="K128" s="99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1"/>
      <c r="B129" s="139" t="s">
        <v>254</v>
      </c>
      <c r="C129" s="139" t="s">
        <v>255</v>
      </c>
      <c r="D129" s="139" t="s">
        <v>256</v>
      </c>
      <c r="E129" s="142" t="s">
        <v>257</v>
      </c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81"/>
      <c r="B130" s="146">
        <v>24698.36</v>
      </c>
      <c r="C130" s="144">
        <v>44826.0</v>
      </c>
      <c r="D130" s="145">
        <v>8000.0</v>
      </c>
      <c r="E130" s="146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</row>
    <row r="131">
      <c r="A131" s="81"/>
      <c r="B131" s="146"/>
      <c r="C131" s="147"/>
      <c r="D131" s="201"/>
      <c r="E131" s="146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</row>
    <row r="132">
      <c r="A132" s="81"/>
      <c r="B132" s="146"/>
      <c r="C132" s="147"/>
      <c r="D132" s="202"/>
      <c r="E132" s="146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</row>
    <row r="133">
      <c r="A133" s="81"/>
      <c r="B133" s="146"/>
      <c r="C133" s="147"/>
      <c r="D133" s="202"/>
      <c r="E133" s="146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</row>
    <row r="134">
      <c r="A134" s="81"/>
      <c r="B134" s="148"/>
      <c r="C134" s="148"/>
      <c r="D134" s="203"/>
      <c r="E134" s="13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</row>
    <row r="135">
      <c r="A135" s="81"/>
      <c r="B135" s="148"/>
      <c r="C135" s="148"/>
      <c r="D135" s="203"/>
      <c r="E135" s="13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</row>
    <row r="136">
      <c r="A136" s="81"/>
      <c r="B136" s="145"/>
      <c r="C136" s="145"/>
      <c r="D136" s="201"/>
      <c r="E136" s="145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</row>
    <row r="137">
      <c r="A137" s="81"/>
      <c r="B137" s="143"/>
      <c r="C137" s="144"/>
      <c r="D137" s="204"/>
      <c r="E137" s="146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</row>
    <row r="138">
      <c r="A138" s="81"/>
      <c r="B138" s="146"/>
      <c r="C138" s="147"/>
      <c r="D138" s="205"/>
      <c r="E138" s="146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</row>
    <row r="139">
      <c r="A139" s="81"/>
      <c r="B139" s="146"/>
      <c r="C139" s="147"/>
      <c r="D139" s="146"/>
      <c r="E139" s="14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</row>
    <row r="140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8.5"/>
  </cols>
  <sheetData>
    <row r="1">
      <c r="A1" s="222" t="s">
        <v>15</v>
      </c>
      <c r="B1" s="79" t="s">
        <v>155</v>
      </c>
      <c r="C1" s="79" t="s">
        <v>156</v>
      </c>
      <c r="D1" s="78"/>
      <c r="E1" s="80">
        <f>SUM(D31+C123)</f>
        <v>39249.59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81"/>
      <c r="B2" s="81"/>
      <c r="C2" s="81"/>
      <c r="D2" s="82" t="s">
        <v>157</v>
      </c>
      <c r="E2" s="206">
        <v>43302.1</v>
      </c>
      <c r="F2" s="81">
        <f>(E2/E1)</f>
        <v>1.103249741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85">
        <v>1.0</v>
      </c>
      <c r="B5" s="85" t="s">
        <v>20</v>
      </c>
      <c r="C5" s="85" t="s">
        <v>21</v>
      </c>
      <c r="D5" s="86">
        <v>64.96</v>
      </c>
      <c r="E5" s="209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5">
        <v>1.0</v>
      </c>
      <c r="B6" s="85" t="s">
        <v>23</v>
      </c>
      <c r="C6" s="85" t="s">
        <v>21</v>
      </c>
      <c r="D6" s="86">
        <v>264.36</v>
      </c>
      <c r="E6" s="209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5">
        <v>1.0</v>
      </c>
      <c r="B7" s="85" t="s">
        <v>410</v>
      </c>
      <c r="C7" s="85" t="s">
        <v>26</v>
      </c>
      <c r="D7" s="86">
        <v>2449.7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>
        <v>1.0</v>
      </c>
      <c r="B8" s="85" t="s">
        <v>411</v>
      </c>
      <c r="C8" s="85" t="s">
        <v>26</v>
      </c>
      <c r="D8" s="86">
        <v>1288.65</v>
      </c>
      <c r="E8" s="209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85">
        <v>1.0</v>
      </c>
      <c r="B9" s="85" t="s">
        <v>34</v>
      </c>
      <c r="C9" s="85" t="s">
        <v>26</v>
      </c>
      <c r="D9" s="86">
        <v>275.0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85">
        <v>1.0</v>
      </c>
      <c r="B10" s="187" t="s">
        <v>325</v>
      </c>
      <c r="C10" s="85" t="s">
        <v>209</v>
      </c>
      <c r="D10" s="86">
        <v>275.0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85">
        <v>1.0</v>
      </c>
      <c r="B11" s="85" t="s">
        <v>326</v>
      </c>
      <c r="C11" s="85" t="s">
        <v>327</v>
      </c>
      <c r="D11" s="86">
        <v>112.5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85">
        <v>1.0</v>
      </c>
      <c r="B12" s="85" t="s">
        <v>368</v>
      </c>
      <c r="C12" s="85" t="s">
        <v>39</v>
      </c>
      <c r="D12" s="181" t="s">
        <v>397</v>
      </c>
      <c r="E12" s="209" t="s">
        <v>397</v>
      </c>
      <c r="F12" s="1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85">
        <v>1.0</v>
      </c>
      <c r="B13" s="85" t="s">
        <v>32</v>
      </c>
      <c r="C13" s="85" t="s">
        <v>369</v>
      </c>
      <c r="D13" s="86">
        <v>798.6</v>
      </c>
      <c r="E13" s="209" t="s">
        <v>15</v>
      </c>
      <c r="F13" s="1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85">
        <v>1.0</v>
      </c>
      <c r="B14" s="85" t="s">
        <v>43</v>
      </c>
      <c r="C14" s="85" t="s">
        <v>26</v>
      </c>
      <c r="D14" s="86">
        <v>882.0</v>
      </c>
      <c r="E14" s="209" t="s">
        <v>15</v>
      </c>
      <c r="F14" s="186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85">
        <v>5.0</v>
      </c>
      <c r="B15" s="85" t="s">
        <v>38</v>
      </c>
      <c r="C15" s="85" t="s">
        <v>39</v>
      </c>
      <c r="D15" s="86">
        <v>279.68</v>
      </c>
      <c r="E15" s="209" t="s">
        <v>15</v>
      </c>
      <c r="F15" s="186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85">
        <v>7.0</v>
      </c>
      <c r="B16" s="85" t="s">
        <v>49</v>
      </c>
      <c r="C16" s="85" t="s">
        <v>50</v>
      </c>
      <c r="D16" s="86">
        <v>28.9</v>
      </c>
      <c r="E16" s="209" t="s">
        <v>15</v>
      </c>
      <c r="F16" s="186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85">
        <v>9.0</v>
      </c>
      <c r="B17" s="85" t="s">
        <v>51</v>
      </c>
      <c r="C17" s="85" t="s">
        <v>293</v>
      </c>
      <c r="D17" s="87">
        <v>163.84</v>
      </c>
      <c r="E17" s="209" t="s">
        <v>15</v>
      </c>
      <c r="F17" s="186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85">
        <v>10.0</v>
      </c>
      <c r="B18" s="85" t="s">
        <v>331</v>
      </c>
      <c r="C18" s="85" t="s">
        <v>50</v>
      </c>
      <c r="D18" s="86">
        <v>101.9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>
      <c r="A19" s="85">
        <v>10.0</v>
      </c>
      <c r="B19" s="85" t="s">
        <v>116</v>
      </c>
      <c r="C19" s="85" t="s">
        <v>39</v>
      </c>
      <c r="D19" s="86">
        <v>606.0</v>
      </c>
      <c r="E19" s="209" t="s">
        <v>15</v>
      </c>
      <c r="F19" s="1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85">
        <v>15.0</v>
      </c>
      <c r="B20" s="85" t="s">
        <v>412</v>
      </c>
      <c r="C20" s="85" t="s">
        <v>39</v>
      </c>
      <c r="D20" s="86">
        <v>2910.76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85">
        <v>15.0</v>
      </c>
      <c r="B21" s="85" t="s">
        <v>172</v>
      </c>
      <c r="C21" s="85" t="s">
        <v>26</v>
      </c>
      <c r="D21" s="86">
        <f>SUM(F42+E42)</f>
        <v>6824.34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5">
        <v>15.0</v>
      </c>
      <c r="B22" s="85" t="s">
        <v>58</v>
      </c>
      <c r="C22" s="85" t="s">
        <v>26</v>
      </c>
      <c r="D22" s="86">
        <v>1250.0</v>
      </c>
      <c r="E22" s="67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5">
        <v>15.0</v>
      </c>
      <c r="B23" s="85" t="s">
        <v>47</v>
      </c>
      <c r="C23" s="85"/>
      <c r="D23" s="87">
        <v>1750.0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5">
        <v>20.0</v>
      </c>
      <c r="B24" s="85" t="s">
        <v>370</v>
      </c>
      <c r="C24" s="85" t="s">
        <v>39</v>
      </c>
      <c r="D24" s="86">
        <v>411.6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85">
        <v>20.0</v>
      </c>
      <c r="B25" s="85" t="s">
        <v>140</v>
      </c>
      <c r="C25" s="85" t="s">
        <v>39</v>
      </c>
      <c r="D25" s="87">
        <v>1353.03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5">
        <v>20.0</v>
      </c>
      <c r="B26" s="85" t="s">
        <v>60</v>
      </c>
      <c r="C26" s="85" t="s">
        <v>39</v>
      </c>
      <c r="D26" s="86">
        <v>3441.29</v>
      </c>
      <c r="E26" s="209" t="s">
        <v>15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5">
        <v>27.0</v>
      </c>
      <c r="B27" s="85" t="s">
        <v>61</v>
      </c>
      <c r="C27" s="85" t="s">
        <v>50</v>
      </c>
      <c r="D27" s="181" t="s">
        <v>134</v>
      </c>
      <c r="E27" s="209" t="s">
        <v>397</v>
      </c>
      <c r="F27" s="186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5">
        <v>31.0</v>
      </c>
      <c r="B28" s="85" t="s">
        <v>398</v>
      </c>
      <c r="C28" s="89" t="s">
        <v>413</v>
      </c>
      <c r="D28" s="86">
        <v>800.0</v>
      </c>
      <c r="E28" s="209" t="s">
        <v>15</v>
      </c>
      <c r="F28" s="186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85">
        <v>31.0</v>
      </c>
      <c r="B29" s="85" t="s">
        <v>177</v>
      </c>
      <c r="C29" s="89" t="s">
        <v>168</v>
      </c>
      <c r="D29" s="86">
        <v>100.0</v>
      </c>
      <c r="E29" s="223" t="s">
        <v>15</v>
      </c>
      <c r="F29" s="186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85">
        <v>31.0</v>
      </c>
      <c r="B30" s="85" t="s">
        <v>178</v>
      </c>
      <c r="C30" s="92" t="s">
        <v>26</v>
      </c>
      <c r="D30" s="153">
        <f>SUM(K42)</f>
        <v>7025.88</v>
      </c>
      <c r="E30" s="209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>
      <c r="A31" s="94"/>
      <c r="B31" s="95" t="s">
        <v>179</v>
      </c>
      <c r="C31" s="96"/>
      <c r="D31" s="97">
        <f>SUM(D4:D30)</f>
        <v>36470.78</v>
      </c>
      <c r="E31" s="98">
        <f>SUM(D4:D30)</f>
        <v>36470.78</v>
      </c>
      <c r="F31" s="99"/>
      <c r="G31" s="99"/>
      <c r="H31" s="99"/>
      <c r="I31" s="99"/>
      <c r="J31" s="99"/>
      <c r="K31" s="99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 ht="19.5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 ht="19.5" customHeight="1">
      <c r="A33" s="81"/>
      <c r="B33" s="100" t="s">
        <v>172</v>
      </c>
      <c r="C33" s="101"/>
      <c r="D33" s="101"/>
      <c r="E33" s="94"/>
      <c r="F33" s="81"/>
      <c r="G33" s="81"/>
      <c r="H33" s="100" t="s">
        <v>178</v>
      </c>
      <c r="I33" s="101"/>
      <c r="J33" s="101"/>
      <c r="K33" s="94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 ht="19.5" customHeight="1">
      <c r="A34" s="81"/>
      <c r="B34" s="102" t="s">
        <v>180</v>
      </c>
      <c r="C34" s="102" t="s">
        <v>181</v>
      </c>
      <c r="D34" s="103" t="s">
        <v>18</v>
      </c>
      <c r="E34" s="189" t="s">
        <v>19</v>
      </c>
      <c r="F34" s="189" t="s">
        <v>334</v>
      </c>
      <c r="G34" s="81"/>
      <c r="H34" s="102" t="s">
        <v>180</v>
      </c>
      <c r="I34" s="105" t="s">
        <v>181</v>
      </c>
      <c r="J34" s="106" t="s">
        <v>18</v>
      </c>
      <c r="K34" s="107" t="s">
        <v>19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>
      <c r="A35" s="81"/>
      <c r="B35" s="108" t="s">
        <v>371</v>
      </c>
      <c r="C35" s="109"/>
      <c r="D35" s="108">
        <v>536.68</v>
      </c>
      <c r="E35" s="85">
        <f t="shared" ref="E35:E41" si="1">SUM(C35:D35)</f>
        <v>536.68</v>
      </c>
      <c r="F35" s="130">
        <v>0.0</v>
      </c>
      <c r="G35" s="81"/>
      <c r="H35" s="108" t="s">
        <v>371</v>
      </c>
      <c r="I35" s="109"/>
      <c r="J35" s="108">
        <v>964.93</v>
      </c>
      <c r="K35" s="110">
        <f t="shared" ref="K35:K41" si="2">SUM(I35:J35)</f>
        <v>964.93</v>
      </c>
      <c r="L35" s="81">
        <f t="shared" ref="L35:L42" si="3">SUM(E35+K35)</f>
        <v>1501.61</v>
      </c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>
      <c r="A36" s="81"/>
      <c r="B36" s="108" t="s">
        <v>185</v>
      </c>
      <c r="C36" s="108">
        <v>100.0</v>
      </c>
      <c r="D36" s="108">
        <v>1232.93</v>
      </c>
      <c r="E36" s="110">
        <f t="shared" si="1"/>
        <v>1332.93</v>
      </c>
      <c r="F36" s="130">
        <v>0.0</v>
      </c>
      <c r="G36" s="81"/>
      <c r="H36" s="108" t="s">
        <v>185</v>
      </c>
      <c r="I36" s="20">
        <v>100.0</v>
      </c>
      <c r="J36" s="108">
        <v>661.69</v>
      </c>
      <c r="K36" s="110">
        <f t="shared" si="2"/>
        <v>761.69</v>
      </c>
      <c r="L36" s="81">
        <f t="shared" si="3"/>
        <v>2094.62</v>
      </c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 ht="19.5" customHeight="1">
      <c r="A37" s="81"/>
      <c r="B37" s="108" t="s">
        <v>186</v>
      </c>
      <c r="C37" s="108"/>
      <c r="D37" s="108">
        <v>1645.33</v>
      </c>
      <c r="E37" s="110">
        <f t="shared" si="1"/>
        <v>1645.33</v>
      </c>
      <c r="F37" s="108">
        <v>0.0</v>
      </c>
      <c r="G37" s="81"/>
      <c r="H37" s="108" t="s">
        <v>186</v>
      </c>
      <c r="I37" s="108"/>
      <c r="J37" s="108">
        <v>1261.79</v>
      </c>
      <c r="K37" s="110">
        <f t="shared" si="2"/>
        <v>1261.79</v>
      </c>
      <c r="L37" s="81">
        <f t="shared" si="3"/>
        <v>2907.12</v>
      </c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 ht="19.5" customHeight="1">
      <c r="A38" s="81"/>
      <c r="B38" s="108" t="s">
        <v>187</v>
      </c>
      <c r="C38" s="108"/>
      <c r="D38" s="108">
        <v>0.0</v>
      </c>
      <c r="E38" s="110">
        <f t="shared" si="1"/>
        <v>0</v>
      </c>
      <c r="F38" s="130">
        <v>0.0</v>
      </c>
      <c r="G38" s="81"/>
      <c r="H38" s="108" t="s">
        <v>187</v>
      </c>
      <c r="I38" s="108"/>
      <c r="J38" s="108">
        <v>364.0</v>
      </c>
      <c r="K38" s="110">
        <f t="shared" si="2"/>
        <v>364</v>
      </c>
      <c r="L38" s="81">
        <f t="shared" si="3"/>
        <v>364</v>
      </c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 ht="19.5" customHeight="1">
      <c r="A39" s="81"/>
      <c r="B39" s="108" t="s">
        <v>335</v>
      </c>
      <c r="C39" s="108">
        <v>200.0</v>
      </c>
      <c r="D39" s="108">
        <v>1122.99</v>
      </c>
      <c r="E39" s="110">
        <f t="shared" si="1"/>
        <v>1322.99</v>
      </c>
      <c r="F39" s="130">
        <v>0.0</v>
      </c>
      <c r="G39" s="81"/>
      <c r="H39" s="108" t="s">
        <v>335</v>
      </c>
      <c r="I39" s="108"/>
      <c r="J39" s="108">
        <v>1425.62</v>
      </c>
      <c r="K39" s="110">
        <f t="shared" si="2"/>
        <v>1425.62</v>
      </c>
      <c r="L39" s="81">
        <f t="shared" si="3"/>
        <v>2748.61</v>
      </c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>
      <c r="A40" s="81"/>
      <c r="B40" s="108" t="s">
        <v>190</v>
      </c>
      <c r="C40" s="108"/>
      <c r="D40" s="108">
        <v>338.0</v>
      </c>
      <c r="E40" s="110">
        <f t="shared" si="1"/>
        <v>338</v>
      </c>
      <c r="F40" s="130">
        <v>0.0</v>
      </c>
      <c r="G40" s="81"/>
      <c r="H40" s="108" t="s">
        <v>190</v>
      </c>
      <c r="I40" s="108"/>
      <c r="J40" s="108">
        <v>710.42</v>
      </c>
      <c r="K40" s="110">
        <f t="shared" si="2"/>
        <v>710.42</v>
      </c>
      <c r="L40" s="81">
        <f t="shared" si="3"/>
        <v>1048.42</v>
      </c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>
      <c r="A41" s="81"/>
      <c r="B41" s="108" t="s">
        <v>399</v>
      </c>
      <c r="C41" s="109"/>
      <c r="D41" s="224">
        <v>1648.41</v>
      </c>
      <c r="E41" s="225">
        <f t="shared" si="1"/>
        <v>1648.41</v>
      </c>
      <c r="F41" s="130">
        <v>0.0</v>
      </c>
      <c r="G41" s="81"/>
      <c r="H41" s="108" t="s">
        <v>399</v>
      </c>
      <c r="I41" s="109"/>
      <c r="J41" s="85">
        <v>1537.43</v>
      </c>
      <c r="K41" s="110">
        <f t="shared" si="2"/>
        <v>1537.43</v>
      </c>
      <c r="L41" s="81">
        <f t="shared" si="3"/>
        <v>3185.84</v>
      </c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>
      <c r="A42" s="81"/>
      <c r="B42" s="81"/>
      <c r="C42" s="81"/>
      <c r="D42" s="192"/>
      <c r="E42" s="115">
        <f t="shared" ref="E42:F42" si="4">SUM(E35:E41)</f>
        <v>6824.34</v>
      </c>
      <c r="F42" s="193">
        <f t="shared" si="4"/>
        <v>0</v>
      </c>
      <c r="G42" s="194"/>
      <c r="H42" s="81"/>
      <c r="I42" s="81"/>
      <c r="J42" s="113" t="s">
        <v>193</v>
      </c>
      <c r="K42" s="115">
        <f>SUM(K35:K41)</f>
        <v>7025.88</v>
      </c>
      <c r="L42" s="81">
        <f t="shared" si="3"/>
        <v>13850.22</v>
      </c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>
      <c r="A43" s="81"/>
      <c r="B43" s="81"/>
      <c r="C43" s="81"/>
      <c r="D43" s="81"/>
      <c r="E43" s="195" t="s">
        <v>336</v>
      </c>
      <c r="F43" s="196" t="s">
        <v>337</v>
      </c>
      <c r="G43" s="197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1"/>
      <c r="B44" s="116" t="s">
        <v>194</v>
      </c>
      <c r="C44" s="117">
        <f>SUM(E42+K42)</f>
        <v>13850.22</v>
      </c>
      <c r="D44" s="118"/>
      <c r="E44" s="118"/>
      <c r="F44" s="99"/>
      <c r="G44" s="99"/>
      <c r="H44" s="99"/>
      <c r="I44" s="99"/>
      <c r="J44" s="99"/>
      <c r="K44" s="99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81"/>
      <c r="B45" s="119"/>
      <c r="C45" s="120"/>
      <c r="D45" s="120"/>
      <c r="E45" s="120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81"/>
      <c r="B46" s="121" t="s">
        <v>195</v>
      </c>
      <c r="C46" s="122"/>
      <c r="D46" s="122"/>
      <c r="E46" s="122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81"/>
      <c r="B47" s="212"/>
      <c r="C47" s="226"/>
      <c r="D47" s="124"/>
      <c r="E47" s="124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1"/>
      <c r="B48" s="123"/>
      <c r="C48" s="124"/>
      <c r="D48" s="124"/>
      <c r="E48" s="124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81"/>
      <c r="B50" s="116" t="s">
        <v>198</v>
      </c>
      <c r="C50" s="227">
        <f>SUM(C47:E47)</f>
        <v>0</v>
      </c>
      <c r="D50" s="126" t="s">
        <v>199</v>
      </c>
      <c r="E50" s="127">
        <f>SUM(D48:F48)</f>
        <v>0</v>
      </c>
      <c r="F50" s="126" t="s">
        <v>200</v>
      </c>
      <c r="G50" s="198"/>
      <c r="H50" s="228">
        <f>SUM(C50+E50)</f>
        <v>0</v>
      </c>
      <c r="I50" s="99"/>
      <c r="J50" s="99"/>
      <c r="K50" s="99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81"/>
      <c r="B52" s="79" t="s">
        <v>201</v>
      </c>
      <c r="C52" s="99"/>
      <c r="D52" s="99"/>
      <c r="E52" s="99"/>
      <c r="F52" s="99"/>
      <c r="G52" s="99"/>
      <c r="H52" s="99"/>
      <c r="I52" s="99"/>
      <c r="J52" s="99"/>
      <c r="K52" s="99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81"/>
      <c r="B54" s="79" t="s">
        <v>202</v>
      </c>
      <c r="C54" s="99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81"/>
      <c r="B55" s="129" t="s">
        <v>203</v>
      </c>
      <c r="C55" s="129" t="s">
        <v>160</v>
      </c>
      <c r="D55" s="129" t="s">
        <v>204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81"/>
      <c r="B56" s="130" t="s">
        <v>414</v>
      </c>
      <c r="C56" s="130" t="s">
        <v>209</v>
      </c>
      <c r="D56" s="130">
        <v>25.0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81"/>
      <c r="B57" s="229" t="s">
        <v>415</v>
      </c>
      <c r="C57" s="229" t="s">
        <v>416</v>
      </c>
      <c r="D57" s="229">
        <v>44.1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81"/>
      <c r="B58" s="131"/>
      <c r="C58" s="131"/>
      <c r="D58" s="13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1"/>
      <c r="B59" s="131"/>
      <c r="C59" s="131"/>
      <c r="D59" s="13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1"/>
      <c r="B60" s="131"/>
      <c r="C60" s="131"/>
      <c r="D60" s="13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1"/>
      <c r="B61" s="81"/>
      <c r="C61" s="133" t="s">
        <v>193</v>
      </c>
      <c r="D61" s="134">
        <f>SUM(D56:D60)</f>
        <v>69.1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1"/>
      <c r="B63" s="79" t="s">
        <v>210</v>
      </c>
      <c r="C63" s="99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1"/>
      <c r="B64" s="129" t="s">
        <v>203</v>
      </c>
      <c r="C64" s="129" t="s">
        <v>160</v>
      </c>
      <c r="D64" s="129" t="s">
        <v>204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1"/>
      <c r="B65" s="130" t="s">
        <v>122</v>
      </c>
      <c r="C65" s="130" t="s">
        <v>209</v>
      </c>
      <c r="D65" s="130">
        <v>175.9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1"/>
      <c r="B66" s="130" t="s">
        <v>417</v>
      </c>
      <c r="C66" s="130" t="s">
        <v>209</v>
      </c>
      <c r="D66" s="130">
        <v>386.83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81"/>
      <c r="B67" s="229" t="s">
        <v>417</v>
      </c>
      <c r="C67" s="229" t="s">
        <v>209</v>
      </c>
      <c r="D67" s="229">
        <v>284.25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81"/>
      <c r="B68" s="131"/>
      <c r="C68" s="131"/>
      <c r="D68" s="13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81"/>
      <c r="B69" s="131"/>
      <c r="C69" s="131"/>
      <c r="D69" s="13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81"/>
      <c r="B70" s="131"/>
      <c r="C70" s="131"/>
      <c r="D70" s="13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81"/>
      <c r="B71" s="135"/>
      <c r="C71" s="131"/>
      <c r="D71" s="13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81"/>
      <c r="B72" s="136"/>
      <c r="C72" s="133" t="s">
        <v>193</v>
      </c>
      <c r="D72" s="134">
        <f>SUM(D65:D71)</f>
        <v>846.98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81"/>
      <c r="B74" s="79" t="s">
        <v>216</v>
      </c>
      <c r="C74" s="99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81"/>
      <c r="B75" s="129" t="s">
        <v>203</v>
      </c>
      <c r="C75" s="129" t="s">
        <v>160</v>
      </c>
      <c r="D75" s="129" t="s">
        <v>204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81"/>
      <c r="B76" s="130" t="s">
        <v>418</v>
      </c>
      <c r="C76" s="130" t="s">
        <v>14</v>
      </c>
      <c r="D76" s="130">
        <v>112.0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1"/>
      <c r="B77" s="131"/>
      <c r="C77" s="131"/>
      <c r="D77" s="13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1"/>
      <c r="B78" s="135"/>
      <c r="C78" s="135"/>
      <c r="D78" s="135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1"/>
      <c r="B79" s="136"/>
      <c r="C79" s="133" t="s">
        <v>193</v>
      </c>
      <c r="D79" s="134">
        <f>SUM(D76:D78)</f>
        <v>112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81"/>
      <c r="B81" s="79" t="s">
        <v>220</v>
      </c>
      <c r="C81" s="99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81"/>
      <c r="B82" s="129" t="s">
        <v>203</v>
      </c>
      <c r="C82" s="129" t="s">
        <v>160</v>
      </c>
      <c r="D82" s="129" t="s">
        <v>204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81"/>
      <c r="B83" s="131"/>
      <c r="C83" s="131"/>
      <c r="D83" s="13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81"/>
      <c r="B84" s="131"/>
      <c r="C84" s="131"/>
      <c r="D84" s="13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81"/>
      <c r="B85" s="135"/>
      <c r="C85" s="135"/>
      <c r="D85" s="135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81"/>
      <c r="B86" s="136"/>
      <c r="C86" s="133" t="s">
        <v>193</v>
      </c>
      <c r="D86" s="134">
        <f>SUM(D83:D85)</f>
        <v>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81"/>
      <c r="B88" s="79" t="s">
        <v>223</v>
      </c>
      <c r="C88" s="99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1"/>
      <c r="B89" s="129" t="s">
        <v>203</v>
      </c>
      <c r="C89" s="129" t="s">
        <v>160</v>
      </c>
      <c r="D89" s="129" t="s">
        <v>204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1"/>
      <c r="B90" s="229" t="s">
        <v>419</v>
      </c>
      <c r="C90" s="229" t="s">
        <v>305</v>
      </c>
      <c r="D90" s="229">
        <v>90.08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1"/>
      <c r="B91" s="229" t="s">
        <v>420</v>
      </c>
      <c r="C91" s="229" t="s">
        <v>209</v>
      </c>
      <c r="D91" s="229">
        <v>24.0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1"/>
      <c r="B92" s="130" t="s">
        <v>421</v>
      </c>
      <c r="C92" s="229" t="s">
        <v>209</v>
      </c>
      <c r="D92" s="130">
        <v>293.3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1"/>
      <c r="B93" s="81"/>
      <c r="C93" s="133" t="s">
        <v>193</v>
      </c>
      <c r="D93" s="134">
        <f>SUM(D90:D92)</f>
        <v>407.38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1"/>
      <c r="B95" s="79" t="s">
        <v>224</v>
      </c>
      <c r="C95" s="99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1"/>
      <c r="B96" s="129" t="s">
        <v>203</v>
      </c>
      <c r="C96" s="129" t="s">
        <v>160</v>
      </c>
      <c r="D96" s="129" t="s">
        <v>204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1"/>
      <c r="B97" s="130"/>
      <c r="C97" s="130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1"/>
      <c r="B98" s="130" t="s">
        <v>422</v>
      </c>
      <c r="C98" s="130" t="s">
        <v>209</v>
      </c>
      <c r="D98" s="130">
        <v>39.6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1"/>
      <c r="B99" s="135"/>
      <c r="C99" s="135"/>
      <c r="D99" s="135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1"/>
      <c r="B100" s="136"/>
      <c r="C100" s="133" t="s">
        <v>193</v>
      </c>
      <c r="D100" s="134">
        <f>SUM(D97:D99)</f>
        <v>39.6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1"/>
      <c r="B102" s="79" t="s">
        <v>386</v>
      </c>
      <c r="C102" s="99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1"/>
      <c r="B104" s="130"/>
      <c r="C104" s="130"/>
      <c r="D104" s="130"/>
      <c r="E104" s="199"/>
      <c r="F104" s="82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1"/>
      <c r="B105" s="130"/>
      <c r="C105" s="130"/>
      <c r="D105" s="130"/>
      <c r="E105" s="199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1"/>
      <c r="B106" s="130"/>
      <c r="C106" s="130"/>
      <c r="D106" s="13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1"/>
      <c r="B107" s="130"/>
      <c r="C107" s="131"/>
      <c r="D107" s="13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1"/>
      <c r="B108" s="135"/>
      <c r="C108" s="135"/>
      <c r="D108" s="135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1"/>
      <c r="B109" s="213"/>
      <c r="C109" s="214" t="s">
        <v>193</v>
      </c>
      <c r="D109" s="215">
        <f>SUM(D104:D108)</f>
        <v>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1"/>
      <c r="B110" s="216"/>
      <c r="C110" s="217"/>
      <c r="D110" s="217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1"/>
      <c r="B111" s="200" t="s">
        <v>354</v>
      </c>
      <c r="C111" s="218"/>
      <c r="D111" s="218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1"/>
      <c r="B112" s="129" t="s">
        <v>203</v>
      </c>
      <c r="C112" s="129" t="s">
        <v>160</v>
      </c>
      <c r="D112" s="129" t="s">
        <v>204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1"/>
      <c r="B113" s="130" t="s">
        <v>423</v>
      </c>
      <c r="C113" s="130" t="s">
        <v>14</v>
      </c>
      <c r="D113" s="130">
        <v>642.27</v>
      </c>
      <c r="E113" s="230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1"/>
      <c r="B114" s="130" t="s">
        <v>424</v>
      </c>
      <c r="C114" s="130" t="s">
        <v>14</v>
      </c>
      <c r="D114" s="130">
        <v>641.48</v>
      </c>
      <c r="E114" s="230">
        <v>44861.0</v>
      </c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1"/>
      <c r="B115" s="130" t="s">
        <v>425</v>
      </c>
      <c r="C115" s="130" t="s">
        <v>270</v>
      </c>
      <c r="D115" s="130">
        <v>12.0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1"/>
      <c r="B116" s="130" t="s">
        <v>426</v>
      </c>
      <c r="C116" s="130" t="s">
        <v>209</v>
      </c>
      <c r="D116" s="130">
        <v>8.0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1"/>
      <c r="B117" s="130"/>
      <c r="C117" s="130"/>
      <c r="D117" s="13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1"/>
      <c r="B118" s="130"/>
      <c r="C118" s="130"/>
      <c r="D118" s="13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1"/>
      <c r="B119" s="131"/>
      <c r="C119" s="131"/>
      <c r="D119" s="13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1"/>
      <c r="B120" s="131"/>
      <c r="C120" s="131"/>
      <c r="D120" s="13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1"/>
      <c r="B121" s="81"/>
      <c r="C121" s="133" t="s">
        <v>193</v>
      </c>
      <c r="D121" s="134">
        <f>SUM(D113:D120)</f>
        <v>1303.75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1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1"/>
      <c r="B123" s="79" t="s">
        <v>252</v>
      </c>
      <c r="C123" s="140">
        <f>SUM(D61+D72+D79+D86+D93+D100+D109+D121)</f>
        <v>2778.81</v>
      </c>
      <c r="D123" s="99"/>
      <c r="E123" s="99"/>
      <c r="F123" s="99"/>
      <c r="G123" s="99"/>
      <c r="H123" s="99"/>
      <c r="I123" s="99"/>
      <c r="J123" s="99"/>
      <c r="K123" s="99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1"/>
      <c r="B124" s="141"/>
      <c r="C124" s="141"/>
      <c r="D124" s="14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1"/>
      <c r="B125" s="79" t="s">
        <v>253</v>
      </c>
      <c r="C125" s="99"/>
      <c r="D125" s="99"/>
      <c r="E125" s="99"/>
      <c r="F125" s="99"/>
      <c r="G125" s="99"/>
      <c r="H125" s="99"/>
      <c r="I125" s="99"/>
      <c r="J125" s="99"/>
      <c r="K125" s="99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1"/>
      <c r="B126" s="139" t="s">
        <v>254</v>
      </c>
      <c r="C126" s="139" t="s">
        <v>255</v>
      </c>
      <c r="D126" s="139" t="s">
        <v>256</v>
      </c>
      <c r="E126" s="142" t="s">
        <v>257</v>
      </c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1"/>
      <c r="B127" s="146">
        <v>32662.69</v>
      </c>
      <c r="C127" s="144">
        <v>44844.0</v>
      </c>
      <c r="D127" s="143">
        <v>19000.0</v>
      </c>
      <c r="E127" s="23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1"/>
      <c r="B128" s="146">
        <v>52763.66</v>
      </c>
      <c r="C128" s="147">
        <v>44851.0</v>
      </c>
      <c r="D128" s="232"/>
      <c r="E128" s="146">
        <v>8709.11</v>
      </c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1"/>
      <c r="B129" s="146">
        <v>44081.84</v>
      </c>
      <c r="C129" s="147">
        <v>44853.0</v>
      </c>
      <c r="D129" s="232"/>
      <c r="E129" s="146">
        <v>4495.96</v>
      </c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81"/>
      <c r="B130" s="146">
        <v>39611.69</v>
      </c>
      <c r="C130" s="147">
        <v>44855.0</v>
      </c>
      <c r="D130" s="202">
        <v>5400.0</v>
      </c>
      <c r="E130" s="23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</row>
    <row r="131">
      <c r="A131" s="81"/>
      <c r="B131" s="143">
        <v>45120.44</v>
      </c>
      <c r="C131" s="233">
        <v>44865.0</v>
      </c>
      <c r="D131" s="234"/>
      <c r="E131" s="235">
        <v>3931.89</v>
      </c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</row>
    <row r="132">
      <c r="A132" s="81"/>
      <c r="B132" s="148"/>
      <c r="C132" s="148"/>
      <c r="D132" s="234"/>
      <c r="E132" s="236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</row>
    <row r="133">
      <c r="A133" s="81"/>
      <c r="B133" s="145"/>
      <c r="C133" s="145"/>
      <c r="D133" s="232"/>
      <c r="E133" s="237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</row>
    <row r="134">
      <c r="A134" s="81"/>
      <c r="B134" s="143"/>
      <c r="C134" s="144"/>
      <c r="D134" s="238"/>
      <c r="E134" s="23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</row>
    <row r="135">
      <c r="A135" s="81"/>
      <c r="B135" s="146"/>
      <c r="C135" s="147"/>
      <c r="D135" s="238"/>
      <c r="E135" s="23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</row>
    <row r="136">
      <c r="A136" s="81"/>
      <c r="B136" s="146"/>
      <c r="C136" s="147"/>
      <c r="D136" s="231"/>
      <c r="E136" s="23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</row>
    <row r="137">
      <c r="A137" s="81"/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</row>
    <row r="138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</row>
    <row r="139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</row>
    <row r="140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9.13"/>
    <col customWidth="1" min="13" max="13" width="26.13"/>
    <col customWidth="1" min="14" max="14" width="25.25"/>
  </cols>
  <sheetData>
    <row r="1">
      <c r="A1" s="78"/>
      <c r="B1" s="79" t="s">
        <v>155</v>
      </c>
      <c r="C1" s="79" t="s">
        <v>156</v>
      </c>
      <c r="D1" s="78"/>
      <c r="E1" s="80">
        <f>SUM(D33+C127)</f>
        <v>42545.43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81"/>
      <c r="B2" s="81"/>
      <c r="C2" s="81"/>
      <c r="D2" s="82" t="s">
        <v>157</v>
      </c>
      <c r="E2" s="206">
        <v>51853.41</v>
      </c>
      <c r="F2" s="81">
        <f>(E2/E1)</f>
        <v>1.218777434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85">
        <v>1.0</v>
      </c>
      <c r="B5" s="85" t="s">
        <v>20</v>
      </c>
      <c r="C5" s="85" t="s">
        <v>21</v>
      </c>
      <c r="D5" s="86">
        <v>79.0</v>
      </c>
      <c r="E5" s="209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5">
        <v>1.0</v>
      </c>
      <c r="B6" s="85" t="s">
        <v>23</v>
      </c>
      <c r="C6" s="85" t="s">
        <v>21</v>
      </c>
      <c r="D6" s="86">
        <v>358.84</v>
      </c>
      <c r="E6" s="209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5">
        <v>1.0</v>
      </c>
      <c r="B7" s="85" t="s">
        <v>427</v>
      </c>
      <c r="C7" s="85" t="s">
        <v>26</v>
      </c>
      <c r="D7" s="86">
        <v>2596.57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>
        <v>1.0</v>
      </c>
      <c r="B8" s="85" t="s">
        <v>428</v>
      </c>
      <c r="C8" s="85" t="s">
        <v>26</v>
      </c>
      <c r="D8" s="86">
        <v>1287.2</v>
      </c>
      <c r="E8" s="209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85">
        <v>1.0</v>
      </c>
      <c r="B9" s="85" t="s">
        <v>34</v>
      </c>
      <c r="C9" s="85" t="s">
        <v>26</v>
      </c>
      <c r="D9" s="86">
        <v>275.0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85">
        <v>1.0</v>
      </c>
      <c r="B10" s="187" t="s">
        <v>325</v>
      </c>
      <c r="C10" s="85" t="s">
        <v>209</v>
      </c>
      <c r="D10" s="86">
        <v>275.0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85">
        <v>1.0</v>
      </c>
      <c r="B11" s="85" t="s">
        <v>326</v>
      </c>
      <c r="C11" s="85" t="s">
        <v>327</v>
      </c>
      <c r="D11" s="86">
        <v>112.5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85">
        <v>1.0</v>
      </c>
      <c r="B12" s="85" t="s">
        <v>32</v>
      </c>
      <c r="C12" s="85" t="s">
        <v>369</v>
      </c>
      <c r="D12" s="86">
        <v>864.75</v>
      </c>
      <c r="E12" s="209" t="s">
        <v>15</v>
      </c>
      <c r="F12" s="1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85">
        <v>1.0</v>
      </c>
      <c r="B13" s="85" t="s">
        <v>43</v>
      </c>
      <c r="C13" s="85" t="s">
        <v>26</v>
      </c>
      <c r="D13" s="86">
        <v>882.0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85">
        <v>7.0</v>
      </c>
      <c r="B14" s="85" t="s">
        <v>38</v>
      </c>
      <c r="C14" s="85" t="s">
        <v>39</v>
      </c>
      <c r="D14" s="86">
        <v>309.46</v>
      </c>
      <c r="E14" s="209" t="s">
        <v>15</v>
      </c>
      <c r="F14" s="186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85">
        <v>7.0</v>
      </c>
      <c r="B15" s="85" t="s">
        <v>49</v>
      </c>
      <c r="C15" s="85" t="s">
        <v>50</v>
      </c>
      <c r="D15" s="86">
        <v>28.9</v>
      </c>
      <c r="E15" s="209" t="s">
        <v>15</v>
      </c>
      <c r="F15" s="186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85">
        <v>9.0</v>
      </c>
      <c r="B16" s="85" t="s">
        <v>51</v>
      </c>
      <c r="C16" s="85" t="s">
        <v>293</v>
      </c>
      <c r="D16" s="87">
        <v>163.84</v>
      </c>
      <c r="E16" s="209" t="s">
        <v>15</v>
      </c>
      <c r="F16" s="186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85">
        <v>10.0</v>
      </c>
      <c r="B17" s="85" t="s">
        <v>331</v>
      </c>
      <c r="C17" s="85" t="s">
        <v>50</v>
      </c>
      <c r="D17" s="86">
        <v>119.47</v>
      </c>
      <c r="E17" s="209" t="s">
        <v>15</v>
      </c>
      <c r="F17" s="182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85">
        <v>10.0</v>
      </c>
      <c r="B18" s="85" t="s">
        <v>116</v>
      </c>
      <c r="C18" s="85" t="s">
        <v>39</v>
      </c>
      <c r="D18" s="86">
        <v>757.5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>
      <c r="A19" s="85">
        <v>15.0</v>
      </c>
      <c r="B19" s="85" t="s">
        <v>429</v>
      </c>
      <c r="C19" s="85" t="s">
        <v>39</v>
      </c>
      <c r="D19" s="86">
        <v>2910.76</v>
      </c>
      <c r="E19" s="209" t="s">
        <v>15</v>
      </c>
      <c r="F19" s="186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85">
        <v>15.0</v>
      </c>
      <c r="B20" s="85" t="s">
        <v>172</v>
      </c>
      <c r="C20" s="85" t="s">
        <v>26</v>
      </c>
      <c r="D20" s="86">
        <f>SUM(E46+F46)</f>
        <v>6834.82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85">
        <v>15.0</v>
      </c>
      <c r="B21" s="85" t="s">
        <v>58</v>
      </c>
      <c r="C21" s="85" t="s">
        <v>26</v>
      </c>
      <c r="D21" s="86">
        <v>1250.0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5">
        <v>15.0</v>
      </c>
      <c r="B22" s="85" t="s">
        <v>47</v>
      </c>
      <c r="C22" s="85" t="s">
        <v>26</v>
      </c>
      <c r="D22" s="87">
        <v>1750.0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5">
        <v>18.0</v>
      </c>
      <c r="B23" s="85" t="s">
        <v>370</v>
      </c>
      <c r="C23" s="85" t="s">
        <v>39</v>
      </c>
      <c r="D23" s="86">
        <v>426.9</v>
      </c>
      <c r="E23" s="209" t="s">
        <v>15</v>
      </c>
      <c r="F23" s="182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5">
        <v>18.0</v>
      </c>
      <c r="B24" s="85" t="s">
        <v>368</v>
      </c>
      <c r="C24" s="85" t="s">
        <v>39</v>
      </c>
      <c r="D24" s="87">
        <v>22.03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85">
        <v>20.0</v>
      </c>
      <c r="B25" s="85" t="s">
        <v>140</v>
      </c>
      <c r="C25" s="85" t="s">
        <v>39</v>
      </c>
      <c r="D25" s="87">
        <v>671.25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5">
        <v>21.0</v>
      </c>
      <c r="B26" s="85" t="s">
        <v>60</v>
      </c>
      <c r="C26" s="85" t="s">
        <v>39</v>
      </c>
      <c r="D26" s="87">
        <v>2449.73</v>
      </c>
      <c r="E26" s="209" t="s">
        <v>15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5">
        <v>27.0</v>
      </c>
      <c r="B27" s="85" t="s">
        <v>398</v>
      </c>
      <c r="C27" s="85" t="s">
        <v>430</v>
      </c>
      <c r="D27" s="87">
        <v>700.0</v>
      </c>
      <c r="E27" s="209" t="s">
        <v>15</v>
      </c>
      <c r="F27" s="186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5">
        <v>29.0</v>
      </c>
      <c r="B28" s="85" t="s">
        <v>431</v>
      </c>
      <c r="C28" s="85" t="s">
        <v>26</v>
      </c>
      <c r="D28" s="87">
        <v>2558.51</v>
      </c>
      <c r="E28" s="209" t="s">
        <v>15</v>
      </c>
      <c r="F28" s="186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85">
        <v>29.0</v>
      </c>
      <c r="B29" s="85" t="s">
        <v>432</v>
      </c>
      <c r="C29" s="85" t="s">
        <v>26</v>
      </c>
      <c r="D29" s="87">
        <v>1104.98</v>
      </c>
      <c r="E29" s="209" t="s">
        <v>15</v>
      </c>
      <c r="F29" s="186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85">
        <v>29.0</v>
      </c>
      <c r="B30" s="85" t="s">
        <v>433</v>
      </c>
      <c r="C30" s="85" t="s">
        <v>26</v>
      </c>
      <c r="D30" s="87">
        <v>288.11</v>
      </c>
      <c r="E30" s="209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>
      <c r="A31" s="85">
        <v>30.0</v>
      </c>
      <c r="B31" s="85" t="s">
        <v>177</v>
      </c>
      <c r="C31" s="89" t="s">
        <v>168</v>
      </c>
      <c r="D31" s="87">
        <v>100.0</v>
      </c>
      <c r="E31" s="211" t="s">
        <v>434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>
      <c r="A32" s="85">
        <v>30.0</v>
      </c>
      <c r="B32" s="85" t="s">
        <v>178</v>
      </c>
      <c r="C32" s="92" t="s">
        <v>26</v>
      </c>
      <c r="D32" s="153">
        <f>SUM(K46)</f>
        <v>7358.3</v>
      </c>
      <c r="E32" s="209" t="s">
        <v>15</v>
      </c>
      <c r="F32" s="186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>
      <c r="A33" s="94"/>
      <c r="B33" s="95" t="s">
        <v>179</v>
      </c>
      <c r="C33" s="96"/>
      <c r="D33" s="97">
        <f>SUM(D4:D32)</f>
        <v>39548.21</v>
      </c>
      <c r="E33" s="98">
        <f>SUM(D4:D32)</f>
        <v>39548.21</v>
      </c>
      <c r="F33" s="99"/>
      <c r="G33" s="99"/>
      <c r="H33" s="99"/>
      <c r="I33" s="99"/>
      <c r="J33" s="99"/>
      <c r="K33" s="99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81"/>
      <c r="H35" s="100" t="s">
        <v>178</v>
      </c>
      <c r="I35" s="101"/>
      <c r="J35" s="101"/>
      <c r="K35" s="94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 ht="19.5" customHeight="1">
      <c r="A36" s="81"/>
      <c r="B36" s="102" t="s">
        <v>180</v>
      </c>
      <c r="C36" s="102" t="s">
        <v>181</v>
      </c>
      <c r="D36" s="103" t="s">
        <v>18</v>
      </c>
      <c r="E36" s="189" t="s">
        <v>19</v>
      </c>
      <c r="F36" s="189" t="s">
        <v>334</v>
      </c>
      <c r="G36" s="81"/>
      <c r="H36" s="102" t="s">
        <v>180</v>
      </c>
      <c r="I36" s="105" t="s">
        <v>181</v>
      </c>
      <c r="J36" s="106" t="s">
        <v>18</v>
      </c>
      <c r="K36" s="107" t="s">
        <v>19</v>
      </c>
      <c r="L36" s="81"/>
      <c r="M36" s="239" t="s">
        <v>435</v>
      </c>
      <c r="N36" s="240" t="s">
        <v>436</v>
      </c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>
      <c r="A37" s="81"/>
      <c r="B37" s="108" t="s">
        <v>371</v>
      </c>
      <c r="C37" s="109"/>
      <c r="D37" s="108">
        <v>1419.9</v>
      </c>
      <c r="E37" s="85">
        <f t="shared" ref="E37:E43" si="1">SUM(C37:D37)</f>
        <v>1419.9</v>
      </c>
      <c r="F37" s="130">
        <v>0.0</v>
      </c>
      <c r="G37" s="81"/>
      <c r="H37" s="108" t="s">
        <v>371</v>
      </c>
      <c r="I37" s="109"/>
      <c r="J37" s="108">
        <v>1404.43</v>
      </c>
      <c r="K37" s="85">
        <f t="shared" ref="K37:K44" si="2">SUM(I37:J37)</f>
        <v>1404.43</v>
      </c>
      <c r="L37" s="81"/>
      <c r="M37" s="241">
        <v>9769.2</v>
      </c>
      <c r="N37" s="242">
        <f t="shared" ref="N37:N45" si="3">SUM(E37+K37)</f>
        <v>2824.33</v>
      </c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>
      <c r="A38" s="81"/>
      <c r="B38" s="108" t="s">
        <v>185</v>
      </c>
      <c r="C38" s="108">
        <v>592.0</v>
      </c>
      <c r="D38" s="108">
        <v>153.05</v>
      </c>
      <c r="E38" s="110">
        <f t="shared" si="1"/>
        <v>745.05</v>
      </c>
      <c r="F38" s="130">
        <v>0.0</v>
      </c>
      <c r="G38" s="81"/>
      <c r="H38" s="108" t="s">
        <v>185</v>
      </c>
      <c r="I38" s="108">
        <v>325.3</v>
      </c>
      <c r="J38" s="108">
        <v>957.8</v>
      </c>
      <c r="K38" s="110">
        <f t="shared" si="2"/>
        <v>1283.1</v>
      </c>
      <c r="L38" s="81"/>
      <c r="M38" s="241">
        <v>6937.84</v>
      </c>
      <c r="N38" s="242">
        <f t="shared" si="3"/>
        <v>2028.15</v>
      </c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 ht="19.5" customHeight="1">
      <c r="A39" s="81"/>
      <c r="B39" s="108" t="s">
        <v>186</v>
      </c>
      <c r="C39" s="108">
        <v>100.0</v>
      </c>
      <c r="D39" s="108">
        <v>838.83</v>
      </c>
      <c r="E39" s="110">
        <f t="shared" si="1"/>
        <v>938.83</v>
      </c>
      <c r="F39" s="108">
        <v>0.0</v>
      </c>
      <c r="G39" s="81"/>
      <c r="H39" s="108" t="s">
        <v>186</v>
      </c>
      <c r="I39" s="108">
        <v>100.0</v>
      </c>
      <c r="J39" s="108">
        <v>1007.81</v>
      </c>
      <c r="K39" s="110">
        <f t="shared" si="2"/>
        <v>1107.81</v>
      </c>
      <c r="L39" s="81"/>
      <c r="M39" s="241">
        <v>6836.14</v>
      </c>
      <c r="N39" s="242">
        <f t="shared" si="3"/>
        <v>2046.64</v>
      </c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 ht="19.5" customHeight="1">
      <c r="A40" s="81"/>
      <c r="B40" s="108" t="s">
        <v>187</v>
      </c>
      <c r="C40" s="108"/>
      <c r="D40" s="108">
        <v>0.0</v>
      </c>
      <c r="E40" s="110">
        <f t="shared" si="1"/>
        <v>0</v>
      </c>
      <c r="F40" s="130">
        <v>0.0</v>
      </c>
      <c r="G40" s="81"/>
      <c r="H40" s="108" t="s">
        <v>187</v>
      </c>
      <c r="I40" s="108"/>
      <c r="J40" s="108">
        <v>0.0</v>
      </c>
      <c r="K40" s="110">
        <f t="shared" si="2"/>
        <v>0</v>
      </c>
      <c r="L40" s="81"/>
      <c r="M40" s="243"/>
      <c r="N40" s="242">
        <f t="shared" si="3"/>
        <v>0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 ht="19.5" customHeight="1">
      <c r="A41" s="81"/>
      <c r="B41" s="108" t="s">
        <v>335</v>
      </c>
      <c r="C41" s="108">
        <v>200.0</v>
      </c>
      <c r="D41" s="108">
        <v>1023.48</v>
      </c>
      <c r="E41" s="110">
        <f t="shared" si="1"/>
        <v>1223.48</v>
      </c>
      <c r="F41" s="130">
        <v>0.0</v>
      </c>
      <c r="G41" s="81"/>
      <c r="H41" s="108" t="s">
        <v>335</v>
      </c>
      <c r="I41" s="108">
        <v>100.0</v>
      </c>
      <c r="J41" s="108">
        <v>921.62</v>
      </c>
      <c r="K41" s="110">
        <f t="shared" si="2"/>
        <v>1021.62</v>
      </c>
      <c r="L41" s="81"/>
      <c r="M41" s="241">
        <v>7692.34</v>
      </c>
      <c r="N41" s="242">
        <f t="shared" si="3"/>
        <v>2245.1</v>
      </c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>
      <c r="A42" s="81"/>
      <c r="B42" s="108" t="s">
        <v>190</v>
      </c>
      <c r="C42" s="108">
        <v>100.0</v>
      </c>
      <c r="D42" s="108">
        <v>1220.46</v>
      </c>
      <c r="E42" s="110">
        <f t="shared" si="1"/>
        <v>1320.46</v>
      </c>
      <c r="F42" s="130">
        <v>0.0</v>
      </c>
      <c r="G42" s="81"/>
      <c r="H42" s="108" t="s">
        <v>190</v>
      </c>
      <c r="I42" s="108"/>
      <c r="J42" s="108">
        <v>757.62</v>
      </c>
      <c r="K42" s="110">
        <f t="shared" si="2"/>
        <v>757.62</v>
      </c>
      <c r="L42" s="81"/>
      <c r="M42" s="241">
        <v>4088.06</v>
      </c>
      <c r="N42" s="242">
        <f t="shared" si="3"/>
        <v>2078.08</v>
      </c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>
      <c r="A43" s="81"/>
      <c r="B43" s="108" t="s">
        <v>399</v>
      </c>
      <c r="C43" s="244"/>
      <c r="D43" s="191">
        <v>1187.1</v>
      </c>
      <c r="E43" s="85">
        <f t="shared" si="1"/>
        <v>1187.1</v>
      </c>
      <c r="F43" s="130">
        <v>0.0</v>
      </c>
      <c r="G43" s="81"/>
      <c r="H43" s="108" t="s">
        <v>399</v>
      </c>
      <c r="I43" s="109"/>
      <c r="J43" s="85">
        <v>1045.11</v>
      </c>
      <c r="K43" s="85">
        <f t="shared" si="2"/>
        <v>1045.11</v>
      </c>
      <c r="L43" s="81"/>
      <c r="M43" s="245">
        <v>7600.0</v>
      </c>
      <c r="N43" s="246">
        <f t="shared" si="3"/>
        <v>2232.21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1"/>
      <c r="B44" s="90"/>
      <c r="C44" s="247"/>
      <c r="D44" s="248"/>
      <c r="E44" s="249"/>
      <c r="F44" s="135"/>
      <c r="G44" s="81"/>
      <c r="H44" s="250" t="s">
        <v>437</v>
      </c>
      <c r="I44" s="109"/>
      <c r="J44" s="191">
        <v>738.61</v>
      </c>
      <c r="K44" s="251">
        <f t="shared" si="2"/>
        <v>738.61</v>
      </c>
      <c r="L44" s="81"/>
      <c r="M44" s="241">
        <v>1199.0</v>
      </c>
      <c r="N44" s="242">
        <f t="shared" si="3"/>
        <v>738.61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81"/>
      <c r="B45" s="81"/>
      <c r="C45" s="81"/>
      <c r="D45" s="252"/>
      <c r="E45" s="253"/>
      <c r="F45" s="253"/>
      <c r="G45" s="81"/>
      <c r="H45" s="81"/>
      <c r="I45" s="81"/>
      <c r="J45" s="254"/>
      <c r="K45" s="253"/>
      <c r="L45" s="81"/>
      <c r="M45" s="241"/>
      <c r="N45" s="242">
        <f t="shared" si="3"/>
        <v>0</v>
      </c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81"/>
      <c r="B46" s="81"/>
      <c r="C46" s="81"/>
      <c r="D46" s="252"/>
      <c r="E46" s="255">
        <f>SUM(E37:E43)</f>
        <v>6834.82</v>
      </c>
      <c r="F46" s="256">
        <f>SUM(F37:F44)</f>
        <v>0</v>
      </c>
      <c r="G46" s="194"/>
      <c r="H46" s="81"/>
      <c r="I46" s="81"/>
      <c r="J46" s="257" t="s">
        <v>193</v>
      </c>
      <c r="K46" s="255">
        <f>SUM(K37:K44)</f>
        <v>7358.3</v>
      </c>
      <c r="L46" s="81"/>
      <c r="M46" s="258">
        <f t="shared" ref="M46:N46" si="4">SUM(M37:M45)</f>
        <v>44122.58</v>
      </c>
      <c r="N46" s="259">
        <f t="shared" si="4"/>
        <v>14193.12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81"/>
      <c r="B47" s="81"/>
      <c r="C47" s="81"/>
      <c r="D47" s="81"/>
      <c r="E47" s="195" t="s">
        <v>336</v>
      </c>
      <c r="F47" s="196" t="s">
        <v>337</v>
      </c>
      <c r="G47" s="197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1"/>
      <c r="B48" s="116" t="s">
        <v>194</v>
      </c>
      <c r="C48" s="117">
        <f>SUM(E46+K46)</f>
        <v>14193.12</v>
      </c>
      <c r="D48" s="118"/>
      <c r="E48" s="118"/>
      <c r="F48" s="99"/>
      <c r="G48" s="99"/>
      <c r="H48" s="99"/>
      <c r="I48" s="99"/>
      <c r="J48" s="99"/>
      <c r="K48" s="99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1"/>
      <c r="B49" s="119"/>
      <c r="C49" s="120"/>
      <c r="D49" s="120"/>
      <c r="E49" s="120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81"/>
      <c r="B50" s="121" t="s">
        <v>195</v>
      </c>
      <c r="C50" s="122"/>
      <c r="D50" s="122"/>
      <c r="E50" s="122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81"/>
      <c r="B51" s="123"/>
      <c r="C51" s="124"/>
      <c r="D51" s="124"/>
      <c r="E51" s="124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81"/>
      <c r="B52" s="123"/>
      <c r="C52" s="124"/>
      <c r="D52" s="124"/>
      <c r="E52" s="124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81"/>
      <c r="B54" s="116" t="s">
        <v>198</v>
      </c>
      <c r="C54" s="125">
        <f>SUM(C51:E51)</f>
        <v>0</v>
      </c>
      <c r="D54" s="126" t="s">
        <v>199</v>
      </c>
      <c r="E54" s="127">
        <f>SUM(D52:F52)</f>
        <v>0</v>
      </c>
      <c r="F54" s="126" t="s">
        <v>200</v>
      </c>
      <c r="G54" s="198"/>
      <c r="H54" s="128">
        <f>SUM(C54+E54)</f>
        <v>0</v>
      </c>
      <c r="I54" s="99"/>
      <c r="J54" s="99"/>
      <c r="K54" s="99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81"/>
      <c r="B56" s="79" t="s">
        <v>201</v>
      </c>
      <c r="C56" s="99"/>
      <c r="D56" s="99"/>
      <c r="E56" s="99"/>
      <c r="F56" s="99"/>
      <c r="G56" s="99"/>
      <c r="H56" s="99"/>
      <c r="I56" s="99"/>
      <c r="J56" s="99"/>
      <c r="K56" s="99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81"/>
      <c r="B58" s="79" t="s">
        <v>438</v>
      </c>
      <c r="C58" s="99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1"/>
      <c r="B59" s="129" t="s">
        <v>203</v>
      </c>
      <c r="C59" s="129" t="s">
        <v>160</v>
      </c>
      <c r="D59" s="129" t="s">
        <v>204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1"/>
      <c r="B60" s="130" t="s">
        <v>439</v>
      </c>
      <c r="C60" s="130" t="s">
        <v>270</v>
      </c>
      <c r="D60" s="130">
        <v>75.02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1"/>
      <c r="B61" s="130" t="s">
        <v>440</v>
      </c>
      <c r="C61" s="130" t="s">
        <v>209</v>
      </c>
      <c r="D61" s="130">
        <v>255.0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1"/>
      <c r="B62" s="130" t="s">
        <v>441</v>
      </c>
      <c r="C62" s="130" t="s">
        <v>442</v>
      </c>
      <c r="D62" s="130">
        <v>353.49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1"/>
      <c r="B63" s="131"/>
      <c r="C63" s="131"/>
      <c r="D63" s="13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1"/>
      <c r="B64" s="131"/>
      <c r="C64" s="131"/>
      <c r="D64" s="13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1"/>
      <c r="B65" s="81"/>
      <c r="C65" s="133" t="s">
        <v>193</v>
      </c>
      <c r="D65" s="134">
        <f>SUM(D60:D64)</f>
        <v>683.51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81"/>
      <c r="B67" s="79" t="s">
        <v>210</v>
      </c>
      <c r="C67" s="99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81"/>
      <c r="B68" s="129" t="s">
        <v>203</v>
      </c>
      <c r="C68" s="129" t="s">
        <v>160</v>
      </c>
      <c r="D68" s="129" t="s">
        <v>204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81"/>
      <c r="B69" s="130" t="s">
        <v>213</v>
      </c>
      <c r="C69" s="130" t="s">
        <v>209</v>
      </c>
      <c r="D69" s="130">
        <v>80.0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81"/>
      <c r="B70" s="130"/>
      <c r="C70" s="130"/>
      <c r="D70" s="13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81"/>
      <c r="B71" s="131"/>
      <c r="C71" s="131"/>
      <c r="D71" s="13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81"/>
      <c r="B72" s="131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81"/>
      <c r="B73" s="131"/>
      <c r="C73" s="131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81"/>
      <c r="B75" s="135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81"/>
      <c r="B76" s="136"/>
      <c r="C76" s="133" t="s">
        <v>193</v>
      </c>
      <c r="D76" s="134">
        <f>SUM(D69:D75)</f>
        <v>80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1"/>
      <c r="B78" s="79" t="s">
        <v>216</v>
      </c>
      <c r="C78" s="99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1"/>
      <c r="B79" s="129" t="s">
        <v>203</v>
      </c>
      <c r="C79" s="129" t="s">
        <v>160</v>
      </c>
      <c r="D79" s="129" t="s">
        <v>204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81"/>
      <c r="B80" s="130" t="s">
        <v>443</v>
      </c>
      <c r="C80" s="130" t="s">
        <v>444</v>
      </c>
      <c r="D80" s="130">
        <v>38.4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81"/>
      <c r="B81" s="130" t="s">
        <v>445</v>
      </c>
      <c r="C81" s="130" t="s">
        <v>340</v>
      </c>
      <c r="D81" s="130">
        <v>44.9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81"/>
      <c r="B82" s="137" t="s">
        <v>446</v>
      </c>
      <c r="C82" s="137" t="s">
        <v>168</v>
      </c>
      <c r="D82" s="137">
        <v>96.62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81"/>
      <c r="B83" s="136"/>
      <c r="C83" s="133" t="s">
        <v>193</v>
      </c>
      <c r="D83" s="134">
        <f>SUM(D80:D82)</f>
        <v>179.92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81"/>
      <c r="B85" s="79" t="s">
        <v>220</v>
      </c>
      <c r="C85" s="99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81"/>
      <c r="B86" s="129" t="s">
        <v>203</v>
      </c>
      <c r="C86" s="129" t="s">
        <v>160</v>
      </c>
      <c r="D86" s="129" t="s">
        <v>204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81"/>
      <c r="B87" s="130" t="s">
        <v>447</v>
      </c>
      <c r="C87" s="130" t="s">
        <v>448</v>
      </c>
      <c r="D87" s="130">
        <v>90.0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81"/>
      <c r="B88" s="131"/>
      <c r="C88" s="131"/>
      <c r="D88" s="13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1"/>
      <c r="B89" s="135"/>
      <c r="C89" s="135"/>
      <c r="D89" s="135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1"/>
      <c r="B90" s="136"/>
      <c r="C90" s="133" t="s">
        <v>193</v>
      </c>
      <c r="D90" s="134">
        <f>SUM(D87:D89)</f>
        <v>90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1"/>
      <c r="B92" s="79" t="s">
        <v>223</v>
      </c>
      <c r="C92" s="99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1"/>
      <c r="B93" s="129" t="s">
        <v>203</v>
      </c>
      <c r="C93" s="129" t="s">
        <v>160</v>
      </c>
      <c r="D93" s="129" t="s">
        <v>204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1"/>
      <c r="B96" s="131"/>
      <c r="C96" s="131"/>
      <c r="D96" s="13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1"/>
      <c r="B97" s="81"/>
      <c r="C97" s="133" t="s">
        <v>193</v>
      </c>
      <c r="D97" s="134">
        <f>SUM(D94:D96)</f>
        <v>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1"/>
      <c r="B99" s="79" t="s">
        <v>224</v>
      </c>
      <c r="C99" s="99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1"/>
      <c r="B100" s="129" t="s">
        <v>203</v>
      </c>
      <c r="C100" s="129" t="s">
        <v>160</v>
      </c>
      <c r="D100" s="129" t="s">
        <v>204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1"/>
      <c r="B101" s="131"/>
      <c r="C101" s="131"/>
      <c r="D101" s="13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1"/>
      <c r="B102" s="131"/>
      <c r="C102" s="131"/>
      <c r="D102" s="13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1"/>
      <c r="B103" s="135"/>
      <c r="C103" s="135"/>
      <c r="D103" s="135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1"/>
      <c r="B104" s="136"/>
      <c r="C104" s="133" t="s">
        <v>193</v>
      </c>
      <c r="D104" s="134">
        <f>SUM(D101:D103)</f>
        <v>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1"/>
      <c r="B106" s="79" t="s">
        <v>386</v>
      </c>
      <c r="C106" s="99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1"/>
      <c r="B107" s="129" t="s">
        <v>203</v>
      </c>
      <c r="C107" s="129" t="s">
        <v>160</v>
      </c>
      <c r="D107" s="129" t="s">
        <v>204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1"/>
      <c r="B108" s="130" t="s">
        <v>449</v>
      </c>
      <c r="C108" s="130" t="s">
        <v>270</v>
      </c>
      <c r="D108" s="130">
        <v>224.95</v>
      </c>
      <c r="E108" s="199"/>
      <c r="F108" s="82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1"/>
      <c r="B109" s="130" t="s">
        <v>450</v>
      </c>
      <c r="C109" s="130" t="s">
        <v>340</v>
      </c>
      <c r="D109" s="130">
        <v>95.92</v>
      </c>
      <c r="E109" s="199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1"/>
      <c r="B110" s="130" t="s">
        <v>451</v>
      </c>
      <c r="C110" s="130" t="s">
        <v>391</v>
      </c>
      <c r="D110" s="130">
        <v>383.67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1"/>
      <c r="B111" s="130" t="s">
        <v>452</v>
      </c>
      <c r="C111" s="130" t="s">
        <v>453</v>
      </c>
      <c r="D111" s="130">
        <v>150.87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1"/>
      <c r="B112" s="135"/>
      <c r="C112" s="135"/>
      <c r="D112" s="135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1"/>
      <c r="B113" s="213"/>
      <c r="C113" s="214" t="s">
        <v>193</v>
      </c>
      <c r="D113" s="215">
        <f>SUM(D108:D112)</f>
        <v>855.41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1"/>
      <c r="B114" s="216"/>
      <c r="C114" s="217"/>
      <c r="D114" s="217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1"/>
      <c r="B115" s="200" t="s">
        <v>354</v>
      </c>
      <c r="C115" s="218"/>
      <c r="D115" s="218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1"/>
      <c r="B116" s="129" t="s">
        <v>203</v>
      </c>
      <c r="C116" s="129" t="s">
        <v>160</v>
      </c>
      <c r="D116" s="129" t="s">
        <v>204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1"/>
      <c r="B117" s="130" t="s">
        <v>454</v>
      </c>
      <c r="C117" s="130" t="s">
        <v>455</v>
      </c>
      <c r="D117" s="130">
        <v>640.75</v>
      </c>
      <c r="E117" s="230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1"/>
      <c r="B118" s="130" t="s">
        <v>456</v>
      </c>
      <c r="C118" s="130" t="s">
        <v>457</v>
      </c>
      <c r="D118" s="130">
        <v>467.63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1"/>
      <c r="B119" s="130"/>
      <c r="C119" s="130"/>
      <c r="D119" s="13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1"/>
      <c r="B120" s="130"/>
      <c r="C120" s="130"/>
      <c r="D120" s="13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1"/>
      <c r="B121" s="130"/>
      <c r="C121" s="130"/>
      <c r="D121" s="13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1"/>
      <c r="B122" s="130"/>
      <c r="C122" s="130"/>
      <c r="D122" s="13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1"/>
      <c r="B123" s="131"/>
      <c r="C123" s="131"/>
      <c r="D123" s="13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1"/>
      <c r="B124" s="131"/>
      <c r="C124" s="131"/>
      <c r="D124" s="13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1"/>
      <c r="B125" s="81"/>
      <c r="C125" s="133" t="s">
        <v>193</v>
      </c>
      <c r="D125" s="134">
        <f>SUM(D117:D124)</f>
        <v>1108.38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1"/>
      <c r="B127" s="79" t="s">
        <v>252</v>
      </c>
      <c r="C127" s="140">
        <f>SUM(D65+D76+D83+D90+D97+D104+D113+D125)</f>
        <v>2997.22</v>
      </c>
      <c r="D127" s="99"/>
      <c r="E127" s="99"/>
      <c r="F127" s="99"/>
      <c r="G127" s="99"/>
      <c r="H127" s="99"/>
      <c r="I127" s="99"/>
      <c r="J127" s="99"/>
      <c r="K127" s="99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1"/>
      <c r="B128" s="141"/>
      <c r="C128" s="141"/>
      <c r="D128" s="14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1"/>
      <c r="B129" s="79" t="s">
        <v>253</v>
      </c>
      <c r="C129" s="99"/>
      <c r="D129" s="99"/>
      <c r="E129" s="99"/>
      <c r="F129" s="99"/>
      <c r="G129" s="99"/>
      <c r="H129" s="99"/>
      <c r="I129" s="99"/>
      <c r="J129" s="99"/>
      <c r="K129" s="99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81"/>
      <c r="B130" s="139" t="s">
        <v>254</v>
      </c>
      <c r="C130" s="139" t="s">
        <v>255</v>
      </c>
      <c r="D130" s="139" t="s">
        <v>256</v>
      </c>
      <c r="E130" s="142" t="s">
        <v>257</v>
      </c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</row>
    <row r="131">
      <c r="A131" s="81"/>
      <c r="B131" s="146">
        <v>41247.39</v>
      </c>
      <c r="C131" s="144">
        <v>44869.0</v>
      </c>
      <c r="D131" s="237"/>
      <c r="E131" s="146">
        <v>4300.0</v>
      </c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</row>
    <row r="132">
      <c r="A132" s="81"/>
      <c r="B132" s="146">
        <v>36982.44</v>
      </c>
      <c r="C132" s="147">
        <v>44872.0</v>
      </c>
      <c r="D132" s="143">
        <v>6900.0</v>
      </c>
      <c r="E132" s="23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</row>
    <row r="133">
      <c r="A133" s="81"/>
      <c r="B133" s="146">
        <v>43920.7</v>
      </c>
      <c r="C133" s="147">
        <v>44874.0</v>
      </c>
      <c r="D133" s="146">
        <v>15000.0</v>
      </c>
      <c r="E133" s="23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</row>
    <row r="134">
      <c r="A134" s="81"/>
      <c r="B134" s="146">
        <v>58971.9</v>
      </c>
      <c r="C134" s="147">
        <v>44881.0</v>
      </c>
      <c r="D134" s="231"/>
      <c r="E134" s="146">
        <v>11150.0</v>
      </c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</row>
    <row r="135">
      <c r="A135" s="81"/>
      <c r="B135" s="143">
        <v>47896.74</v>
      </c>
      <c r="C135" s="233">
        <v>44886.0</v>
      </c>
      <c r="D135" s="143">
        <v>1500.0</v>
      </c>
      <c r="E135" s="260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</row>
    <row r="136">
      <c r="A136" s="81"/>
      <c r="B136" s="143">
        <v>47535.67</v>
      </c>
      <c r="C136" s="233">
        <v>44895.0</v>
      </c>
      <c r="D136" s="261"/>
      <c r="E136" s="262">
        <v>1501.26</v>
      </c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</row>
    <row r="137">
      <c r="A137" s="81"/>
      <c r="B137" s="145"/>
      <c r="C137" s="145"/>
      <c r="D137" s="143"/>
      <c r="E137" s="145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</row>
    <row r="138">
      <c r="A138" s="81"/>
      <c r="B138" s="143"/>
      <c r="C138" s="144"/>
      <c r="D138" s="263"/>
      <c r="E138" s="146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</row>
    <row r="139">
      <c r="A139" s="81"/>
      <c r="B139" s="146"/>
      <c r="C139" s="147"/>
      <c r="D139" s="264"/>
      <c r="E139" s="14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</row>
    <row r="140">
      <c r="A140" s="81"/>
      <c r="B140" s="146"/>
      <c r="C140" s="147"/>
      <c r="D140" s="146"/>
      <c r="E140" s="146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8.38"/>
    <col customWidth="1" min="13" max="13" width="25.38"/>
    <col customWidth="1" min="14" max="14" width="22.75"/>
  </cols>
  <sheetData>
    <row r="1">
      <c r="A1" s="78"/>
      <c r="B1" s="79" t="s">
        <v>155</v>
      </c>
      <c r="C1" s="79" t="s">
        <v>156</v>
      </c>
      <c r="D1" s="78"/>
      <c r="E1" s="80">
        <f>SUM(D35+C129)</f>
        <v>47239.42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81"/>
      <c r="B2" s="81"/>
      <c r="C2" s="81"/>
      <c r="D2" s="82" t="s">
        <v>157</v>
      </c>
      <c r="E2" s="265">
        <v>71737.35</v>
      </c>
      <c r="F2" s="81">
        <f>(E2/E1)</f>
        <v>1.518590829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85">
        <v>1.0</v>
      </c>
      <c r="B5" s="85" t="s">
        <v>20</v>
      </c>
      <c r="C5" s="85" t="s">
        <v>21</v>
      </c>
      <c r="D5" s="86">
        <v>45.76</v>
      </c>
      <c r="E5" s="266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5">
        <v>1.0</v>
      </c>
      <c r="B6" s="85" t="s">
        <v>23</v>
      </c>
      <c r="C6" s="85" t="s">
        <v>21</v>
      </c>
      <c r="D6" s="86">
        <v>250.36</v>
      </c>
      <c r="E6" s="266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5">
        <v>1.0</v>
      </c>
      <c r="B7" s="85" t="s">
        <v>458</v>
      </c>
      <c r="C7" s="85" t="s">
        <v>26</v>
      </c>
      <c r="D7" s="86">
        <v>2710.34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>
        <v>1.0</v>
      </c>
      <c r="B8" s="85" t="s">
        <v>459</v>
      </c>
      <c r="C8" s="85" t="s">
        <v>26</v>
      </c>
      <c r="D8" s="86">
        <v>1388.72</v>
      </c>
      <c r="E8" s="209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85">
        <v>1.0</v>
      </c>
      <c r="B9" s="85" t="s">
        <v>460</v>
      </c>
      <c r="C9" s="85" t="s">
        <v>26</v>
      </c>
      <c r="D9" s="86">
        <v>154.0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85">
        <v>1.0</v>
      </c>
      <c r="B10" s="187" t="s">
        <v>325</v>
      </c>
      <c r="C10" s="85" t="s">
        <v>26</v>
      </c>
      <c r="D10" s="86">
        <v>297.0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85">
        <v>1.0</v>
      </c>
      <c r="B11" s="85" t="s">
        <v>461</v>
      </c>
      <c r="C11" s="85" t="s">
        <v>462</v>
      </c>
      <c r="D11" s="86">
        <v>112.5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85">
        <v>1.0</v>
      </c>
      <c r="B12" s="85" t="s">
        <v>32</v>
      </c>
      <c r="C12" s="85" t="s">
        <v>369</v>
      </c>
      <c r="D12" s="86">
        <v>777.1</v>
      </c>
      <c r="E12" s="209" t="s">
        <v>15</v>
      </c>
      <c r="F12" s="1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85">
        <v>1.0</v>
      </c>
      <c r="B13" s="85" t="s">
        <v>43</v>
      </c>
      <c r="C13" s="85" t="s">
        <v>26</v>
      </c>
      <c r="D13" s="86">
        <v>882.0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85">
        <v>7.0</v>
      </c>
      <c r="B14" s="85" t="s">
        <v>38</v>
      </c>
      <c r="C14" s="85" t="s">
        <v>39</v>
      </c>
      <c r="D14" s="86">
        <v>424.89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85">
        <v>7.0</v>
      </c>
      <c r="B15" s="85" t="s">
        <v>49</v>
      </c>
      <c r="C15" s="85" t="s">
        <v>50</v>
      </c>
      <c r="D15" s="86">
        <v>28.9</v>
      </c>
      <c r="E15" s="209" t="s">
        <v>15</v>
      </c>
      <c r="F15" s="186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85">
        <v>9.0</v>
      </c>
      <c r="B16" s="85" t="s">
        <v>51</v>
      </c>
      <c r="C16" s="85" t="s">
        <v>293</v>
      </c>
      <c r="D16" s="87">
        <v>163.84</v>
      </c>
      <c r="E16" s="209" t="s">
        <v>15</v>
      </c>
      <c r="F16" s="186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85">
        <v>10.0</v>
      </c>
      <c r="B17" s="85" t="s">
        <v>331</v>
      </c>
      <c r="C17" s="85" t="s">
        <v>50</v>
      </c>
      <c r="D17" s="86">
        <v>119.47</v>
      </c>
      <c r="E17" s="209" t="s">
        <v>15</v>
      </c>
      <c r="F17" s="182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85">
        <v>10.0</v>
      </c>
      <c r="B18" s="85" t="s">
        <v>116</v>
      </c>
      <c r="C18" s="85" t="s">
        <v>39</v>
      </c>
      <c r="D18" s="86">
        <v>755.11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>
      <c r="A19" s="85">
        <v>15.0</v>
      </c>
      <c r="B19" s="85" t="s">
        <v>463</v>
      </c>
      <c r="C19" s="85" t="s">
        <v>39</v>
      </c>
      <c r="D19" s="86">
        <v>2910.76</v>
      </c>
      <c r="E19" s="209" t="s">
        <v>15</v>
      </c>
      <c r="F19" s="186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85">
        <v>15.0</v>
      </c>
      <c r="B20" s="85" t="s">
        <v>172</v>
      </c>
      <c r="C20" s="85" t="s">
        <v>26</v>
      </c>
      <c r="D20" s="86">
        <f>SUM(E48+F48)</f>
        <v>7326.87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85">
        <v>15.0</v>
      </c>
      <c r="B21" s="85" t="s">
        <v>464</v>
      </c>
      <c r="C21" s="85" t="s">
        <v>26</v>
      </c>
      <c r="D21" s="86">
        <v>2150.0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5">
        <v>15.0</v>
      </c>
      <c r="B22" s="85" t="s">
        <v>47</v>
      </c>
      <c r="C22" s="85" t="s">
        <v>26</v>
      </c>
      <c r="D22" s="87">
        <v>1750.0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5">
        <v>20.0</v>
      </c>
      <c r="B23" s="85" t="s">
        <v>370</v>
      </c>
      <c r="C23" s="85" t="s">
        <v>39</v>
      </c>
      <c r="D23" s="86">
        <v>449.75</v>
      </c>
      <c r="E23" s="209" t="s">
        <v>15</v>
      </c>
      <c r="F23" s="182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5">
        <v>20.0</v>
      </c>
      <c r="B24" s="85" t="s">
        <v>465</v>
      </c>
      <c r="C24" s="85" t="s">
        <v>39</v>
      </c>
      <c r="D24" s="86">
        <v>133.32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85">
        <v>20.0</v>
      </c>
      <c r="B25" s="85" t="s">
        <v>368</v>
      </c>
      <c r="C25" s="85" t="s">
        <v>39</v>
      </c>
      <c r="D25" s="87">
        <v>24.62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5">
        <v>20.0</v>
      </c>
      <c r="B26" s="85" t="s">
        <v>140</v>
      </c>
      <c r="C26" s="85" t="s">
        <v>39</v>
      </c>
      <c r="D26" s="87">
        <v>1548.23</v>
      </c>
      <c r="E26" s="209" t="s">
        <v>15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5">
        <v>20.0</v>
      </c>
      <c r="B27" s="85" t="s">
        <v>60</v>
      </c>
      <c r="C27" s="85" t="s">
        <v>39</v>
      </c>
      <c r="D27" s="87">
        <v>2076.83</v>
      </c>
      <c r="E27" s="209" t="s">
        <v>15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5">
        <v>20.0</v>
      </c>
      <c r="B28" s="85" t="s">
        <v>466</v>
      </c>
      <c r="C28" s="85" t="s">
        <v>26</v>
      </c>
      <c r="D28" s="87">
        <v>914.88</v>
      </c>
      <c r="E28" s="209" t="s">
        <v>15</v>
      </c>
      <c r="F28" s="1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85">
        <v>20.0</v>
      </c>
      <c r="B29" s="85" t="s">
        <v>467</v>
      </c>
      <c r="C29" s="85" t="s">
        <v>26</v>
      </c>
      <c r="D29" s="87">
        <v>253.08</v>
      </c>
      <c r="E29" s="209" t="s">
        <v>15</v>
      </c>
      <c r="F29" s="182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85">
        <v>20.0</v>
      </c>
      <c r="B30" s="85" t="s">
        <v>468</v>
      </c>
      <c r="C30" s="85" t="s">
        <v>39</v>
      </c>
      <c r="D30" s="87">
        <v>224.59</v>
      </c>
      <c r="E30" s="209" t="s">
        <v>15</v>
      </c>
      <c r="F30" s="182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>
      <c r="A31" s="85">
        <v>26.0</v>
      </c>
      <c r="B31" s="85" t="s">
        <v>469</v>
      </c>
      <c r="C31" s="85" t="s">
        <v>26</v>
      </c>
      <c r="D31" s="87">
        <v>1421.88</v>
      </c>
      <c r="E31" s="209" t="s">
        <v>15</v>
      </c>
      <c r="F31" s="182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>
      <c r="A32" s="85">
        <v>29.0</v>
      </c>
      <c r="B32" s="85" t="s">
        <v>398</v>
      </c>
      <c r="C32" s="85" t="s">
        <v>470</v>
      </c>
      <c r="D32" s="87">
        <v>666.79</v>
      </c>
      <c r="E32" s="209" t="s">
        <v>15</v>
      </c>
      <c r="F32" s="186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 ht="19.5" customHeight="1">
      <c r="A33" s="85">
        <v>30.0</v>
      </c>
      <c r="B33" s="85" t="s">
        <v>177</v>
      </c>
      <c r="C33" s="89" t="s">
        <v>168</v>
      </c>
      <c r="D33" s="87">
        <v>100.0</v>
      </c>
      <c r="E33" s="211" t="s">
        <v>15</v>
      </c>
      <c r="F33" s="186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 ht="19.5" customHeight="1">
      <c r="A34" s="85">
        <v>30.0</v>
      </c>
      <c r="B34" s="85" t="s">
        <v>178</v>
      </c>
      <c r="C34" s="92" t="s">
        <v>26</v>
      </c>
      <c r="D34" s="153">
        <f>SUM(K48)</f>
        <v>9712.65</v>
      </c>
      <c r="E34" s="209" t="s">
        <v>15</v>
      </c>
      <c r="F34" s="186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 ht="19.5" customHeight="1">
      <c r="A35" s="94"/>
      <c r="B35" s="95" t="s">
        <v>179</v>
      </c>
      <c r="C35" s="96"/>
      <c r="D35" s="97">
        <f>SUM(D4:D34)</f>
        <v>42787.03</v>
      </c>
      <c r="E35" s="98">
        <f>SUM(D4:D34)</f>
        <v>42787.03</v>
      </c>
      <c r="F35" s="99"/>
      <c r="G35" s="99"/>
      <c r="H35" s="99"/>
      <c r="I35" s="99"/>
      <c r="J35" s="99"/>
      <c r="K35" s="99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 ht="19.5" customHeigh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 ht="19.5" customHeight="1">
      <c r="A37" s="81"/>
      <c r="B37" s="100" t="s">
        <v>172</v>
      </c>
      <c r="C37" s="101"/>
      <c r="D37" s="101"/>
      <c r="E37" s="94"/>
      <c r="F37" s="81"/>
      <c r="G37" s="81"/>
      <c r="H37" s="100" t="s">
        <v>178</v>
      </c>
      <c r="I37" s="101"/>
      <c r="J37" s="101"/>
      <c r="K37" s="94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 ht="19.5" customHeight="1">
      <c r="A38" s="81"/>
      <c r="B38" s="102" t="s">
        <v>180</v>
      </c>
      <c r="C38" s="102" t="s">
        <v>181</v>
      </c>
      <c r="D38" s="103" t="s">
        <v>18</v>
      </c>
      <c r="E38" s="189" t="s">
        <v>19</v>
      </c>
      <c r="F38" s="189" t="s">
        <v>334</v>
      </c>
      <c r="G38" s="81"/>
      <c r="H38" s="102" t="s">
        <v>180</v>
      </c>
      <c r="I38" s="105" t="s">
        <v>181</v>
      </c>
      <c r="J38" s="106" t="s">
        <v>18</v>
      </c>
      <c r="K38" s="107" t="s">
        <v>19</v>
      </c>
      <c r="L38" s="81"/>
      <c r="M38" s="239" t="s">
        <v>435</v>
      </c>
      <c r="N38" s="240" t="s">
        <v>436</v>
      </c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 ht="19.5" customHeight="1">
      <c r="A39" s="81"/>
      <c r="B39" s="108" t="s">
        <v>471</v>
      </c>
      <c r="C39" s="109"/>
      <c r="D39" s="108">
        <v>1529.97</v>
      </c>
      <c r="E39" s="85">
        <f t="shared" ref="E39:E45" si="1">SUM(C39:D39)</f>
        <v>1529.97</v>
      </c>
      <c r="F39" s="130">
        <v>0.0</v>
      </c>
      <c r="G39" s="81"/>
      <c r="H39" s="108" t="s">
        <v>472</v>
      </c>
      <c r="I39" s="108">
        <v>50.0</v>
      </c>
      <c r="J39" s="267">
        <v>1415.31</v>
      </c>
      <c r="K39" s="85">
        <f t="shared" ref="K39:K41" si="2">SUM(I39:J39)</f>
        <v>1465.31</v>
      </c>
      <c r="L39" s="81"/>
      <c r="M39" s="241">
        <v>10504.03</v>
      </c>
      <c r="N39" s="242">
        <f t="shared" ref="N39:N47" si="3">SUM(E39+K39)</f>
        <v>2995.28</v>
      </c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 ht="19.5" customHeight="1">
      <c r="A40" s="81"/>
      <c r="B40" s="108" t="s">
        <v>185</v>
      </c>
      <c r="C40" s="108">
        <v>150.0</v>
      </c>
      <c r="D40" s="108">
        <v>836.53</v>
      </c>
      <c r="E40" s="110">
        <f t="shared" si="1"/>
        <v>986.53</v>
      </c>
      <c r="F40" s="130">
        <v>0.0</v>
      </c>
      <c r="G40" s="81"/>
      <c r="H40" s="108" t="s">
        <v>185</v>
      </c>
      <c r="I40" s="108">
        <v>150.0</v>
      </c>
      <c r="J40" s="267">
        <v>1247.63</v>
      </c>
      <c r="K40" s="110">
        <f t="shared" si="2"/>
        <v>1397.63</v>
      </c>
      <c r="L40" s="81"/>
      <c r="M40" s="241">
        <v>7934.19</v>
      </c>
      <c r="N40" s="242">
        <f t="shared" si="3"/>
        <v>2384.16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 ht="19.5" customHeight="1">
      <c r="A41" s="81"/>
      <c r="B41" s="108" t="s">
        <v>186</v>
      </c>
      <c r="C41" s="108"/>
      <c r="D41" s="111">
        <v>1017.6</v>
      </c>
      <c r="E41" s="110">
        <f t="shared" si="1"/>
        <v>1017.6</v>
      </c>
      <c r="F41" s="108">
        <v>0.0</v>
      </c>
      <c r="G41" s="81"/>
      <c r="H41" s="108" t="s">
        <v>186</v>
      </c>
      <c r="I41" s="108"/>
      <c r="J41" s="267">
        <v>1604.98</v>
      </c>
      <c r="K41" s="110">
        <f t="shared" si="2"/>
        <v>1604.98</v>
      </c>
      <c r="L41" s="81"/>
      <c r="M41" s="241">
        <v>8903.94</v>
      </c>
      <c r="N41" s="242">
        <f t="shared" si="3"/>
        <v>2622.58</v>
      </c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 ht="19.5" customHeight="1">
      <c r="A42" s="81"/>
      <c r="B42" s="108" t="s">
        <v>187</v>
      </c>
      <c r="C42" s="108"/>
      <c r="D42" s="108">
        <v>0.0</v>
      </c>
      <c r="E42" s="110">
        <f t="shared" si="1"/>
        <v>0</v>
      </c>
      <c r="F42" s="130">
        <v>0.0</v>
      </c>
      <c r="G42" s="81"/>
      <c r="H42" s="108" t="s">
        <v>187</v>
      </c>
      <c r="I42" s="108"/>
      <c r="J42" s="267">
        <v>224.0</v>
      </c>
      <c r="K42" s="85">
        <v>224.0</v>
      </c>
      <c r="L42" s="81"/>
      <c r="M42" s="243">
        <v>320.0</v>
      </c>
      <c r="N42" s="242">
        <f t="shared" si="3"/>
        <v>224</v>
      </c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 ht="19.5" customHeight="1">
      <c r="A43" s="81"/>
      <c r="B43" s="108" t="s">
        <v>335</v>
      </c>
      <c r="C43" s="108">
        <v>407.02</v>
      </c>
      <c r="D43" s="108">
        <v>1312.34</v>
      </c>
      <c r="E43" s="110">
        <f t="shared" si="1"/>
        <v>1719.36</v>
      </c>
      <c r="F43" s="130">
        <v>0.0</v>
      </c>
      <c r="G43" s="81"/>
      <c r="H43" s="108" t="s">
        <v>473</v>
      </c>
      <c r="I43" s="108"/>
      <c r="J43" s="267">
        <v>1407.47</v>
      </c>
      <c r="K43" s="110">
        <f t="shared" ref="K43:K46" si="4">SUM(I43:J43)</f>
        <v>1407.47</v>
      </c>
      <c r="L43" s="81"/>
      <c r="M43" s="241">
        <v>10372.28</v>
      </c>
      <c r="N43" s="242">
        <f t="shared" si="3"/>
        <v>3126.83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1"/>
      <c r="B44" s="108" t="s">
        <v>190</v>
      </c>
      <c r="C44" s="108"/>
      <c r="D44" s="108">
        <v>776.52</v>
      </c>
      <c r="E44" s="110">
        <f t="shared" si="1"/>
        <v>776.52</v>
      </c>
      <c r="F44" s="130">
        <v>0.0</v>
      </c>
      <c r="G44" s="81"/>
      <c r="H44" s="108" t="s">
        <v>474</v>
      </c>
      <c r="I44" s="108">
        <v>114.75</v>
      </c>
      <c r="J44" s="267">
        <v>1057.85</v>
      </c>
      <c r="K44" s="110">
        <f t="shared" si="4"/>
        <v>1172.6</v>
      </c>
      <c r="L44" s="81"/>
      <c r="M44" s="241">
        <v>4090.07</v>
      </c>
      <c r="N44" s="242">
        <f t="shared" si="3"/>
        <v>1949.12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81"/>
      <c r="B45" s="108" t="s">
        <v>475</v>
      </c>
      <c r="C45" s="244"/>
      <c r="D45" s="191">
        <v>1296.89</v>
      </c>
      <c r="E45" s="85">
        <f t="shared" si="1"/>
        <v>1296.89</v>
      </c>
      <c r="F45" s="130">
        <v>0.0</v>
      </c>
      <c r="G45" s="81"/>
      <c r="H45" s="108" t="s">
        <v>476</v>
      </c>
      <c r="I45" s="108">
        <v>50.0</v>
      </c>
      <c r="J45" s="224">
        <v>1272.07</v>
      </c>
      <c r="K45" s="110">
        <f t="shared" si="4"/>
        <v>1322.07</v>
      </c>
      <c r="L45" s="81"/>
      <c r="M45" s="245">
        <v>8700.0</v>
      </c>
      <c r="N45" s="246">
        <f t="shared" si="3"/>
        <v>2618.96</v>
      </c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81"/>
      <c r="B46" s="90"/>
      <c r="C46" s="247"/>
      <c r="D46" s="248"/>
      <c r="E46" s="249"/>
      <c r="F46" s="135"/>
      <c r="G46" s="81"/>
      <c r="H46" s="187" t="s">
        <v>477</v>
      </c>
      <c r="I46" s="109"/>
      <c r="J46" s="268">
        <v>1118.59</v>
      </c>
      <c r="K46" s="110">
        <f t="shared" si="4"/>
        <v>1118.59</v>
      </c>
      <c r="L46" s="81"/>
      <c r="M46" s="241">
        <v>1652.28</v>
      </c>
      <c r="N46" s="242">
        <f t="shared" si="3"/>
        <v>1118.59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81"/>
      <c r="B47" s="81"/>
      <c r="C47" s="81"/>
      <c r="D47" s="252"/>
      <c r="E47" s="253"/>
      <c r="F47" s="253"/>
      <c r="G47" s="81"/>
      <c r="H47" s="81"/>
      <c r="I47" s="81"/>
      <c r="J47" s="254"/>
      <c r="K47" s="253"/>
      <c r="L47" s="81"/>
      <c r="M47" s="241"/>
      <c r="N47" s="242">
        <f t="shared" si="3"/>
        <v>0</v>
      </c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1"/>
      <c r="B48" s="81"/>
      <c r="C48" s="81"/>
      <c r="D48" s="252"/>
      <c r="E48" s="255">
        <f>SUM(E39:E45)</f>
        <v>7326.87</v>
      </c>
      <c r="F48" s="256">
        <f>SUM(F39:F46)</f>
        <v>0</v>
      </c>
      <c r="G48" s="194"/>
      <c r="H48" s="81"/>
      <c r="I48" s="81"/>
      <c r="J48" s="257" t="s">
        <v>193</v>
      </c>
      <c r="K48" s="255">
        <f>SUM(K39:K46)</f>
        <v>9712.65</v>
      </c>
      <c r="L48" s="81"/>
      <c r="M48" s="258">
        <f t="shared" ref="M48:N48" si="5">SUM(M39:M47)</f>
        <v>52476.79</v>
      </c>
      <c r="N48" s="259">
        <f t="shared" si="5"/>
        <v>17039.52</v>
      </c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1"/>
      <c r="B49" s="81"/>
      <c r="C49" s="81"/>
      <c r="D49" s="81"/>
      <c r="E49" s="195" t="s">
        <v>336</v>
      </c>
      <c r="F49" s="196" t="s">
        <v>337</v>
      </c>
      <c r="G49" s="197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81"/>
      <c r="B50" s="116" t="s">
        <v>194</v>
      </c>
      <c r="C50" s="117">
        <f>SUM(E48+K48)</f>
        <v>17039.52</v>
      </c>
      <c r="D50" s="118"/>
      <c r="E50" s="118"/>
      <c r="F50" s="99"/>
      <c r="G50" s="99"/>
      <c r="H50" s="99"/>
      <c r="I50" s="99"/>
      <c r="J50" s="99"/>
      <c r="K50" s="99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81"/>
      <c r="B51" s="119"/>
      <c r="C51" s="120"/>
      <c r="D51" s="120"/>
      <c r="E51" s="120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81"/>
      <c r="B52" s="121" t="s">
        <v>195</v>
      </c>
      <c r="C52" s="122"/>
      <c r="D52" s="122"/>
      <c r="E52" s="122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81"/>
      <c r="B53" s="123"/>
      <c r="C53" s="124"/>
      <c r="D53" s="124"/>
      <c r="E53" s="124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81"/>
      <c r="B54" s="123"/>
      <c r="C54" s="124"/>
      <c r="D54" s="124"/>
      <c r="E54" s="124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81"/>
      <c r="B56" s="116" t="s">
        <v>198</v>
      </c>
      <c r="C56" s="125">
        <f>SUM(C53:E53)</f>
        <v>0</v>
      </c>
      <c r="D56" s="126" t="s">
        <v>199</v>
      </c>
      <c r="E56" s="127">
        <f>SUM(D54:F54)</f>
        <v>0</v>
      </c>
      <c r="F56" s="126" t="s">
        <v>200</v>
      </c>
      <c r="G56" s="198"/>
      <c r="H56" s="128">
        <f>SUM(C56+E56)</f>
        <v>0</v>
      </c>
      <c r="I56" s="99"/>
      <c r="J56" s="99"/>
      <c r="K56" s="99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81"/>
      <c r="B58" s="79" t="s">
        <v>201</v>
      </c>
      <c r="C58" s="99"/>
      <c r="D58" s="99"/>
      <c r="E58" s="99"/>
      <c r="F58" s="99"/>
      <c r="G58" s="99"/>
      <c r="H58" s="99"/>
      <c r="I58" s="99"/>
      <c r="J58" s="99"/>
      <c r="K58" s="99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1"/>
      <c r="B60" s="79" t="s">
        <v>438</v>
      </c>
      <c r="C60" s="99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1"/>
      <c r="B61" s="129" t="s">
        <v>203</v>
      </c>
      <c r="C61" s="129" t="s">
        <v>160</v>
      </c>
      <c r="D61" s="129" t="s">
        <v>204</v>
      </c>
      <c r="E61" s="81"/>
      <c r="F61" s="82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1"/>
      <c r="B62" s="130" t="s">
        <v>478</v>
      </c>
      <c r="C62" s="130" t="s">
        <v>209</v>
      </c>
      <c r="D62" s="130">
        <v>22.78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1"/>
      <c r="B63" s="130" t="s">
        <v>479</v>
      </c>
      <c r="C63" s="130" t="s">
        <v>480</v>
      </c>
      <c r="D63" s="130">
        <v>62.0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1"/>
      <c r="B64" s="130" t="s">
        <v>481</v>
      </c>
      <c r="C64" s="130" t="s">
        <v>480</v>
      </c>
      <c r="D64" s="130">
        <v>25.0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1"/>
      <c r="B65" s="131"/>
      <c r="C65" s="131"/>
      <c r="D65" s="13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1"/>
      <c r="B66" s="131"/>
      <c r="C66" s="131"/>
      <c r="D66" s="13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81"/>
      <c r="B67" s="81"/>
      <c r="C67" s="133" t="s">
        <v>193</v>
      </c>
      <c r="D67" s="134">
        <f>SUM(D62:D66)</f>
        <v>109.78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81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81"/>
      <c r="B69" s="79" t="s">
        <v>210</v>
      </c>
      <c r="C69" s="99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81"/>
      <c r="B70" s="129" t="s">
        <v>203</v>
      </c>
      <c r="C70" s="129" t="s">
        <v>160</v>
      </c>
      <c r="D70" s="129" t="s">
        <v>204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81"/>
      <c r="B71" s="130" t="s">
        <v>214</v>
      </c>
      <c r="C71" s="130" t="s">
        <v>482</v>
      </c>
      <c r="D71" s="130">
        <v>340.21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81"/>
      <c r="B72" s="130" t="s">
        <v>483</v>
      </c>
      <c r="C72" s="130" t="s">
        <v>482</v>
      </c>
      <c r="D72" s="130">
        <v>95.63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81"/>
      <c r="B73" s="130" t="s">
        <v>214</v>
      </c>
      <c r="C73" s="130" t="s">
        <v>480</v>
      </c>
      <c r="D73" s="130">
        <v>162.7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81"/>
      <c r="B75" s="131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81"/>
      <c r="B76" s="131"/>
      <c r="C76" s="131"/>
      <c r="D76" s="13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1"/>
      <c r="B77" s="135"/>
      <c r="C77" s="131"/>
      <c r="D77" s="13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1"/>
      <c r="B78" s="136"/>
      <c r="C78" s="133" t="s">
        <v>193</v>
      </c>
      <c r="D78" s="134">
        <f>SUM(D71:D77)</f>
        <v>598.54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81"/>
      <c r="B80" s="79" t="s">
        <v>216</v>
      </c>
      <c r="C80" s="99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81"/>
      <c r="B81" s="129" t="s">
        <v>203</v>
      </c>
      <c r="C81" s="129" t="s">
        <v>160</v>
      </c>
      <c r="D81" s="129" t="s">
        <v>204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81"/>
      <c r="B82" s="130" t="s">
        <v>484</v>
      </c>
      <c r="C82" s="130" t="s">
        <v>480</v>
      </c>
      <c r="D82" s="130">
        <v>86.43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81"/>
      <c r="B83" s="130" t="s">
        <v>485</v>
      </c>
      <c r="C83" s="130" t="s">
        <v>340</v>
      </c>
      <c r="D83" s="130">
        <v>19.65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81"/>
      <c r="B84" s="135"/>
      <c r="C84" s="135"/>
      <c r="D84" s="135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81"/>
      <c r="B85" s="136"/>
      <c r="C85" s="133" t="s">
        <v>193</v>
      </c>
      <c r="D85" s="134">
        <f>SUM(D82:D84)</f>
        <v>106.08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81"/>
      <c r="B87" s="79" t="s">
        <v>220</v>
      </c>
      <c r="C87" s="99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81"/>
      <c r="B88" s="129" t="s">
        <v>203</v>
      </c>
      <c r="C88" s="129" t="s">
        <v>160</v>
      </c>
      <c r="D88" s="129" t="s">
        <v>204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1"/>
      <c r="B89" s="130"/>
      <c r="C89" s="130"/>
      <c r="D89" s="13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1"/>
      <c r="B90" s="131"/>
      <c r="C90" s="131"/>
      <c r="D90" s="13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1"/>
      <c r="B91" s="135"/>
      <c r="C91" s="135"/>
      <c r="D91" s="135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1"/>
      <c r="B92" s="136"/>
      <c r="C92" s="133" t="s">
        <v>193</v>
      </c>
      <c r="D92" s="134">
        <f>SUM(D89:D91)</f>
        <v>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1"/>
      <c r="B94" s="79" t="s">
        <v>223</v>
      </c>
      <c r="C94" s="99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1"/>
      <c r="B95" s="129" t="s">
        <v>203</v>
      </c>
      <c r="C95" s="129" t="s">
        <v>160</v>
      </c>
      <c r="D95" s="129" t="s">
        <v>204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1"/>
      <c r="B97" s="130"/>
      <c r="C97" s="130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1"/>
      <c r="B98" s="131"/>
      <c r="C98" s="131"/>
      <c r="D98" s="13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1"/>
      <c r="B99" s="81"/>
      <c r="C99" s="133" t="s">
        <v>193</v>
      </c>
      <c r="D99" s="134">
        <f>SUM(D96:D98)</f>
        <v>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1"/>
      <c r="B101" s="79" t="s">
        <v>224</v>
      </c>
      <c r="C101" s="99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1"/>
      <c r="B102" s="129" t="s">
        <v>203</v>
      </c>
      <c r="C102" s="129" t="s">
        <v>160</v>
      </c>
      <c r="D102" s="129" t="s">
        <v>204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1"/>
      <c r="B103" s="131"/>
      <c r="C103" s="131"/>
      <c r="D103" s="13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1"/>
      <c r="B104" s="131"/>
      <c r="C104" s="131"/>
      <c r="D104" s="13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1"/>
      <c r="B105" s="135"/>
      <c r="C105" s="135"/>
      <c r="D105" s="135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1"/>
      <c r="B106" s="136"/>
      <c r="C106" s="133" t="s">
        <v>193</v>
      </c>
      <c r="D106" s="134">
        <f>SUM(D103:D105)</f>
        <v>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1"/>
      <c r="B108" s="79" t="s">
        <v>386</v>
      </c>
      <c r="C108" s="99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1"/>
      <c r="B109" s="129" t="s">
        <v>203</v>
      </c>
      <c r="C109" s="129" t="s">
        <v>160</v>
      </c>
      <c r="D109" s="129" t="s">
        <v>204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1"/>
      <c r="B110" s="130" t="s">
        <v>486</v>
      </c>
      <c r="C110" s="130" t="s">
        <v>340</v>
      </c>
      <c r="D110" s="130">
        <v>50.0</v>
      </c>
      <c r="E110" s="199"/>
      <c r="F110" s="82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1"/>
      <c r="B111" s="130" t="s">
        <v>487</v>
      </c>
      <c r="C111" s="130" t="s">
        <v>488</v>
      </c>
      <c r="D111" s="130">
        <v>950.0</v>
      </c>
      <c r="E111" s="199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1"/>
      <c r="B112" s="187" t="s">
        <v>489</v>
      </c>
      <c r="C112" s="130" t="s">
        <v>270</v>
      </c>
      <c r="D112" s="130">
        <v>552.71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1"/>
      <c r="B113" s="130" t="s">
        <v>490</v>
      </c>
      <c r="C113" s="130" t="s">
        <v>270</v>
      </c>
      <c r="D113" s="130">
        <v>77.54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1"/>
      <c r="B114" s="137" t="s">
        <v>491</v>
      </c>
      <c r="C114" s="137" t="s">
        <v>270</v>
      </c>
      <c r="D114" s="137">
        <v>41.8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1"/>
      <c r="B115" s="213"/>
      <c r="C115" s="214" t="s">
        <v>193</v>
      </c>
      <c r="D115" s="215">
        <f>SUM(D110:D114)</f>
        <v>1672.05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1"/>
      <c r="B116" s="216"/>
      <c r="C116" s="217"/>
      <c r="D116" s="217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1"/>
      <c r="B117" s="200" t="s">
        <v>354</v>
      </c>
      <c r="C117" s="218"/>
      <c r="D117" s="218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1"/>
      <c r="B118" s="129" t="s">
        <v>203</v>
      </c>
      <c r="C118" s="129" t="s">
        <v>160</v>
      </c>
      <c r="D118" s="129" t="s">
        <v>204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1"/>
      <c r="B119" s="130" t="s">
        <v>492</v>
      </c>
      <c r="C119" s="130" t="s">
        <v>270</v>
      </c>
      <c r="D119" s="130">
        <v>778.8</v>
      </c>
      <c r="E119" s="230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1"/>
      <c r="B120" s="130" t="s">
        <v>493</v>
      </c>
      <c r="C120" s="130" t="s">
        <v>270</v>
      </c>
      <c r="D120" s="130">
        <v>330.0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1"/>
      <c r="B121" s="130" t="s">
        <v>494</v>
      </c>
      <c r="C121" s="130" t="s">
        <v>209</v>
      </c>
      <c r="D121" s="130">
        <v>165.53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1"/>
      <c r="B122" s="130" t="s">
        <v>495</v>
      </c>
      <c r="C122" s="130" t="s">
        <v>209</v>
      </c>
      <c r="D122" s="130">
        <v>334.61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1"/>
      <c r="B123" s="130" t="s">
        <v>496</v>
      </c>
      <c r="C123" s="130" t="s">
        <v>209</v>
      </c>
      <c r="D123" s="130">
        <v>82.0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1"/>
      <c r="B124" s="130" t="s">
        <v>497</v>
      </c>
      <c r="C124" s="130" t="s">
        <v>270</v>
      </c>
      <c r="D124" s="130">
        <v>200.0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1"/>
      <c r="B125" s="130" t="s">
        <v>498</v>
      </c>
      <c r="C125" s="130" t="s">
        <v>270</v>
      </c>
      <c r="D125" s="130">
        <v>75.0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1"/>
      <c r="B126" s="131"/>
      <c r="C126" s="131"/>
      <c r="D126" s="13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1"/>
      <c r="B127" s="81"/>
      <c r="C127" s="133" t="s">
        <v>193</v>
      </c>
      <c r="D127" s="134">
        <f>SUM(D119:D126)</f>
        <v>1965.94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1"/>
      <c r="B129" s="79" t="s">
        <v>252</v>
      </c>
      <c r="C129" s="140">
        <f>SUM(D67+D78+D85+D92+D99+D106+D115+D127)</f>
        <v>4452.39</v>
      </c>
      <c r="D129" s="99"/>
      <c r="E129" s="99"/>
      <c r="F129" s="99"/>
      <c r="G129" s="99"/>
      <c r="H129" s="99"/>
      <c r="I129" s="99"/>
      <c r="J129" s="99"/>
      <c r="K129" s="99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81"/>
      <c r="B130" s="141"/>
      <c r="C130" s="141"/>
      <c r="D130" s="14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</row>
    <row r="131">
      <c r="A131" s="81"/>
      <c r="B131" s="79" t="s">
        <v>253</v>
      </c>
      <c r="C131" s="99"/>
      <c r="D131" s="99"/>
      <c r="E131" s="99"/>
      <c r="F131" s="99"/>
      <c r="G131" s="99"/>
      <c r="H131" s="99"/>
      <c r="I131" s="99"/>
      <c r="J131" s="99"/>
      <c r="K131" s="99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</row>
    <row r="132">
      <c r="A132" s="81"/>
      <c r="B132" s="139" t="s">
        <v>254</v>
      </c>
      <c r="C132" s="139" t="s">
        <v>255</v>
      </c>
      <c r="D132" s="139" t="s">
        <v>256</v>
      </c>
      <c r="E132" s="142" t="s">
        <v>257</v>
      </c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</row>
    <row r="133">
      <c r="A133" s="81"/>
      <c r="B133" s="269">
        <v>48123.71</v>
      </c>
      <c r="C133" s="270">
        <v>44901.0</v>
      </c>
      <c r="D133" s="269">
        <v>1900.0</v>
      </c>
      <c r="E133" s="23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</row>
    <row r="134">
      <c r="A134" s="81"/>
      <c r="B134" s="269">
        <v>50045.74</v>
      </c>
      <c r="C134" s="270">
        <v>44902.0</v>
      </c>
      <c r="D134" s="231"/>
      <c r="E134" s="269">
        <v>200.0</v>
      </c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</row>
    <row r="135">
      <c r="A135" s="81"/>
      <c r="B135" s="269">
        <v>49965.12</v>
      </c>
      <c r="C135" s="270">
        <v>44910.0</v>
      </c>
      <c r="D135" s="231"/>
      <c r="E135" s="269">
        <v>9701.48</v>
      </c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</row>
    <row r="136">
      <c r="A136" s="81"/>
      <c r="B136" s="269">
        <v>40279.86</v>
      </c>
      <c r="C136" s="270">
        <v>44911.0</v>
      </c>
      <c r="D136" s="231"/>
      <c r="E136" s="269">
        <v>1387.88</v>
      </c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</row>
    <row r="137">
      <c r="A137" s="81"/>
      <c r="B137" s="269">
        <v>39001.98</v>
      </c>
      <c r="C137" s="271">
        <v>44922.0</v>
      </c>
      <c r="D137" s="269">
        <v>10000.0</v>
      </c>
      <c r="E137" s="236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</row>
    <row r="138">
      <c r="A138" s="81"/>
      <c r="B138" s="145">
        <v>49034.05</v>
      </c>
      <c r="C138" s="233">
        <v>44924.0</v>
      </c>
      <c r="D138" s="272"/>
      <c r="E138" s="273">
        <v>8000.0</v>
      </c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</row>
    <row r="139">
      <c r="A139" s="81"/>
      <c r="B139" s="145"/>
      <c r="C139" s="145"/>
      <c r="D139" s="143"/>
      <c r="E139" s="145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</row>
    <row r="140">
      <c r="A140" s="81"/>
      <c r="B140" s="143"/>
      <c r="C140" s="144"/>
      <c r="D140" s="263"/>
      <c r="E140" s="146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</row>
    <row r="141">
      <c r="A141" s="81"/>
      <c r="B141" s="146"/>
      <c r="C141" s="147"/>
      <c r="D141" s="264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</row>
    <row r="142">
      <c r="A142" s="81"/>
      <c r="B142" s="146"/>
      <c r="C142" s="147"/>
      <c r="D142" s="146"/>
      <c r="E142" s="146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7.63"/>
    <col customWidth="1" min="13" max="13" width="24.88"/>
    <col customWidth="1" min="14" max="14" width="24.63"/>
  </cols>
  <sheetData>
    <row r="1">
      <c r="A1" s="78"/>
      <c r="B1" s="79" t="s">
        <v>155</v>
      </c>
      <c r="C1" s="79" t="s">
        <v>156</v>
      </c>
      <c r="D1" s="78"/>
      <c r="E1" s="80">
        <f>SUM(D32+C129+C54)</f>
        <v>49978.32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>
      <c r="A2" s="81"/>
      <c r="B2" s="81"/>
      <c r="C2" s="81"/>
      <c r="D2" s="82" t="s">
        <v>157</v>
      </c>
      <c r="E2" s="274">
        <v>43705.21</v>
      </c>
      <c r="F2" s="81">
        <f>(E2/E1)</f>
        <v>0.874483376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>
      <c r="A4" s="85">
        <v>1.0</v>
      </c>
      <c r="B4" s="85" t="s">
        <v>13</v>
      </c>
      <c r="C4" s="85" t="s">
        <v>14</v>
      </c>
      <c r="D4" s="86">
        <v>3012.79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>
      <c r="A5" s="85">
        <v>1.0</v>
      </c>
      <c r="B5" s="85" t="s">
        <v>20</v>
      </c>
      <c r="C5" s="85" t="s">
        <v>21</v>
      </c>
      <c r="D5" s="86">
        <v>45.76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</row>
    <row r="6">
      <c r="A6" s="85">
        <v>1.0</v>
      </c>
      <c r="B6" s="85" t="s">
        <v>23</v>
      </c>
      <c r="C6" s="85" t="s">
        <v>21</v>
      </c>
      <c r="D6" s="86">
        <v>235.8</v>
      </c>
      <c r="E6" s="275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</row>
    <row r="7">
      <c r="A7" s="85">
        <v>1.0</v>
      </c>
      <c r="B7" s="85" t="s">
        <v>499</v>
      </c>
      <c r="C7" s="85" t="s">
        <v>26</v>
      </c>
      <c r="D7" s="86">
        <v>1075.51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</row>
    <row r="8">
      <c r="A8" s="85">
        <v>1.0</v>
      </c>
      <c r="B8" s="85" t="s">
        <v>500</v>
      </c>
      <c r="C8" s="85" t="s">
        <v>26</v>
      </c>
      <c r="D8" s="86">
        <v>1286.27</v>
      </c>
      <c r="E8" s="209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>
      <c r="A9" s="85">
        <v>1.0</v>
      </c>
      <c r="B9" s="85" t="s">
        <v>34</v>
      </c>
      <c r="C9" s="85" t="s">
        <v>26</v>
      </c>
      <c r="D9" s="86">
        <v>286.0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</row>
    <row r="10">
      <c r="A10" s="85">
        <v>1.0</v>
      </c>
      <c r="B10" s="85" t="s">
        <v>501</v>
      </c>
      <c r="C10" s="85" t="s">
        <v>26</v>
      </c>
      <c r="D10" s="86">
        <v>192.5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</row>
    <row r="11">
      <c r="A11" s="85">
        <v>1.0</v>
      </c>
      <c r="B11" s="85" t="s">
        <v>502</v>
      </c>
      <c r="C11" s="85" t="s">
        <v>462</v>
      </c>
      <c r="D11" s="86">
        <v>112.5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</row>
    <row r="12">
      <c r="A12" s="85">
        <v>1.0</v>
      </c>
      <c r="B12" s="85" t="s">
        <v>503</v>
      </c>
      <c r="C12" s="85" t="s">
        <v>26</v>
      </c>
      <c r="D12" s="86">
        <v>36.12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</row>
    <row r="13">
      <c r="A13" s="85">
        <v>5.0</v>
      </c>
      <c r="B13" s="85" t="s">
        <v>32</v>
      </c>
      <c r="C13" s="85" t="s">
        <v>369</v>
      </c>
      <c r="D13" s="86">
        <v>845.05</v>
      </c>
      <c r="E13" s="209" t="s">
        <v>15</v>
      </c>
      <c r="F13" s="1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</row>
    <row r="14">
      <c r="A14" s="85">
        <v>5.0</v>
      </c>
      <c r="B14" s="85" t="s">
        <v>43</v>
      </c>
      <c r="C14" s="85" t="s">
        <v>26</v>
      </c>
      <c r="D14" s="86">
        <v>882.0</v>
      </c>
      <c r="E14" s="209" t="s">
        <v>15</v>
      </c>
      <c r="F14" s="186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</row>
    <row r="15">
      <c r="A15" s="85">
        <v>7.0</v>
      </c>
      <c r="B15" s="85" t="s">
        <v>38</v>
      </c>
      <c r="C15" s="85" t="s">
        <v>39</v>
      </c>
      <c r="D15" s="86">
        <v>362.88</v>
      </c>
      <c r="E15" s="209" t="s">
        <v>15</v>
      </c>
      <c r="F15" s="182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</row>
    <row r="16">
      <c r="A16" s="85">
        <v>7.0</v>
      </c>
      <c r="B16" s="85" t="s">
        <v>49</v>
      </c>
      <c r="C16" s="85" t="s">
        <v>50</v>
      </c>
      <c r="D16" s="86">
        <v>28.9</v>
      </c>
      <c r="E16" s="209" t="s">
        <v>15</v>
      </c>
      <c r="F16" s="186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</row>
    <row r="17">
      <c r="A17" s="85">
        <v>10.0</v>
      </c>
      <c r="B17" s="85" t="s">
        <v>331</v>
      </c>
      <c r="C17" s="85" t="s">
        <v>50</v>
      </c>
      <c r="D17" s="86">
        <v>119.47</v>
      </c>
      <c r="E17" s="209" t="s">
        <v>15</v>
      </c>
      <c r="F17" s="182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</row>
    <row r="18">
      <c r="A18" s="85">
        <v>10.0</v>
      </c>
      <c r="B18" s="85" t="s">
        <v>504</v>
      </c>
      <c r="C18" s="85" t="s">
        <v>39</v>
      </c>
      <c r="D18" s="86">
        <v>606.0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</row>
    <row r="19">
      <c r="A19" s="85">
        <v>15.0</v>
      </c>
      <c r="B19" s="85" t="s">
        <v>505</v>
      </c>
      <c r="C19" s="85" t="s">
        <v>39</v>
      </c>
      <c r="D19" s="86">
        <v>2910.76</v>
      </c>
      <c r="E19" s="209" t="s">
        <v>15</v>
      </c>
      <c r="F19" s="186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</row>
    <row r="20">
      <c r="A20" s="85">
        <v>15.0</v>
      </c>
      <c r="B20" s="85" t="s">
        <v>172</v>
      </c>
      <c r="C20" s="85" t="s">
        <v>26</v>
      </c>
      <c r="D20" s="86">
        <f>SUM(E45)</f>
        <v>7227.11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</row>
    <row r="21">
      <c r="A21" s="85">
        <v>15.0</v>
      </c>
      <c r="B21" s="85" t="s">
        <v>506</v>
      </c>
      <c r="C21" s="85" t="s">
        <v>26</v>
      </c>
      <c r="D21" s="86">
        <v>2107.0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</row>
    <row r="22">
      <c r="A22" s="85">
        <v>15.0</v>
      </c>
      <c r="B22" s="85" t="s">
        <v>507</v>
      </c>
      <c r="C22" s="85" t="s">
        <v>26</v>
      </c>
      <c r="D22" s="87">
        <v>1750.0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</row>
    <row r="23">
      <c r="A23" s="85">
        <v>20.0</v>
      </c>
      <c r="B23" s="85" t="s">
        <v>370</v>
      </c>
      <c r="C23" s="85" t="s">
        <v>39</v>
      </c>
      <c r="D23" s="86">
        <v>387.19</v>
      </c>
      <c r="E23" s="209" t="s">
        <v>15</v>
      </c>
      <c r="F23" s="182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</row>
    <row r="24">
      <c r="A24" s="85">
        <v>20.0</v>
      </c>
      <c r="B24" s="85" t="s">
        <v>508</v>
      </c>
      <c r="C24" s="85" t="s">
        <v>39</v>
      </c>
      <c r="D24" s="86">
        <v>133.32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</row>
    <row r="25">
      <c r="A25" s="85">
        <v>20.0</v>
      </c>
      <c r="B25" s="85" t="s">
        <v>368</v>
      </c>
      <c r="C25" s="85" t="s">
        <v>39</v>
      </c>
      <c r="D25" s="181" t="s">
        <v>397</v>
      </c>
      <c r="E25" s="209" t="s">
        <v>397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</row>
    <row r="26">
      <c r="A26" s="85">
        <v>20.0</v>
      </c>
      <c r="B26" s="85" t="s">
        <v>140</v>
      </c>
      <c r="C26" s="85" t="s">
        <v>39</v>
      </c>
      <c r="D26" s="87">
        <v>2009.12</v>
      </c>
      <c r="E26" s="209" t="s">
        <v>15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</row>
    <row r="27">
      <c r="A27" s="85">
        <v>20.0</v>
      </c>
      <c r="B27" s="85" t="s">
        <v>60</v>
      </c>
      <c r="C27" s="85" t="s">
        <v>39</v>
      </c>
      <c r="D27" s="87">
        <v>2005.46</v>
      </c>
      <c r="E27" s="209" t="s">
        <v>15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</row>
    <row r="28">
      <c r="A28" s="276">
        <v>24.0</v>
      </c>
      <c r="B28" s="277" t="s">
        <v>51</v>
      </c>
      <c r="C28" s="277" t="s">
        <v>293</v>
      </c>
      <c r="D28" s="278">
        <v>163.84</v>
      </c>
      <c r="E28" s="279" t="s">
        <v>15</v>
      </c>
      <c r="F28" s="280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</row>
    <row r="29">
      <c r="A29" s="85">
        <v>29.0</v>
      </c>
      <c r="B29" s="85" t="s">
        <v>398</v>
      </c>
      <c r="C29" s="92" t="s">
        <v>26</v>
      </c>
      <c r="D29" s="87">
        <v>1080.0</v>
      </c>
      <c r="E29" s="209" t="s">
        <v>15</v>
      </c>
      <c r="F29" s="186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</row>
    <row r="30" ht="19.5" customHeight="1">
      <c r="A30" s="85">
        <v>30.0</v>
      </c>
      <c r="B30" s="85" t="s">
        <v>177</v>
      </c>
      <c r="C30" s="92" t="s">
        <v>26</v>
      </c>
      <c r="D30" s="87">
        <v>100.0</v>
      </c>
      <c r="E30" s="209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</row>
    <row r="31" ht="19.5" customHeight="1">
      <c r="A31" s="85">
        <v>30.0</v>
      </c>
      <c r="B31" s="85" t="s">
        <v>178</v>
      </c>
      <c r="C31" s="92" t="s">
        <v>26</v>
      </c>
      <c r="D31" s="153">
        <f>SUM(K45)</f>
        <v>9568.21</v>
      </c>
      <c r="E31" s="209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</row>
    <row r="32" ht="19.5" customHeight="1">
      <c r="A32" s="94"/>
      <c r="B32" s="95" t="s">
        <v>179</v>
      </c>
      <c r="C32" s="96"/>
      <c r="D32" s="97">
        <f>SUM(D4:D31)</f>
        <v>38569.56</v>
      </c>
      <c r="E32" s="98">
        <f>SUM(D4:D31)</f>
        <v>38569.56</v>
      </c>
      <c r="F32" s="99"/>
      <c r="G32" s="99"/>
      <c r="H32" s="99"/>
      <c r="I32" s="99"/>
      <c r="J32" s="99"/>
      <c r="K32" s="99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</row>
    <row r="33" ht="19.5" customHeight="1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</row>
    <row r="34" ht="19.5" customHeight="1">
      <c r="A34" s="81"/>
      <c r="B34" s="100" t="s">
        <v>172</v>
      </c>
      <c r="C34" s="101"/>
      <c r="D34" s="101"/>
      <c r="E34" s="94"/>
      <c r="F34" s="81"/>
      <c r="G34" s="81"/>
      <c r="H34" s="100" t="s">
        <v>178</v>
      </c>
      <c r="I34" s="101"/>
      <c r="J34" s="101"/>
      <c r="K34" s="94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</row>
    <row r="35" ht="19.5" customHeight="1">
      <c r="A35" s="81"/>
      <c r="B35" s="102" t="s">
        <v>180</v>
      </c>
      <c r="C35" s="102" t="s">
        <v>181</v>
      </c>
      <c r="D35" s="103" t="s">
        <v>18</v>
      </c>
      <c r="E35" s="189" t="s">
        <v>19</v>
      </c>
      <c r="F35" s="189" t="s">
        <v>334</v>
      </c>
      <c r="G35" s="81"/>
      <c r="H35" s="102" t="s">
        <v>180</v>
      </c>
      <c r="I35" s="105" t="s">
        <v>181</v>
      </c>
      <c r="J35" s="106" t="s">
        <v>18</v>
      </c>
      <c r="K35" s="107" t="s">
        <v>19</v>
      </c>
      <c r="L35" s="81"/>
      <c r="M35" s="239" t="s">
        <v>435</v>
      </c>
      <c r="N35" s="240" t="s">
        <v>436</v>
      </c>
      <c r="O35" s="81"/>
      <c r="P35" s="81"/>
      <c r="Q35" s="81"/>
      <c r="R35" s="81"/>
      <c r="S35" s="81"/>
      <c r="T35" s="81"/>
      <c r="U35" s="81"/>
      <c r="V35" s="81"/>
      <c r="W35" s="81"/>
      <c r="X35" s="81"/>
    </row>
    <row r="36" ht="19.5" customHeight="1">
      <c r="A36" s="81"/>
      <c r="B36" s="108" t="s">
        <v>371</v>
      </c>
      <c r="C36" s="109"/>
      <c r="D36" s="108">
        <v>1179.78</v>
      </c>
      <c r="E36" s="85">
        <f t="shared" ref="E36:E43" si="1">SUM(C36:D36)</f>
        <v>1179.78</v>
      </c>
      <c r="F36" s="130">
        <v>0.0</v>
      </c>
      <c r="G36" s="81"/>
      <c r="H36" s="108" t="s">
        <v>472</v>
      </c>
      <c r="I36" s="108"/>
      <c r="J36" s="108">
        <v>2294.52</v>
      </c>
      <c r="K36" s="85">
        <f t="shared" ref="K36:K44" si="2">SUM(I36:J36)</f>
        <v>2294.52</v>
      </c>
      <c r="L36" s="81"/>
      <c r="M36" s="281">
        <v>11915.0</v>
      </c>
      <c r="N36" s="242">
        <f t="shared" ref="N36:N44" si="3">SUM(E36+K36)</f>
        <v>3474.3</v>
      </c>
      <c r="O36" s="81"/>
      <c r="P36" s="81"/>
      <c r="Q36" s="81"/>
      <c r="R36" s="81"/>
      <c r="S36" s="81"/>
      <c r="T36" s="81"/>
      <c r="U36" s="81"/>
      <c r="V36" s="81"/>
      <c r="W36" s="81"/>
      <c r="X36" s="81"/>
    </row>
    <row r="37" ht="19.5" customHeight="1">
      <c r="A37" s="81"/>
      <c r="B37" s="108" t="s">
        <v>185</v>
      </c>
      <c r="C37" s="108">
        <v>33.21</v>
      </c>
      <c r="D37" s="108">
        <v>1336.09</v>
      </c>
      <c r="E37" s="110">
        <f t="shared" si="1"/>
        <v>1369.3</v>
      </c>
      <c r="F37" s="130">
        <v>0.0</v>
      </c>
      <c r="G37" s="81"/>
      <c r="H37" s="108" t="s">
        <v>185</v>
      </c>
      <c r="I37" s="108"/>
      <c r="J37" s="108">
        <v>1388.52</v>
      </c>
      <c r="K37" s="110">
        <f t="shared" si="2"/>
        <v>1388.52</v>
      </c>
      <c r="L37" s="81"/>
      <c r="M37" s="281">
        <v>9104.74</v>
      </c>
      <c r="N37" s="242">
        <f t="shared" si="3"/>
        <v>2757.82</v>
      </c>
      <c r="O37" s="81"/>
      <c r="P37" s="81"/>
      <c r="Q37" s="81"/>
      <c r="R37" s="81"/>
      <c r="S37" s="81"/>
      <c r="T37" s="81"/>
      <c r="U37" s="81"/>
      <c r="V37" s="81"/>
      <c r="W37" s="81"/>
      <c r="X37" s="81"/>
    </row>
    <row r="38" ht="19.5" customHeight="1">
      <c r="A38" s="81"/>
      <c r="B38" s="108" t="s">
        <v>186</v>
      </c>
      <c r="C38" s="108"/>
      <c r="D38" s="111">
        <v>1170.95</v>
      </c>
      <c r="E38" s="110">
        <f t="shared" si="1"/>
        <v>1170.95</v>
      </c>
      <c r="F38" s="108">
        <v>0.0</v>
      </c>
      <c r="G38" s="81"/>
      <c r="H38" s="108" t="s">
        <v>186</v>
      </c>
      <c r="I38" s="108"/>
      <c r="J38" s="108">
        <v>933.56</v>
      </c>
      <c r="K38" s="110">
        <f t="shared" si="2"/>
        <v>933.56</v>
      </c>
      <c r="L38" s="81"/>
      <c r="M38" s="281">
        <v>7075.02</v>
      </c>
      <c r="N38" s="242">
        <f t="shared" si="3"/>
        <v>2104.51</v>
      </c>
      <c r="O38" s="81"/>
      <c r="P38" s="81"/>
      <c r="Q38" s="81"/>
      <c r="R38" s="81"/>
      <c r="S38" s="81"/>
      <c r="T38" s="81"/>
      <c r="U38" s="81"/>
      <c r="V38" s="81"/>
      <c r="W38" s="81"/>
      <c r="X38" s="81"/>
    </row>
    <row r="39" ht="19.5" customHeight="1">
      <c r="A39" s="81"/>
      <c r="B39" s="108" t="s">
        <v>187</v>
      </c>
      <c r="C39" s="108"/>
      <c r="D39" s="108">
        <v>0.0</v>
      </c>
      <c r="E39" s="110">
        <f t="shared" si="1"/>
        <v>0</v>
      </c>
      <c r="F39" s="130">
        <v>0.0</v>
      </c>
      <c r="G39" s="81"/>
      <c r="H39" s="108" t="s">
        <v>187</v>
      </c>
      <c r="I39" s="108"/>
      <c r="J39" s="108">
        <v>0.0</v>
      </c>
      <c r="K39" s="110">
        <f t="shared" si="2"/>
        <v>0</v>
      </c>
      <c r="L39" s="81"/>
      <c r="M39" s="282">
        <v>0.0</v>
      </c>
      <c r="N39" s="242">
        <f t="shared" si="3"/>
        <v>0</v>
      </c>
      <c r="O39" s="81"/>
      <c r="P39" s="81"/>
      <c r="Q39" s="81"/>
      <c r="R39" s="81"/>
      <c r="S39" s="81"/>
      <c r="T39" s="81"/>
      <c r="U39" s="81"/>
      <c r="V39" s="81"/>
      <c r="W39" s="81"/>
      <c r="X39" s="81"/>
    </row>
    <row r="40" ht="19.5" customHeight="1">
      <c r="A40" s="81"/>
      <c r="B40" s="108" t="s">
        <v>335</v>
      </c>
      <c r="C40" s="108">
        <v>271.3</v>
      </c>
      <c r="D40" s="108">
        <v>808.95</v>
      </c>
      <c r="E40" s="110">
        <f t="shared" si="1"/>
        <v>1080.25</v>
      </c>
      <c r="F40" s="130">
        <v>0.0</v>
      </c>
      <c r="G40" s="81"/>
      <c r="H40" s="108" t="s">
        <v>509</v>
      </c>
      <c r="I40" s="108">
        <v>211.8</v>
      </c>
      <c r="J40" s="108">
        <v>665.45</v>
      </c>
      <c r="K40" s="110">
        <f t="shared" si="2"/>
        <v>877.25</v>
      </c>
      <c r="L40" s="81"/>
      <c r="M40" s="281">
        <v>6307.99</v>
      </c>
      <c r="N40" s="242">
        <f t="shared" si="3"/>
        <v>1957.5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</row>
    <row r="41">
      <c r="A41" s="81"/>
      <c r="B41" s="108" t="s">
        <v>190</v>
      </c>
      <c r="C41" s="108"/>
      <c r="D41" s="108">
        <v>703.36</v>
      </c>
      <c r="E41" s="110">
        <f t="shared" si="1"/>
        <v>703.36</v>
      </c>
      <c r="F41" s="130">
        <v>0.0</v>
      </c>
      <c r="G41" s="81"/>
      <c r="H41" s="108" t="s">
        <v>190</v>
      </c>
      <c r="I41" s="108">
        <v>114.75</v>
      </c>
      <c r="J41" s="108">
        <v>422.25</v>
      </c>
      <c r="K41" s="110">
        <f t="shared" si="2"/>
        <v>537</v>
      </c>
      <c r="L41" s="81"/>
      <c r="M41" s="281">
        <v>2560.55</v>
      </c>
      <c r="N41" s="242">
        <f t="shared" si="3"/>
        <v>1240.36</v>
      </c>
      <c r="O41" s="81"/>
      <c r="P41" s="81"/>
      <c r="Q41" s="81"/>
      <c r="R41" s="81"/>
      <c r="S41" s="81"/>
      <c r="T41" s="81"/>
      <c r="U41" s="81"/>
      <c r="V41" s="81"/>
      <c r="W41" s="81"/>
      <c r="X41" s="81"/>
    </row>
    <row r="42">
      <c r="A42" s="81"/>
      <c r="B42" s="108" t="s">
        <v>475</v>
      </c>
      <c r="C42" s="244"/>
      <c r="D42" s="191">
        <v>1324.17</v>
      </c>
      <c r="E42" s="85">
        <f t="shared" si="1"/>
        <v>1324.17</v>
      </c>
      <c r="F42" s="130">
        <v>0.0</v>
      </c>
      <c r="G42" s="81"/>
      <c r="H42" s="108" t="s">
        <v>475</v>
      </c>
      <c r="I42" s="108"/>
      <c r="J42" s="85">
        <v>1026.25</v>
      </c>
      <c r="K42" s="110">
        <f t="shared" si="2"/>
        <v>1026.25</v>
      </c>
      <c r="L42" s="81"/>
      <c r="M42" s="282">
        <v>7839.0</v>
      </c>
      <c r="N42" s="283">
        <f t="shared" si="3"/>
        <v>2350.42</v>
      </c>
      <c r="O42" s="81"/>
      <c r="P42" s="81"/>
      <c r="Q42" s="81"/>
      <c r="R42" s="81"/>
      <c r="S42" s="81"/>
      <c r="T42" s="81"/>
      <c r="U42" s="81"/>
      <c r="V42" s="81"/>
      <c r="W42" s="81"/>
      <c r="X42" s="81"/>
    </row>
    <row r="43">
      <c r="A43" s="81"/>
      <c r="B43" s="187" t="s">
        <v>510</v>
      </c>
      <c r="C43" s="109"/>
      <c r="D43" s="85">
        <v>399.3</v>
      </c>
      <c r="E43" s="85">
        <f t="shared" si="1"/>
        <v>399.3</v>
      </c>
      <c r="F43" s="137">
        <v>0.0</v>
      </c>
      <c r="G43" s="81"/>
      <c r="H43" s="187" t="s">
        <v>510</v>
      </c>
      <c r="I43" s="108">
        <v>150.0</v>
      </c>
      <c r="J43" s="191">
        <v>1431.79</v>
      </c>
      <c r="K43" s="251">
        <f t="shared" si="2"/>
        <v>1581.79</v>
      </c>
      <c r="L43" s="81"/>
      <c r="M43" s="281">
        <v>6465.65</v>
      </c>
      <c r="N43" s="242">
        <f t="shared" si="3"/>
        <v>1981.09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</row>
    <row r="44">
      <c r="A44" s="81"/>
      <c r="B44" s="81"/>
      <c r="C44" s="81"/>
      <c r="D44" s="252"/>
      <c r="E44" s="253"/>
      <c r="F44" s="253"/>
      <c r="G44" s="81"/>
      <c r="H44" s="187" t="s">
        <v>511</v>
      </c>
      <c r="I44" s="131"/>
      <c r="J44" s="85">
        <v>929.32</v>
      </c>
      <c r="K44" s="110">
        <f t="shared" si="2"/>
        <v>929.32</v>
      </c>
      <c r="L44" s="81"/>
      <c r="M44" s="281">
        <v>1372.7</v>
      </c>
      <c r="N44" s="242">
        <f t="shared" si="3"/>
        <v>929.32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</row>
    <row r="45">
      <c r="A45" s="81"/>
      <c r="B45" s="81"/>
      <c r="C45" s="81"/>
      <c r="D45" s="252"/>
      <c r="E45" s="255">
        <f t="shared" ref="E45:F45" si="4">SUM(E36:E43)</f>
        <v>7227.11</v>
      </c>
      <c r="F45" s="256">
        <f t="shared" si="4"/>
        <v>0</v>
      </c>
      <c r="G45" s="194"/>
      <c r="H45" s="81"/>
      <c r="I45" s="81"/>
      <c r="J45" s="257" t="s">
        <v>193</v>
      </c>
      <c r="K45" s="115">
        <f>SUM(K36:K44)</f>
        <v>9568.21</v>
      </c>
      <c r="L45" s="81"/>
      <c r="M45" s="258">
        <f>SUM(M36:M44)</f>
        <v>52640.65</v>
      </c>
      <c r="N45" s="258">
        <f>SUM(D20+D31)</f>
        <v>16795.32</v>
      </c>
      <c r="O45" s="81"/>
      <c r="P45" s="81"/>
      <c r="Q45" s="81"/>
      <c r="R45" s="81"/>
      <c r="S45" s="81"/>
      <c r="T45" s="81"/>
      <c r="U45" s="81"/>
      <c r="V45" s="81"/>
      <c r="W45" s="81"/>
      <c r="X45" s="81"/>
    </row>
    <row r="46">
      <c r="A46" s="81"/>
      <c r="B46" s="81"/>
      <c r="C46" s="81"/>
      <c r="D46" s="81"/>
      <c r="E46" s="195" t="s">
        <v>336</v>
      </c>
      <c r="F46" s="196" t="s">
        <v>337</v>
      </c>
      <c r="G46" s="197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</row>
    <row r="47">
      <c r="A47" s="81"/>
      <c r="B47" s="116" t="s">
        <v>194</v>
      </c>
      <c r="C47" s="117">
        <f>SUM(E45+K45)</f>
        <v>16795.32</v>
      </c>
      <c r="D47" s="118"/>
      <c r="E47" s="118"/>
      <c r="F47" s="99"/>
      <c r="G47" s="99"/>
      <c r="H47" s="99"/>
      <c r="I47" s="99"/>
      <c r="J47" s="99"/>
      <c r="K47" s="99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</row>
    <row r="48">
      <c r="A48" s="81"/>
      <c r="B48" s="119"/>
      <c r="C48" s="120"/>
      <c r="D48" s="120"/>
      <c r="E48" s="120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</row>
    <row r="49">
      <c r="A49" s="81"/>
      <c r="B49" s="121" t="s">
        <v>195</v>
      </c>
      <c r="C49" s="122"/>
      <c r="D49" s="122"/>
      <c r="E49" s="122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</row>
    <row r="50">
      <c r="A50" s="81"/>
      <c r="B50" s="212" t="s">
        <v>512</v>
      </c>
      <c r="C50" s="284">
        <v>44937.0</v>
      </c>
      <c r="D50" s="124" t="s">
        <v>270</v>
      </c>
      <c r="E50" s="124">
        <v>500.0</v>
      </c>
      <c r="F50" s="82" t="s">
        <v>513</v>
      </c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</row>
    <row r="51">
      <c r="A51" s="81"/>
      <c r="B51" s="212" t="s">
        <v>514</v>
      </c>
      <c r="C51" s="284">
        <v>44944.0</v>
      </c>
      <c r="D51" s="124" t="s">
        <v>270</v>
      </c>
      <c r="E51" s="124">
        <v>500.0</v>
      </c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</row>
    <row r="52">
      <c r="A52" s="81"/>
      <c r="B52" s="212" t="s">
        <v>514</v>
      </c>
      <c r="C52" s="284">
        <v>44954.0</v>
      </c>
      <c r="D52" s="124" t="s">
        <v>270</v>
      </c>
      <c r="E52" s="124">
        <v>200.0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</row>
    <row r="54">
      <c r="A54" s="81"/>
      <c r="B54" s="116" t="s">
        <v>198</v>
      </c>
      <c r="C54" s="125">
        <f>SUM(E50:E52)</f>
        <v>1200</v>
      </c>
      <c r="D54" s="198"/>
      <c r="E54" s="127"/>
      <c r="F54" s="198"/>
      <c r="G54" s="198"/>
      <c r="H54" s="128">
        <f>SUM(C54+E54)</f>
        <v>1200</v>
      </c>
      <c r="I54" s="99"/>
      <c r="J54" s="99"/>
      <c r="K54" s="99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</row>
    <row r="56">
      <c r="A56" s="81"/>
      <c r="B56" s="79" t="s">
        <v>201</v>
      </c>
      <c r="C56" s="99"/>
      <c r="D56" s="99"/>
      <c r="E56" s="99"/>
      <c r="F56" s="99"/>
      <c r="G56" s="99"/>
      <c r="H56" s="99"/>
      <c r="I56" s="99"/>
      <c r="J56" s="99"/>
      <c r="K56" s="99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</row>
    <row r="58">
      <c r="A58" s="81"/>
      <c r="B58" s="79" t="s">
        <v>438</v>
      </c>
      <c r="C58" s="99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</row>
    <row r="59">
      <c r="A59" s="81"/>
      <c r="B59" s="129" t="s">
        <v>203</v>
      </c>
      <c r="C59" s="129" t="s">
        <v>160</v>
      </c>
      <c r="D59" s="129" t="s">
        <v>204</v>
      </c>
      <c r="E59" s="81"/>
      <c r="F59" s="82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</row>
    <row r="61">
      <c r="A61" s="81"/>
      <c r="B61" s="130"/>
      <c r="C61" s="130"/>
      <c r="D61" s="13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</row>
    <row r="62">
      <c r="A62" s="81"/>
      <c r="B62" s="130"/>
      <c r="C62" s="130"/>
      <c r="D62" s="13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</row>
    <row r="63">
      <c r="A63" s="81"/>
      <c r="B63" s="131"/>
      <c r="C63" s="131"/>
      <c r="D63" s="13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</row>
    <row r="64">
      <c r="A64" s="81"/>
      <c r="B64" s="131"/>
      <c r="C64" s="131"/>
      <c r="D64" s="13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</row>
    <row r="65">
      <c r="A65" s="81"/>
      <c r="B65" s="81"/>
      <c r="C65" s="133" t="s">
        <v>193</v>
      </c>
      <c r="D65" s="134">
        <f>SUM(D60:D64)</f>
        <v>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</row>
    <row r="66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</row>
    <row r="67">
      <c r="A67" s="81"/>
      <c r="B67" s="79" t="s">
        <v>210</v>
      </c>
      <c r="C67" s="99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</row>
    <row r="68">
      <c r="A68" s="81"/>
      <c r="B68" s="129" t="s">
        <v>203</v>
      </c>
      <c r="C68" s="129" t="s">
        <v>160</v>
      </c>
      <c r="D68" s="129" t="s">
        <v>204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</row>
    <row r="69">
      <c r="A69" s="81"/>
      <c r="B69" s="130" t="s">
        <v>515</v>
      </c>
      <c r="C69" s="130" t="s">
        <v>516</v>
      </c>
      <c r="D69" s="130">
        <v>78.06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</row>
    <row r="70">
      <c r="A70" s="81"/>
      <c r="B70" s="130" t="s">
        <v>517</v>
      </c>
      <c r="C70" s="130" t="s">
        <v>369</v>
      </c>
      <c r="D70" s="130">
        <v>35.17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</row>
    <row r="71">
      <c r="A71" s="81"/>
      <c r="B71" s="130" t="s">
        <v>338</v>
      </c>
      <c r="C71" s="130" t="s">
        <v>518</v>
      </c>
      <c r="D71" s="130">
        <v>226.52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</row>
    <row r="72">
      <c r="A72" s="81"/>
      <c r="B72" s="130" t="s">
        <v>519</v>
      </c>
      <c r="C72" s="130" t="s">
        <v>518</v>
      </c>
      <c r="D72" s="130">
        <v>44.95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</row>
    <row r="73">
      <c r="A73" s="81"/>
      <c r="B73" s="131"/>
      <c r="C73" s="131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</row>
    <row r="75">
      <c r="A75" s="81"/>
      <c r="B75" s="135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</row>
    <row r="76">
      <c r="A76" s="81"/>
      <c r="B76" s="136"/>
      <c r="C76" s="133" t="s">
        <v>193</v>
      </c>
      <c r="D76" s="134">
        <f>SUM(D69:D75)</f>
        <v>384.7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</row>
    <row r="77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</row>
    <row r="78">
      <c r="A78" s="81"/>
      <c r="B78" s="79" t="s">
        <v>216</v>
      </c>
      <c r="C78" s="99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</row>
    <row r="79">
      <c r="A79" s="81"/>
      <c r="B79" s="129" t="s">
        <v>203</v>
      </c>
      <c r="C79" s="129" t="s">
        <v>160</v>
      </c>
      <c r="D79" s="129" t="s">
        <v>204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</row>
    <row r="80">
      <c r="A80" s="81"/>
      <c r="B80" s="130" t="s">
        <v>520</v>
      </c>
      <c r="C80" s="130" t="s">
        <v>26</v>
      </c>
      <c r="D80" s="130">
        <v>919.0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</row>
    <row r="81">
      <c r="A81" s="81"/>
      <c r="B81" s="130" t="s">
        <v>521</v>
      </c>
      <c r="C81" s="130" t="s">
        <v>209</v>
      </c>
      <c r="D81" s="130">
        <v>19.85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</row>
    <row r="82">
      <c r="A82" s="81"/>
      <c r="B82" s="130" t="s">
        <v>522</v>
      </c>
      <c r="C82" s="130" t="s">
        <v>209</v>
      </c>
      <c r="D82" s="130">
        <v>39.9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</row>
    <row r="83">
      <c r="A83" s="81"/>
      <c r="B83" s="137" t="s">
        <v>523</v>
      </c>
      <c r="C83" s="137" t="s">
        <v>340</v>
      </c>
      <c r="D83" s="137">
        <v>240.0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</row>
    <row r="84">
      <c r="A84" s="81"/>
      <c r="B84" s="136"/>
      <c r="C84" s="133" t="s">
        <v>193</v>
      </c>
      <c r="D84" s="134">
        <f>SUM(D80:D83)</f>
        <v>1218.75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</row>
    <row r="86">
      <c r="A86" s="81"/>
      <c r="B86" s="79" t="s">
        <v>220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</row>
    <row r="88">
      <c r="A88" s="81"/>
      <c r="B88" s="130" t="s">
        <v>524</v>
      </c>
      <c r="C88" s="130" t="s">
        <v>340</v>
      </c>
      <c r="D88" s="130">
        <v>30.0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</row>
    <row r="89">
      <c r="A89" s="81"/>
      <c r="B89" s="131"/>
      <c r="C89" s="131"/>
      <c r="D89" s="13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</row>
    <row r="90">
      <c r="A90" s="81"/>
      <c r="B90" s="135"/>
      <c r="C90" s="135"/>
      <c r="D90" s="135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</row>
    <row r="91">
      <c r="A91" s="81"/>
      <c r="B91" s="136"/>
      <c r="C91" s="133" t="s">
        <v>193</v>
      </c>
      <c r="D91" s="134">
        <f>SUM(D88:D90)</f>
        <v>30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</row>
    <row r="93">
      <c r="A93" s="81"/>
      <c r="B93" s="79" t="s">
        <v>223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</row>
    <row r="95">
      <c r="A95" s="81"/>
      <c r="B95" s="130" t="s">
        <v>525</v>
      </c>
      <c r="C95" s="130" t="s">
        <v>270</v>
      </c>
      <c r="D95" s="130">
        <v>1125.0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</row>
    <row r="96">
      <c r="A96" s="81"/>
      <c r="B96" s="130" t="s">
        <v>526</v>
      </c>
      <c r="C96" s="130" t="s">
        <v>270</v>
      </c>
      <c r="D96" s="130">
        <v>36.0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</row>
    <row r="97">
      <c r="A97" s="81"/>
      <c r="B97" s="130" t="s">
        <v>527</v>
      </c>
      <c r="C97" s="130" t="s">
        <v>270</v>
      </c>
      <c r="D97" s="130">
        <v>143.5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</row>
    <row r="98">
      <c r="A98" s="81"/>
      <c r="B98" s="81"/>
      <c r="C98" s="133" t="s">
        <v>193</v>
      </c>
      <c r="D98" s="134">
        <f>SUM(D95:D97)</f>
        <v>1304.5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</row>
    <row r="100">
      <c r="A100" s="81"/>
      <c r="B100" s="79" t="s">
        <v>224</v>
      </c>
      <c r="C100" s="99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</row>
    <row r="101">
      <c r="A101" s="81"/>
      <c r="B101" s="129" t="s">
        <v>203</v>
      </c>
      <c r="C101" s="129" t="s">
        <v>160</v>
      </c>
      <c r="D101" s="129" t="s">
        <v>204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</row>
    <row r="102">
      <c r="A102" s="81"/>
      <c r="B102" s="131"/>
      <c r="C102" s="131"/>
      <c r="D102" s="13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</row>
    <row r="103">
      <c r="A103" s="81"/>
      <c r="B103" s="131"/>
      <c r="C103" s="131"/>
      <c r="D103" s="13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</row>
    <row r="104">
      <c r="A104" s="81"/>
      <c r="B104" s="135"/>
      <c r="C104" s="135"/>
      <c r="D104" s="135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</row>
    <row r="105">
      <c r="A105" s="81"/>
      <c r="B105" s="136"/>
      <c r="C105" s="133" t="s">
        <v>193</v>
      </c>
      <c r="D105" s="134">
        <f>SUM(D102:D104)</f>
        <v>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</row>
    <row r="107">
      <c r="A107" s="81"/>
      <c r="B107" s="79" t="s">
        <v>386</v>
      </c>
      <c r="C107" s="99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</row>
    <row r="108">
      <c r="A108" s="81"/>
      <c r="B108" s="129" t="s">
        <v>203</v>
      </c>
      <c r="C108" s="129" t="s">
        <v>160</v>
      </c>
      <c r="D108" s="129" t="s">
        <v>204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</row>
    <row r="109">
      <c r="A109" s="81"/>
      <c r="B109" s="130" t="s">
        <v>528</v>
      </c>
      <c r="C109" s="130" t="s">
        <v>529</v>
      </c>
      <c r="D109" s="130">
        <v>415.42</v>
      </c>
      <c r="E109" s="199"/>
      <c r="F109" s="82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</row>
    <row r="110">
      <c r="A110" s="81"/>
      <c r="B110" s="130" t="s">
        <v>530</v>
      </c>
      <c r="C110" s="130" t="s">
        <v>270</v>
      </c>
      <c r="D110" s="130">
        <v>713.81</v>
      </c>
      <c r="E110" s="199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</row>
    <row r="111">
      <c r="A111" s="81"/>
      <c r="B111" s="187" t="s">
        <v>531</v>
      </c>
      <c r="C111" s="130" t="s">
        <v>532</v>
      </c>
      <c r="D111" s="130">
        <v>1239.0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</row>
    <row r="112">
      <c r="A112" s="81"/>
      <c r="B112" s="130" t="s">
        <v>533</v>
      </c>
      <c r="C112" s="130" t="s">
        <v>340</v>
      </c>
      <c r="D112" s="130">
        <v>79.9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</row>
    <row r="113">
      <c r="A113" s="81"/>
      <c r="B113" s="137" t="s">
        <v>534</v>
      </c>
      <c r="C113" s="137" t="s">
        <v>270</v>
      </c>
      <c r="D113" s="137">
        <v>713.81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</row>
    <row r="114">
      <c r="A114" s="81"/>
      <c r="B114" s="130" t="s">
        <v>535</v>
      </c>
      <c r="C114" s="137" t="s">
        <v>340</v>
      </c>
      <c r="D114" s="137">
        <v>3448.0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</row>
    <row r="115">
      <c r="A115" s="81"/>
      <c r="B115" s="213"/>
      <c r="C115" s="214" t="s">
        <v>193</v>
      </c>
      <c r="D115" s="215">
        <f>SUM(D109:D114)</f>
        <v>6609.94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</row>
    <row r="116">
      <c r="A116" s="81"/>
      <c r="B116" s="216"/>
      <c r="C116" s="217"/>
      <c r="D116" s="217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</row>
    <row r="117">
      <c r="A117" s="81"/>
      <c r="B117" s="200" t="s">
        <v>354</v>
      </c>
      <c r="C117" s="218"/>
      <c r="D117" s="218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</row>
    <row r="118">
      <c r="A118" s="81"/>
      <c r="B118" s="129" t="s">
        <v>203</v>
      </c>
      <c r="C118" s="129" t="s">
        <v>160</v>
      </c>
      <c r="D118" s="129" t="s">
        <v>204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</row>
    <row r="119">
      <c r="A119" s="81"/>
      <c r="B119" s="130" t="s">
        <v>536</v>
      </c>
      <c r="C119" s="130" t="s">
        <v>39</v>
      </c>
      <c r="D119" s="130">
        <v>135.92</v>
      </c>
      <c r="E119" s="230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</row>
    <row r="120">
      <c r="A120" s="81"/>
      <c r="B120" s="130" t="s">
        <v>537</v>
      </c>
      <c r="C120" s="130" t="s">
        <v>26</v>
      </c>
      <c r="D120" s="130">
        <v>250.0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</row>
    <row r="121">
      <c r="A121" s="81"/>
      <c r="B121" s="130" t="s">
        <v>538</v>
      </c>
      <c r="C121" s="130" t="s">
        <v>539</v>
      </c>
      <c r="D121" s="130">
        <v>150.0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</row>
    <row r="122">
      <c r="A122" s="81"/>
      <c r="B122" s="130" t="s">
        <v>540</v>
      </c>
      <c r="C122" s="130" t="s">
        <v>340</v>
      </c>
      <c r="D122" s="130">
        <v>44.95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</row>
    <row r="123">
      <c r="A123" s="81"/>
      <c r="B123" s="130" t="s">
        <v>541</v>
      </c>
      <c r="C123" s="130" t="s">
        <v>270</v>
      </c>
      <c r="D123" s="130">
        <v>80.0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</row>
    <row r="124">
      <c r="A124" s="81"/>
      <c r="B124" s="130"/>
      <c r="C124" s="130"/>
      <c r="D124" s="13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</row>
    <row r="125">
      <c r="A125" s="81"/>
      <c r="B125" s="130"/>
      <c r="C125" s="130"/>
      <c r="D125" s="13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</row>
    <row r="126">
      <c r="A126" s="81"/>
      <c r="B126" s="131"/>
      <c r="C126" s="131"/>
      <c r="D126" s="13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</row>
    <row r="127">
      <c r="A127" s="81"/>
      <c r="B127" s="81"/>
      <c r="C127" s="133" t="s">
        <v>193</v>
      </c>
      <c r="D127" s="134">
        <f>SUM(D119:D126)</f>
        <v>660.87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</row>
    <row r="129">
      <c r="A129" s="81"/>
      <c r="B129" s="79" t="s">
        <v>252</v>
      </c>
      <c r="C129" s="140">
        <f>SUM(D65+D76+D84+D91+D98+D105+D115+D127)</f>
        <v>10208.76</v>
      </c>
      <c r="D129" s="99"/>
      <c r="E129" s="99"/>
      <c r="F129" s="99"/>
      <c r="G129" s="99"/>
      <c r="H129" s="99"/>
      <c r="I129" s="99"/>
      <c r="J129" s="99"/>
      <c r="K129" s="99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</row>
    <row r="130">
      <c r="A130" s="81"/>
      <c r="B130" s="141"/>
      <c r="C130" s="141"/>
      <c r="D130" s="14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</row>
    <row r="131">
      <c r="A131" s="81"/>
      <c r="B131" s="79" t="s">
        <v>253</v>
      </c>
      <c r="C131" s="99"/>
      <c r="D131" s="99"/>
      <c r="E131" s="99"/>
      <c r="F131" s="99"/>
      <c r="G131" s="99"/>
      <c r="H131" s="99"/>
      <c r="I131" s="99"/>
      <c r="J131" s="99"/>
      <c r="K131" s="99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</row>
    <row r="132">
      <c r="A132" s="81"/>
      <c r="B132" s="139" t="s">
        <v>254</v>
      </c>
      <c r="C132" s="139" t="s">
        <v>255</v>
      </c>
      <c r="D132" s="139" t="s">
        <v>256</v>
      </c>
      <c r="E132" s="142" t="s">
        <v>257</v>
      </c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</row>
    <row r="133">
      <c r="A133" s="81"/>
      <c r="B133" s="143">
        <v>41082.2</v>
      </c>
      <c r="C133" s="144">
        <v>44928.0</v>
      </c>
      <c r="D133" s="143">
        <v>6900.0</v>
      </c>
      <c r="E133" s="285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</row>
    <row r="134">
      <c r="A134" s="81"/>
      <c r="B134" s="143">
        <v>47100.19</v>
      </c>
      <c r="C134" s="144">
        <v>44929.0</v>
      </c>
      <c r="D134" s="231"/>
      <c r="E134" s="143">
        <v>2001.38</v>
      </c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</row>
    <row r="135">
      <c r="A135" s="81"/>
      <c r="B135" s="143">
        <v>45996.7</v>
      </c>
      <c r="C135" s="144">
        <v>44930.0</v>
      </c>
      <c r="D135" s="231"/>
      <c r="E135" s="143">
        <v>2700.0</v>
      </c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</row>
    <row r="136">
      <c r="A136" s="81"/>
      <c r="B136" s="143">
        <v>43361.87</v>
      </c>
      <c r="C136" s="144">
        <v>44936.0</v>
      </c>
      <c r="D136" s="143">
        <v>6000.0</v>
      </c>
      <c r="E136" s="23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</row>
    <row r="137">
      <c r="A137" s="81"/>
      <c r="B137" s="143">
        <v>49412.59</v>
      </c>
      <c r="C137" s="233">
        <v>44941.0</v>
      </c>
      <c r="D137" s="285"/>
      <c r="E137" s="143">
        <v>9860.91</v>
      </c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</row>
    <row r="138">
      <c r="A138" s="81"/>
      <c r="B138" s="143">
        <v>39568.87</v>
      </c>
      <c r="C138" s="233">
        <v>44942.0</v>
      </c>
      <c r="D138" s="143">
        <v>7900.0</v>
      </c>
      <c r="E138" s="286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</row>
    <row r="139">
      <c r="A139" s="81"/>
      <c r="B139" s="143">
        <v>47588.8</v>
      </c>
      <c r="C139" s="144">
        <v>44951.0</v>
      </c>
      <c r="D139" s="143">
        <v>8500.0</v>
      </c>
      <c r="E139" s="28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</row>
    <row r="140">
      <c r="A140" s="81"/>
      <c r="B140" s="143"/>
      <c r="C140" s="144"/>
      <c r="D140" s="143"/>
      <c r="E140" s="287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</row>
    <row r="141">
      <c r="A141" s="81"/>
      <c r="B141" s="146"/>
      <c r="C141" s="147"/>
      <c r="D141" s="146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</row>
    <row r="142">
      <c r="A142" s="81"/>
      <c r="B142" s="146"/>
      <c r="C142" s="147"/>
      <c r="D142" s="146"/>
      <c r="E142" s="146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7.63"/>
    <col customWidth="1" min="13" max="13" width="25.13"/>
    <col customWidth="1" min="14" max="14" width="25.38"/>
  </cols>
  <sheetData>
    <row r="1">
      <c r="A1" s="78"/>
      <c r="B1" s="79" t="s">
        <v>155</v>
      </c>
      <c r="C1" s="79" t="s">
        <v>156</v>
      </c>
      <c r="D1" s="78"/>
      <c r="E1" s="80">
        <f>SUM(D33+C128+C55)</f>
        <v>38696.7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>
      <c r="A2" s="81"/>
      <c r="B2" s="81"/>
      <c r="C2" s="81"/>
      <c r="D2" s="82" t="s">
        <v>157</v>
      </c>
      <c r="E2" s="82" t="s">
        <v>542</v>
      </c>
      <c r="F2" s="81">
        <f>(E2/E1)</f>
        <v>0.7619486933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>
      <c r="A5" s="85">
        <v>1.0</v>
      </c>
      <c r="B5" s="85" t="s">
        <v>20</v>
      </c>
      <c r="C5" s="85" t="s">
        <v>21</v>
      </c>
      <c r="D5" s="86">
        <v>57.64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</row>
    <row r="6">
      <c r="A6" s="85">
        <v>1.0</v>
      </c>
      <c r="B6" s="85" t="s">
        <v>23</v>
      </c>
      <c r="C6" s="85" t="s">
        <v>21</v>
      </c>
      <c r="D6" s="86">
        <v>245.32</v>
      </c>
      <c r="E6" s="275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</row>
    <row r="7">
      <c r="A7" s="85">
        <v>1.0</v>
      </c>
      <c r="B7" s="85" t="s">
        <v>543</v>
      </c>
      <c r="C7" s="85" t="s">
        <v>39</v>
      </c>
      <c r="D7" s="86">
        <v>75.44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</row>
    <row r="8">
      <c r="A8" s="85">
        <v>1.0</v>
      </c>
      <c r="B8" s="85" t="s">
        <v>544</v>
      </c>
      <c r="C8" s="85" t="s">
        <v>26</v>
      </c>
      <c r="D8" s="86">
        <v>1558.73</v>
      </c>
      <c r="E8" s="209" t="s">
        <v>15</v>
      </c>
      <c r="F8" s="186"/>
      <c r="G8" s="82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>
      <c r="A9" s="85">
        <v>1.0</v>
      </c>
      <c r="B9" s="85" t="s">
        <v>500</v>
      </c>
      <c r="C9" s="85" t="s">
        <v>26</v>
      </c>
      <c r="D9" s="86">
        <v>168.92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</row>
    <row r="10">
      <c r="A10" s="85">
        <v>1.0</v>
      </c>
      <c r="B10" s="85" t="s">
        <v>545</v>
      </c>
      <c r="C10" s="85" t="s">
        <v>26</v>
      </c>
      <c r="D10" s="86">
        <v>1331.52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</row>
    <row r="11">
      <c r="A11" s="85">
        <v>1.0</v>
      </c>
      <c r="B11" s="85" t="s">
        <v>34</v>
      </c>
      <c r="C11" s="85" t="s">
        <v>26</v>
      </c>
      <c r="D11" s="86">
        <v>242.0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</row>
    <row r="12">
      <c r="A12" s="85">
        <v>1.0</v>
      </c>
      <c r="B12" s="85" t="s">
        <v>501</v>
      </c>
      <c r="C12" s="85" t="s">
        <v>26</v>
      </c>
      <c r="D12" s="86">
        <v>242.0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</row>
    <row r="13">
      <c r="A13" s="85">
        <v>1.0</v>
      </c>
      <c r="B13" s="85" t="s">
        <v>502</v>
      </c>
      <c r="C13" s="85" t="s">
        <v>462</v>
      </c>
      <c r="D13" s="86">
        <v>100.0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</row>
    <row r="14">
      <c r="A14" s="85">
        <v>5.0</v>
      </c>
      <c r="B14" s="85" t="s">
        <v>32</v>
      </c>
      <c r="C14" s="85" t="s">
        <v>369</v>
      </c>
      <c r="D14" s="86">
        <v>1064.5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</row>
    <row r="15">
      <c r="A15" s="85">
        <v>5.0</v>
      </c>
      <c r="B15" s="85" t="s">
        <v>43</v>
      </c>
      <c r="C15" s="85" t="s">
        <v>26</v>
      </c>
      <c r="D15" s="86">
        <v>882.0</v>
      </c>
      <c r="E15" s="209" t="s">
        <v>15</v>
      </c>
      <c r="F15" s="186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</row>
    <row r="16">
      <c r="A16" s="85">
        <v>7.0</v>
      </c>
      <c r="B16" s="85" t="s">
        <v>38</v>
      </c>
      <c r="C16" s="85" t="s">
        <v>39</v>
      </c>
      <c r="D16" s="86">
        <v>366.74</v>
      </c>
      <c r="E16" s="209" t="s">
        <v>15</v>
      </c>
      <c r="F16" s="182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</row>
    <row r="17">
      <c r="A17" s="85">
        <v>7.0</v>
      </c>
      <c r="B17" s="85" t="s">
        <v>49</v>
      </c>
      <c r="C17" s="85" t="s">
        <v>50</v>
      </c>
      <c r="D17" s="86">
        <v>28.9</v>
      </c>
      <c r="E17" s="209" t="s">
        <v>15</v>
      </c>
      <c r="F17" s="186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</row>
    <row r="18">
      <c r="A18" s="85">
        <v>10.0</v>
      </c>
      <c r="B18" s="85" t="s">
        <v>331</v>
      </c>
      <c r="C18" s="85" t="s">
        <v>50</v>
      </c>
      <c r="D18" s="86">
        <v>119.47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</row>
    <row r="19">
      <c r="A19" s="85">
        <v>10.0</v>
      </c>
      <c r="B19" s="85" t="s">
        <v>504</v>
      </c>
      <c r="C19" s="85" t="s">
        <v>39</v>
      </c>
      <c r="D19" s="86">
        <v>606.0</v>
      </c>
      <c r="E19" s="209" t="s">
        <v>15</v>
      </c>
      <c r="F19" s="1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</row>
    <row r="20">
      <c r="A20" s="85">
        <v>15.0</v>
      </c>
      <c r="B20" s="85" t="s">
        <v>505</v>
      </c>
      <c r="C20" s="85" t="s">
        <v>39</v>
      </c>
      <c r="D20" s="86">
        <v>2910.76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</row>
    <row r="21">
      <c r="A21" s="85">
        <v>15.0</v>
      </c>
      <c r="B21" s="85" t="s">
        <v>172</v>
      </c>
      <c r="C21" s="85" t="s">
        <v>26</v>
      </c>
      <c r="D21" s="86">
        <f>SUM(E46)</f>
        <v>6896.04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</row>
    <row r="22">
      <c r="A22" s="85">
        <v>15.0</v>
      </c>
      <c r="B22" s="85" t="s">
        <v>506</v>
      </c>
      <c r="C22" s="85" t="s">
        <v>26</v>
      </c>
      <c r="D22" s="86">
        <v>1250.0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</row>
    <row r="23">
      <c r="A23" s="85">
        <v>15.0</v>
      </c>
      <c r="B23" s="85" t="s">
        <v>507</v>
      </c>
      <c r="C23" s="85" t="s">
        <v>26</v>
      </c>
      <c r="D23" s="87">
        <v>1750.0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</row>
    <row r="24">
      <c r="A24" s="85">
        <v>17.0</v>
      </c>
      <c r="B24" s="85" t="s">
        <v>370</v>
      </c>
      <c r="C24" s="85" t="s">
        <v>39</v>
      </c>
      <c r="D24" s="86">
        <v>383.21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</row>
    <row r="25">
      <c r="A25" s="85">
        <v>17.0</v>
      </c>
      <c r="B25" s="85" t="s">
        <v>508</v>
      </c>
      <c r="C25" s="85" t="s">
        <v>39</v>
      </c>
      <c r="D25" s="86">
        <v>143.22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</row>
    <row r="26">
      <c r="A26" s="85">
        <v>20.0</v>
      </c>
      <c r="B26" s="85" t="s">
        <v>368</v>
      </c>
      <c r="C26" s="85" t="s">
        <v>39</v>
      </c>
      <c r="D26" s="181" t="s">
        <v>397</v>
      </c>
      <c r="E26" s="209" t="s">
        <v>397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</row>
    <row r="27">
      <c r="A27" s="85">
        <v>20.0</v>
      </c>
      <c r="B27" s="85" t="s">
        <v>140</v>
      </c>
      <c r="C27" s="85" t="s">
        <v>39</v>
      </c>
      <c r="D27" s="87">
        <v>2746.72</v>
      </c>
      <c r="E27" s="209" t="s">
        <v>15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</row>
    <row r="28">
      <c r="A28" s="85">
        <v>20.0</v>
      </c>
      <c r="B28" s="85" t="s">
        <v>60</v>
      </c>
      <c r="C28" s="85" t="s">
        <v>39</v>
      </c>
      <c r="D28" s="87">
        <v>1811.66</v>
      </c>
      <c r="E28" s="209" t="s">
        <v>15</v>
      </c>
      <c r="F28" s="1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</row>
    <row r="29">
      <c r="A29" s="276">
        <v>24.0</v>
      </c>
      <c r="B29" s="277" t="s">
        <v>51</v>
      </c>
      <c r="C29" s="277" t="s">
        <v>293</v>
      </c>
      <c r="D29" s="288">
        <v>163.84</v>
      </c>
      <c r="E29" s="279" t="s">
        <v>15</v>
      </c>
      <c r="F29" s="280"/>
      <c r="G29" s="184"/>
      <c r="H29" s="184"/>
      <c r="I29" s="184"/>
      <c r="J29" s="184"/>
      <c r="K29" s="184"/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</row>
    <row r="30">
      <c r="A30" s="85">
        <v>29.0</v>
      </c>
      <c r="B30" s="85" t="s">
        <v>398</v>
      </c>
      <c r="C30" s="92" t="s">
        <v>26</v>
      </c>
      <c r="D30" s="87">
        <v>620.0</v>
      </c>
      <c r="E30" s="209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</row>
    <row r="31" ht="19.5" customHeight="1">
      <c r="A31" s="85">
        <v>30.0</v>
      </c>
      <c r="B31" s="85" t="s">
        <v>177</v>
      </c>
      <c r="C31" s="90" t="s">
        <v>26</v>
      </c>
      <c r="D31" s="87" t="s">
        <v>546</v>
      </c>
      <c r="E31" s="209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SUM(K46)</f>
        <v>5916.8</v>
      </c>
      <c r="E32" s="209" t="s">
        <v>15</v>
      </c>
      <c r="F32" s="186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</row>
    <row r="33" ht="19.5" customHeight="1">
      <c r="A33" s="94"/>
      <c r="B33" s="95" t="s">
        <v>179</v>
      </c>
      <c r="C33" s="96"/>
      <c r="D33" s="97">
        <f>SUM(D4:D32)</f>
        <v>34844.29</v>
      </c>
      <c r="E33" s="98">
        <f>SUM(D4:D32)</f>
        <v>34844.29</v>
      </c>
      <c r="F33" s="99"/>
      <c r="G33" s="99"/>
      <c r="H33" s="99"/>
      <c r="I33" s="99"/>
      <c r="J33" s="99"/>
      <c r="K33" s="99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81"/>
      <c r="H35" s="100" t="s">
        <v>178</v>
      </c>
      <c r="I35" s="101"/>
      <c r="J35" s="101"/>
      <c r="K35" s="94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</row>
    <row r="36" ht="19.5" customHeight="1">
      <c r="A36" s="81"/>
      <c r="B36" s="102" t="s">
        <v>180</v>
      </c>
      <c r="C36" s="102" t="s">
        <v>181</v>
      </c>
      <c r="D36" s="103" t="s">
        <v>18</v>
      </c>
      <c r="E36" s="189" t="s">
        <v>19</v>
      </c>
      <c r="F36" s="189" t="s">
        <v>334</v>
      </c>
      <c r="G36" s="81"/>
      <c r="H36" s="102" t="s">
        <v>180</v>
      </c>
      <c r="I36" s="105" t="s">
        <v>181</v>
      </c>
      <c r="J36" s="106" t="s">
        <v>18</v>
      </c>
      <c r="K36" s="107" t="s">
        <v>19</v>
      </c>
      <c r="L36" s="81"/>
      <c r="M36" s="239" t="s">
        <v>435</v>
      </c>
      <c r="N36" s="240" t="s">
        <v>436</v>
      </c>
      <c r="O36" s="289"/>
      <c r="P36" s="81"/>
      <c r="Q36" s="81"/>
      <c r="R36" s="81"/>
      <c r="S36" s="81"/>
      <c r="T36" s="81"/>
      <c r="U36" s="81"/>
      <c r="V36" s="81"/>
      <c r="W36" s="81"/>
      <c r="X36" s="81"/>
    </row>
    <row r="37" ht="19.5" customHeight="1">
      <c r="A37" s="81"/>
      <c r="B37" s="108" t="s">
        <v>371</v>
      </c>
      <c r="C37" s="109"/>
      <c r="D37" s="108">
        <v>895.24</v>
      </c>
      <c r="E37" s="85">
        <f t="shared" ref="E37:E45" si="1">SUM(C37:D37)</f>
        <v>895.24</v>
      </c>
      <c r="F37" s="130">
        <v>0.0</v>
      </c>
      <c r="G37" s="81"/>
      <c r="H37" s="108" t="s">
        <v>371</v>
      </c>
      <c r="I37" s="108"/>
      <c r="J37" s="108">
        <v>295.7</v>
      </c>
      <c r="K37" s="85">
        <f t="shared" ref="K37:K45" si="2">SUM(I37:J37)</f>
        <v>295.7</v>
      </c>
      <c r="L37" s="81"/>
      <c r="M37" s="290">
        <v>4120.8</v>
      </c>
      <c r="N37" s="131">
        <f t="shared" ref="N37:N45" si="3">SUM(E37+K37)</f>
        <v>1190.94</v>
      </c>
      <c r="O37" s="81"/>
      <c r="P37" s="81"/>
      <c r="Q37" s="81"/>
      <c r="R37" s="81"/>
      <c r="S37" s="81"/>
      <c r="T37" s="81"/>
      <c r="U37" s="81"/>
      <c r="V37" s="81"/>
      <c r="W37" s="81"/>
      <c r="X37" s="81"/>
    </row>
    <row r="38" ht="19.5" customHeight="1">
      <c r="A38" s="81"/>
      <c r="B38" s="108" t="s">
        <v>185</v>
      </c>
      <c r="C38" s="108">
        <v>100.0</v>
      </c>
      <c r="D38" s="108">
        <v>1257.54</v>
      </c>
      <c r="E38" s="110">
        <f t="shared" si="1"/>
        <v>1357.54</v>
      </c>
      <c r="F38" s="130">
        <v>0.0</v>
      </c>
      <c r="G38" s="81"/>
      <c r="H38" s="108" t="s">
        <v>185</v>
      </c>
      <c r="I38" s="108"/>
      <c r="J38" s="108">
        <v>773.76</v>
      </c>
      <c r="K38" s="110">
        <f t="shared" si="2"/>
        <v>773.76</v>
      </c>
      <c r="L38" s="81"/>
      <c r="M38" s="290">
        <v>7270.35</v>
      </c>
      <c r="N38" s="131">
        <f t="shared" si="3"/>
        <v>2131.3</v>
      </c>
      <c r="O38" s="81"/>
      <c r="P38" s="81"/>
      <c r="Q38" s="81"/>
      <c r="R38" s="81"/>
      <c r="S38" s="81"/>
      <c r="T38" s="81"/>
      <c r="U38" s="81"/>
      <c r="V38" s="81"/>
      <c r="W38" s="81"/>
      <c r="X38" s="81"/>
    </row>
    <row r="39" ht="19.5" customHeight="1">
      <c r="A39" s="81"/>
      <c r="B39" s="108" t="s">
        <v>186</v>
      </c>
      <c r="C39" s="108"/>
      <c r="D39" s="111">
        <v>1293.3</v>
      </c>
      <c r="E39" s="110">
        <f t="shared" si="1"/>
        <v>1293.3</v>
      </c>
      <c r="F39" s="108">
        <v>0.0</v>
      </c>
      <c r="G39" s="81"/>
      <c r="H39" s="108" t="s">
        <v>186</v>
      </c>
      <c r="I39" s="108">
        <v>0.0</v>
      </c>
      <c r="J39" s="108">
        <v>1238.69</v>
      </c>
      <c r="K39" s="110">
        <f t="shared" si="2"/>
        <v>1238.69</v>
      </c>
      <c r="L39" s="81"/>
      <c r="M39" s="290">
        <v>8527.98</v>
      </c>
      <c r="N39" s="131">
        <f t="shared" si="3"/>
        <v>2531.99</v>
      </c>
      <c r="O39" s="81"/>
      <c r="P39" s="81"/>
      <c r="Q39" s="81"/>
      <c r="R39" s="81"/>
      <c r="S39" s="81"/>
      <c r="T39" s="81"/>
      <c r="U39" s="81"/>
      <c r="V39" s="81"/>
      <c r="W39" s="81"/>
      <c r="X39" s="81"/>
    </row>
    <row r="40" ht="19.5" customHeight="1">
      <c r="A40" s="81"/>
      <c r="B40" s="108" t="s">
        <v>187</v>
      </c>
      <c r="C40" s="291"/>
      <c r="D40" s="291"/>
      <c r="E40" s="292">
        <f t="shared" si="1"/>
        <v>0</v>
      </c>
      <c r="F40" s="130">
        <v>0.0</v>
      </c>
      <c r="G40" s="81"/>
      <c r="H40" s="108" t="s">
        <v>187</v>
      </c>
      <c r="I40" s="108"/>
      <c r="J40" s="108">
        <v>364.0</v>
      </c>
      <c r="K40" s="110">
        <f t="shared" si="2"/>
        <v>364</v>
      </c>
      <c r="L40" s="81"/>
      <c r="M40" s="293">
        <v>520.0</v>
      </c>
      <c r="N40" s="131">
        <f t="shared" si="3"/>
        <v>364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</row>
    <row r="41" ht="19.5" customHeight="1">
      <c r="A41" s="81"/>
      <c r="B41" s="108" t="s">
        <v>335</v>
      </c>
      <c r="C41" s="108">
        <v>390.0</v>
      </c>
      <c r="D41" s="108">
        <v>845.76</v>
      </c>
      <c r="E41" s="110">
        <f t="shared" si="1"/>
        <v>1235.76</v>
      </c>
      <c r="F41" s="130">
        <v>0.0</v>
      </c>
      <c r="G41" s="81"/>
      <c r="H41" s="108" t="s">
        <v>335</v>
      </c>
      <c r="I41" s="108">
        <v>330.0</v>
      </c>
      <c r="J41" s="108">
        <v>772.92</v>
      </c>
      <c r="K41" s="110">
        <f t="shared" si="2"/>
        <v>1102.92</v>
      </c>
      <c r="L41" s="81"/>
      <c r="M41" s="290">
        <v>7406.11</v>
      </c>
      <c r="N41" s="131">
        <f t="shared" si="3"/>
        <v>2338.68</v>
      </c>
      <c r="O41" s="81"/>
      <c r="P41" s="81"/>
      <c r="Q41" s="81"/>
      <c r="R41" s="81"/>
      <c r="S41" s="81"/>
      <c r="T41" s="81"/>
      <c r="U41" s="81"/>
      <c r="V41" s="81"/>
      <c r="W41" s="81"/>
      <c r="X41" s="81"/>
    </row>
    <row r="42">
      <c r="A42" s="81"/>
      <c r="B42" s="108" t="s">
        <v>190</v>
      </c>
      <c r="C42" s="108"/>
      <c r="D42" s="108">
        <v>805.5</v>
      </c>
      <c r="E42" s="110">
        <f t="shared" si="1"/>
        <v>805.5</v>
      </c>
      <c r="F42" s="130">
        <v>0.0</v>
      </c>
      <c r="G42" s="81"/>
      <c r="H42" s="108" t="s">
        <v>190</v>
      </c>
      <c r="I42" s="108"/>
      <c r="J42" s="108">
        <v>442.5</v>
      </c>
      <c r="K42" s="110">
        <f t="shared" si="2"/>
        <v>442.5</v>
      </c>
      <c r="L42" s="81"/>
      <c r="M42" s="290">
        <v>2496.0</v>
      </c>
      <c r="N42" s="131">
        <f t="shared" si="3"/>
        <v>1248</v>
      </c>
      <c r="O42" s="81"/>
      <c r="P42" s="81"/>
      <c r="Q42" s="81"/>
      <c r="R42" s="81"/>
      <c r="S42" s="81"/>
      <c r="T42" s="81"/>
      <c r="U42" s="81"/>
      <c r="V42" s="81"/>
      <c r="W42" s="81"/>
      <c r="X42" s="81"/>
    </row>
    <row r="43">
      <c r="A43" s="81"/>
      <c r="B43" s="108" t="s">
        <v>399</v>
      </c>
      <c r="C43" s="244"/>
      <c r="D43" s="191">
        <v>649.05</v>
      </c>
      <c r="E43" s="85">
        <f t="shared" si="1"/>
        <v>649.05</v>
      </c>
      <c r="F43" s="130">
        <v>0.0</v>
      </c>
      <c r="G43" s="81"/>
      <c r="H43" s="108" t="s">
        <v>399</v>
      </c>
      <c r="I43" s="108"/>
      <c r="J43" s="85">
        <v>524.4</v>
      </c>
      <c r="K43" s="110">
        <f t="shared" si="2"/>
        <v>524.4</v>
      </c>
      <c r="L43" s="81"/>
      <c r="M43" s="294">
        <v>3900.0</v>
      </c>
      <c r="N43" s="131">
        <f t="shared" si="3"/>
        <v>1173.45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</row>
    <row r="44">
      <c r="A44" s="81"/>
      <c r="B44" s="108" t="s">
        <v>547</v>
      </c>
      <c r="C44" s="291"/>
      <c r="D44" s="295"/>
      <c r="E44" s="295">
        <f t="shared" si="1"/>
        <v>0</v>
      </c>
      <c r="F44" s="137">
        <v>0.0</v>
      </c>
      <c r="G44" s="81"/>
      <c r="H44" s="108" t="s">
        <v>547</v>
      </c>
      <c r="I44" s="108"/>
      <c r="J44" s="191">
        <v>1174.83</v>
      </c>
      <c r="K44" s="251">
        <f t="shared" si="2"/>
        <v>1174.83</v>
      </c>
      <c r="L44" s="81"/>
      <c r="M44" s="290">
        <v>1874.0</v>
      </c>
      <c r="N44" s="131">
        <f t="shared" si="3"/>
        <v>1174.83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</row>
    <row r="45">
      <c r="A45" s="81"/>
      <c r="B45" s="108" t="s">
        <v>184</v>
      </c>
      <c r="C45" s="131"/>
      <c r="D45" s="85">
        <v>659.65</v>
      </c>
      <c r="E45" s="85">
        <f t="shared" si="1"/>
        <v>659.65</v>
      </c>
      <c r="F45" s="137">
        <v>0.0</v>
      </c>
      <c r="G45" s="81"/>
      <c r="H45" s="108" t="s">
        <v>184</v>
      </c>
      <c r="I45" s="131"/>
      <c r="J45" s="85">
        <v>1209.42</v>
      </c>
      <c r="K45" s="110">
        <f t="shared" si="2"/>
        <v>1209.42</v>
      </c>
      <c r="L45" s="81"/>
      <c r="M45" s="290">
        <v>6384.24</v>
      </c>
      <c r="N45" s="131">
        <f t="shared" si="3"/>
        <v>1869.07</v>
      </c>
      <c r="O45" s="81"/>
      <c r="P45" s="81"/>
      <c r="Q45" s="81"/>
      <c r="R45" s="81"/>
      <c r="S45" s="81"/>
      <c r="T45" s="81"/>
      <c r="U45" s="81"/>
      <c r="V45" s="81"/>
      <c r="W45" s="81"/>
      <c r="X45" s="81"/>
    </row>
    <row r="46">
      <c r="A46" s="81"/>
      <c r="B46" s="81"/>
      <c r="C46" s="81"/>
      <c r="D46" s="252"/>
      <c r="E46" s="255">
        <f>SUM(E37:E45)</f>
        <v>6896.04</v>
      </c>
      <c r="F46" s="256">
        <f>SUM(F37:F44)</f>
        <v>0</v>
      </c>
      <c r="G46" s="194"/>
      <c r="H46" s="81"/>
      <c r="I46" s="81"/>
      <c r="J46" s="257" t="s">
        <v>193</v>
      </c>
      <c r="K46" s="115">
        <f>SUM(K37:K44)</f>
        <v>5916.8</v>
      </c>
      <c r="L46" s="81"/>
      <c r="M46" s="296">
        <f>SUM(M37:M45)</f>
        <v>42499.48</v>
      </c>
      <c r="N46" s="297">
        <f>SUM(D21+D32)</f>
        <v>12812.84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</row>
    <row r="47">
      <c r="A47" s="81"/>
      <c r="B47" s="81"/>
      <c r="C47" s="81"/>
      <c r="D47" s="81"/>
      <c r="E47" s="195" t="s">
        <v>336</v>
      </c>
      <c r="F47" s="196" t="s">
        <v>337</v>
      </c>
      <c r="G47" s="197"/>
      <c r="H47" s="81"/>
      <c r="I47" s="81"/>
      <c r="J47" s="81"/>
      <c r="K47" s="81"/>
      <c r="L47" s="298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</row>
    <row r="48">
      <c r="A48" s="81"/>
      <c r="B48" s="116" t="s">
        <v>194</v>
      </c>
      <c r="C48" s="117">
        <f>SUM(E46+K46)</f>
        <v>12812.84</v>
      </c>
      <c r="D48" s="118"/>
      <c r="E48" s="118"/>
      <c r="F48" s="99"/>
      <c r="G48" s="99"/>
      <c r="H48" s="99"/>
      <c r="I48" s="99"/>
      <c r="J48" s="99"/>
      <c r="K48" s="99"/>
      <c r="L48" s="299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</row>
    <row r="49">
      <c r="A49" s="81"/>
      <c r="B49" s="119"/>
      <c r="C49" s="120"/>
      <c r="D49" s="120"/>
      <c r="E49" s="120"/>
      <c r="F49" s="81"/>
      <c r="G49" s="81"/>
      <c r="H49" s="81"/>
      <c r="I49" s="81"/>
      <c r="J49" s="81"/>
      <c r="K49" s="81"/>
      <c r="L49" s="299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</row>
    <row r="50">
      <c r="A50" s="81"/>
      <c r="B50" s="121" t="s">
        <v>195</v>
      </c>
      <c r="C50" s="122"/>
      <c r="D50" s="122"/>
      <c r="E50" s="122"/>
      <c r="F50" s="81"/>
      <c r="G50" s="81"/>
      <c r="H50" s="81"/>
      <c r="I50" s="81"/>
      <c r="J50" s="81"/>
      <c r="K50" s="81"/>
      <c r="L50" s="300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</row>
    <row r="51">
      <c r="A51" s="81"/>
      <c r="B51" s="212" t="s">
        <v>514</v>
      </c>
      <c r="C51" s="284">
        <v>44964.0</v>
      </c>
      <c r="D51" s="284">
        <v>44984.0</v>
      </c>
      <c r="E51" s="124">
        <v>850.0</v>
      </c>
      <c r="F51" s="82"/>
      <c r="G51" s="81"/>
      <c r="H51" s="81"/>
      <c r="I51" s="81"/>
      <c r="J51" s="81"/>
      <c r="K51" s="81"/>
      <c r="L51" s="299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</row>
    <row r="52">
      <c r="A52" s="81"/>
      <c r="B52" s="212" t="s">
        <v>548</v>
      </c>
      <c r="C52" s="284"/>
      <c r="D52" s="284">
        <v>44615.0</v>
      </c>
      <c r="E52" s="124">
        <v>250.0</v>
      </c>
      <c r="F52" s="81"/>
      <c r="G52" s="81"/>
      <c r="H52" s="81"/>
      <c r="I52" s="81"/>
      <c r="J52" s="81"/>
      <c r="K52" s="81"/>
      <c r="L52" s="299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</row>
    <row r="53">
      <c r="A53" s="81"/>
      <c r="B53" s="212" t="s">
        <v>514</v>
      </c>
      <c r="C53" s="284"/>
      <c r="D53" s="199">
        <v>44984.0</v>
      </c>
      <c r="E53" s="124">
        <v>50.0</v>
      </c>
      <c r="F53" s="81"/>
      <c r="G53" s="81"/>
      <c r="H53" s="81"/>
      <c r="I53" s="81"/>
      <c r="J53" s="81"/>
      <c r="K53" s="81"/>
      <c r="L53" s="30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299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</row>
    <row r="55">
      <c r="A55" s="81"/>
      <c r="B55" s="116" t="s">
        <v>198</v>
      </c>
      <c r="C55" s="125">
        <f>SUM(E51:E53)</f>
        <v>1150</v>
      </c>
      <c r="D55" s="198"/>
      <c r="E55" s="127"/>
      <c r="F55" s="198"/>
      <c r="G55" s="198"/>
      <c r="H55" s="128">
        <f>SUM(C55+E55)</f>
        <v>1150</v>
      </c>
      <c r="I55" s="99"/>
      <c r="J55" s="99"/>
      <c r="K55" s="99"/>
      <c r="L55" s="299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30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</row>
    <row r="57">
      <c r="A57" s="81"/>
      <c r="B57" s="79" t="s">
        <v>201</v>
      </c>
      <c r="C57" s="99"/>
      <c r="D57" s="99"/>
      <c r="E57" s="99"/>
      <c r="F57" s="99"/>
      <c r="G57" s="99"/>
      <c r="H57" s="99"/>
      <c r="I57" s="99"/>
      <c r="J57" s="99"/>
      <c r="K57" s="99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</row>
    <row r="59">
      <c r="A59" s="81"/>
      <c r="B59" s="79" t="s">
        <v>438</v>
      </c>
      <c r="C59" s="99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</row>
    <row r="60">
      <c r="A60" s="81"/>
      <c r="B60" s="129" t="s">
        <v>203</v>
      </c>
      <c r="C60" s="129" t="s">
        <v>160</v>
      </c>
      <c r="D60" s="129" t="s">
        <v>204</v>
      </c>
      <c r="E60" s="81"/>
      <c r="F60" s="82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</row>
    <row r="61">
      <c r="A61" s="81"/>
      <c r="B61" s="130" t="s">
        <v>549</v>
      </c>
      <c r="C61" s="130" t="s">
        <v>270</v>
      </c>
      <c r="D61" s="130">
        <v>27.13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</row>
    <row r="62">
      <c r="A62" s="81"/>
      <c r="B62" s="130" t="s">
        <v>550</v>
      </c>
      <c r="C62" s="90" t="s">
        <v>551</v>
      </c>
      <c r="D62" s="130">
        <v>82.35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</row>
    <row r="63">
      <c r="A63" s="81"/>
      <c r="B63" s="130"/>
      <c r="C63" s="130"/>
      <c r="D63" s="13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</row>
    <row r="64">
      <c r="A64" s="81"/>
      <c r="B64" s="131"/>
      <c r="C64" s="131"/>
      <c r="D64" s="13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</row>
    <row r="65">
      <c r="A65" s="81"/>
      <c r="B65" s="131"/>
      <c r="C65" s="131"/>
      <c r="D65" s="13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</row>
    <row r="66">
      <c r="A66" s="81"/>
      <c r="B66" s="81"/>
      <c r="C66" s="133" t="s">
        <v>193</v>
      </c>
      <c r="D66" s="134">
        <f>SUM(D61:D65)</f>
        <v>109.48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</row>
    <row r="68">
      <c r="A68" s="81"/>
      <c r="B68" s="79" t="s">
        <v>210</v>
      </c>
      <c r="C68" s="99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</row>
    <row r="69">
      <c r="A69" s="81"/>
      <c r="B69" s="129" t="s">
        <v>203</v>
      </c>
      <c r="C69" s="129" t="s">
        <v>160</v>
      </c>
      <c r="D69" s="129" t="s">
        <v>204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</row>
    <row r="70">
      <c r="A70" s="81"/>
      <c r="B70" s="130" t="s">
        <v>552</v>
      </c>
      <c r="C70" s="130" t="s">
        <v>551</v>
      </c>
      <c r="D70" s="130">
        <v>148.76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</row>
    <row r="71">
      <c r="A71" s="81"/>
      <c r="B71" s="130" t="s">
        <v>553</v>
      </c>
      <c r="C71" s="90" t="s">
        <v>551</v>
      </c>
      <c r="D71" s="130">
        <v>49.9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</row>
    <row r="72">
      <c r="A72" s="81"/>
      <c r="B72" s="130" t="s">
        <v>554</v>
      </c>
      <c r="C72" s="130" t="s">
        <v>516</v>
      </c>
      <c r="D72" s="130">
        <v>80.26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</row>
    <row r="73">
      <c r="A73" s="81"/>
      <c r="B73" s="130" t="s">
        <v>555</v>
      </c>
      <c r="C73" s="90" t="s">
        <v>551</v>
      </c>
      <c r="D73" s="130">
        <v>580.1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</row>
    <row r="75">
      <c r="A75" s="81"/>
      <c r="B75" s="131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</row>
    <row r="76">
      <c r="A76" s="81"/>
      <c r="B76" s="135"/>
      <c r="C76" s="131"/>
      <c r="D76" s="13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</row>
    <row r="77">
      <c r="A77" s="81"/>
      <c r="B77" s="136"/>
      <c r="C77" s="133" t="s">
        <v>193</v>
      </c>
      <c r="D77" s="134">
        <f>SUM(D70:D76)</f>
        <v>859.02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</row>
    <row r="79">
      <c r="A79" s="81"/>
      <c r="B79" s="79" t="s">
        <v>216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</row>
    <row r="81">
      <c r="A81" s="81"/>
      <c r="B81" s="130" t="s">
        <v>556</v>
      </c>
      <c r="C81" s="130" t="s">
        <v>340</v>
      </c>
      <c r="D81" s="130">
        <v>19.65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</row>
    <row r="82">
      <c r="A82" s="81"/>
      <c r="B82" s="130"/>
      <c r="C82" s="130"/>
      <c r="D82" s="13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</row>
    <row r="83">
      <c r="A83" s="81"/>
      <c r="B83" s="135"/>
      <c r="C83" s="135"/>
      <c r="D83" s="135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</row>
    <row r="84">
      <c r="A84" s="81"/>
      <c r="B84" s="136"/>
      <c r="C84" s="133" t="s">
        <v>193</v>
      </c>
      <c r="D84" s="134">
        <f>SUM(D81:D83)</f>
        <v>19.65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</row>
    <row r="86">
      <c r="A86" s="81"/>
      <c r="B86" s="79" t="s">
        <v>220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</row>
    <row r="88">
      <c r="A88" s="81"/>
      <c r="B88" s="130" t="s">
        <v>557</v>
      </c>
      <c r="C88" s="130" t="s">
        <v>558</v>
      </c>
      <c r="D88" s="130">
        <v>245.0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</row>
    <row r="89">
      <c r="A89" s="81"/>
      <c r="B89" s="131"/>
      <c r="C89" s="131"/>
      <c r="D89" s="13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</row>
    <row r="90">
      <c r="A90" s="81"/>
      <c r="B90" s="135"/>
      <c r="C90" s="135"/>
      <c r="D90" s="135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</row>
    <row r="91">
      <c r="A91" s="81"/>
      <c r="B91" s="136"/>
      <c r="C91" s="133" t="s">
        <v>193</v>
      </c>
      <c r="D91" s="134">
        <f>SUM(D88:D90)</f>
        <v>245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</row>
    <row r="93">
      <c r="A93" s="81"/>
      <c r="B93" s="79" t="s">
        <v>223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</row>
    <row r="97">
      <c r="A97" s="81"/>
      <c r="B97" s="130"/>
      <c r="C97" s="130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</row>
    <row r="98">
      <c r="A98" s="81"/>
      <c r="B98" s="81"/>
      <c r="C98" s="133" t="s">
        <v>193</v>
      </c>
      <c r="D98" s="134">
        <f>SUM(D95:D97)</f>
        <v>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</row>
    <row r="100">
      <c r="A100" s="81"/>
      <c r="B100" s="79" t="s">
        <v>224</v>
      </c>
      <c r="C100" s="99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</row>
    <row r="101">
      <c r="A101" s="81"/>
      <c r="B101" s="129" t="s">
        <v>203</v>
      </c>
      <c r="C101" s="129" t="s">
        <v>160</v>
      </c>
      <c r="D101" s="129" t="s">
        <v>204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</row>
    <row r="102">
      <c r="A102" s="81"/>
      <c r="B102" s="131"/>
      <c r="C102" s="131"/>
      <c r="D102" s="13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</row>
    <row r="103">
      <c r="A103" s="81"/>
      <c r="B103" s="131"/>
      <c r="C103" s="131"/>
      <c r="D103" s="13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</row>
    <row r="104">
      <c r="A104" s="81"/>
      <c r="B104" s="135"/>
      <c r="C104" s="135"/>
      <c r="D104" s="135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</row>
    <row r="105">
      <c r="A105" s="81"/>
      <c r="B105" s="136"/>
      <c r="C105" s="133" t="s">
        <v>193</v>
      </c>
      <c r="D105" s="134">
        <f>SUM(D102:D104)</f>
        <v>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</row>
    <row r="107">
      <c r="A107" s="81"/>
      <c r="B107" s="79" t="s">
        <v>386</v>
      </c>
      <c r="C107" s="99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</row>
    <row r="108">
      <c r="A108" s="81"/>
      <c r="B108" s="129" t="s">
        <v>203</v>
      </c>
      <c r="C108" s="129" t="s">
        <v>160</v>
      </c>
      <c r="D108" s="129" t="s">
        <v>204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</row>
    <row r="109">
      <c r="A109" s="81"/>
      <c r="B109" s="130" t="s">
        <v>559</v>
      </c>
      <c r="C109" s="130" t="s">
        <v>560</v>
      </c>
      <c r="D109" s="302">
        <v>500.0</v>
      </c>
      <c r="E109" s="199"/>
      <c r="F109" s="82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</row>
    <row r="110">
      <c r="A110" s="81"/>
      <c r="B110" s="130" t="s">
        <v>559</v>
      </c>
      <c r="C110" s="90" t="s">
        <v>551</v>
      </c>
      <c r="D110" s="302">
        <v>143.45</v>
      </c>
      <c r="E110" s="199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</row>
    <row r="111">
      <c r="A111" s="81"/>
      <c r="B111" s="187" t="s">
        <v>561</v>
      </c>
      <c r="C111" s="130" t="s">
        <v>562</v>
      </c>
      <c r="D111" s="302">
        <v>75.43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</row>
    <row r="112">
      <c r="A112" s="81"/>
      <c r="B112" s="130" t="s">
        <v>563</v>
      </c>
      <c r="C112" s="130" t="s">
        <v>516</v>
      </c>
      <c r="D112" s="302">
        <v>112.9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</row>
    <row r="113">
      <c r="A113" s="81"/>
      <c r="B113" s="137" t="s">
        <v>564</v>
      </c>
      <c r="C113" s="90" t="s">
        <v>551</v>
      </c>
      <c r="D113" s="137">
        <v>60.0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</row>
    <row r="114">
      <c r="A114" s="81"/>
      <c r="B114" s="213"/>
      <c r="C114" s="214" t="s">
        <v>193</v>
      </c>
      <c r="D114" s="303">
        <f>SUM(D109:D113)</f>
        <v>891.78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</row>
    <row r="115">
      <c r="A115" s="81"/>
      <c r="B115" s="216"/>
      <c r="C115" s="217"/>
      <c r="D115" s="217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</row>
    <row r="116">
      <c r="A116" s="81"/>
      <c r="B116" s="200" t="s">
        <v>354</v>
      </c>
      <c r="C116" s="218"/>
      <c r="D116" s="218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</row>
    <row r="117">
      <c r="A117" s="81"/>
      <c r="B117" s="129" t="s">
        <v>203</v>
      </c>
      <c r="C117" s="129" t="s">
        <v>160</v>
      </c>
      <c r="D117" s="129" t="s">
        <v>204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</row>
    <row r="118">
      <c r="A118" s="81"/>
      <c r="B118" s="130" t="s">
        <v>565</v>
      </c>
      <c r="C118" s="130" t="s">
        <v>516</v>
      </c>
      <c r="D118" s="130">
        <v>80.0</v>
      </c>
      <c r="E118" s="230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</row>
    <row r="119">
      <c r="A119" s="81"/>
      <c r="B119" s="130" t="s">
        <v>566</v>
      </c>
      <c r="C119" s="90" t="s">
        <v>551</v>
      </c>
      <c r="D119" s="130">
        <v>88.86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</row>
    <row r="120">
      <c r="A120" s="81"/>
      <c r="B120" s="130" t="s">
        <v>567</v>
      </c>
      <c r="C120" s="130" t="s">
        <v>270</v>
      </c>
      <c r="D120" s="130">
        <v>79.8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</row>
    <row r="121">
      <c r="A121" s="81"/>
      <c r="B121" s="130" t="s">
        <v>568</v>
      </c>
      <c r="C121" s="130" t="s">
        <v>516</v>
      </c>
      <c r="D121" s="130">
        <v>52.82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</row>
    <row r="122">
      <c r="A122" s="81"/>
      <c r="B122" s="130" t="s">
        <v>569</v>
      </c>
      <c r="C122" s="130" t="s">
        <v>270</v>
      </c>
      <c r="D122" s="130">
        <v>276.0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</row>
    <row r="123">
      <c r="A123" s="81"/>
      <c r="B123" s="130"/>
      <c r="C123" s="130"/>
      <c r="D123" s="13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</row>
    <row r="124">
      <c r="A124" s="81"/>
      <c r="B124" s="130"/>
      <c r="C124" s="130"/>
      <c r="D124" s="13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</row>
    <row r="125">
      <c r="A125" s="81"/>
      <c r="B125" s="131"/>
      <c r="C125" s="131"/>
      <c r="D125" s="13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</row>
    <row r="126">
      <c r="A126" s="81"/>
      <c r="B126" s="81"/>
      <c r="C126" s="133" t="s">
        <v>193</v>
      </c>
      <c r="D126" s="134">
        <f>SUM(D118:D125)</f>
        <v>577.48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</row>
    <row r="128">
      <c r="A128" s="81"/>
      <c r="B128" s="79" t="s">
        <v>252</v>
      </c>
      <c r="C128" s="304">
        <f>SUM(D66+D77+D84+D91+D98+D105+D114+D126)</f>
        <v>2702.41</v>
      </c>
      <c r="D128" s="99"/>
      <c r="E128" s="99"/>
      <c r="F128" s="99"/>
      <c r="G128" s="99"/>
      <c r="H128" s="99"/>
      <c r="I128" s="99"/>
      <c r="J128" s="99"/>
      <c r="K128" s="99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</row>
    <row r="129">
      <c r="A129" s="81"/>
      <c r="B129" s="141"/>
      <c r="C129" s="141"/>
      <c r="D129" s="14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</row>
    <row r="130">
      <c r="A130" s="81"/>
      <c r="B130" s="79" t="s">
        <v>253</v>
      </c>
      <c r="C130" s="99"/>
      <c r="D130" s="99"/>
      <c r="E130" s="99"/>
      <c r="F130" s="99"/>
      <c r="G130" s="99"/>
      <c r="H130" s="99"/>
      <c r="I130" s="99"/>
      <c r="J130" s="99"/>
      <c r="K130" s="99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</row>
    <row r="131">
      <c r="A131" s="81"/>
      <c r="B131" s="139" t="s">
        <v>254</v>
      </c>
      <c r="C131" s="139" t="s">
        <v>255</v>
      </c>
      <c r="D131" s="139" t="s">
        <v>256</v>
      </c>
      <c r="E131" s="142" t="s">
        <v>257</v>
      </c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</row>
    <row r="132">
      <c r="A132" s="81"/>
      <c r="B132" s="269">
        <v>56122.38</v>
      </c>
      <c r="C132" s="270">
        <v>44963.0</v>
      </c>
      <c r="D132" s="231"/>
      <c r="E132" s="269">
        <v>6100.0</v>
      </c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</row>
    <row r="133">
      <c r="A133" s="81"/>
      <c r="B133" s="269">
        <v>50177.58</v>
      </c>
      <c r="C133" s="270">
        <v>44972.0</v>
      </c>
      <c r="D133" s="231"/>
      <c r="E133" s="269">
        <v>1000.0</v>
      </c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</row>
    <row r="134">
      <c r="A134" s="81"/>
      <c r="B134" s="269">
        <v>49299.08</v>
      </c>
      <c r="C134" s="270">
        <v>44984.0</v>
      </c>
      <c r="D134" s="269">
        <v>9000.0</v>
      </c>
      <c r="E134" s="23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</row>
    <row r="135">
      <c r="A135" s="81"/>
      <c r="B135" s="269"/>
      <c r="C135" s="270"/>
      <c r="D135" s="269"/>
      <c r="E135" s="269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</row>
    <row r="136">
      <c r="A136" s="81"/>
      <c r="B136" s="269"/>
      <c r="C136" s="271"/>
      <c r="D136" s="305"/>
      <c r="E136" s="269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</row>
    <row r="137">
      <c r="A137" s="81"/>
      <c r="B137" s="269"/>
      <c r="C137" s="271"/>
      <c r="D137" s="269"/>
      <c r="E137" s="306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</row>
    <row r="138">
      <c r="A138" s="81"/>
      <c r="B138" s="269"/>
      <c r="C138" s="270"/>
      <c r="D138" s="269"/>
      <c r="E138" s="306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</row>
    <row r="139">
      <c r="A139" s="81"/>
      <c r="B139" s="269"/>
      <c r="C139" s="270"/>
      <c r="D139" s="269"/>
      <c r="E139" s="287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</row>
    <row r="140">
      <c r="A140" s="81"/>
      <c r="B140" s="269"/>
      <c r="C140" s="270"/>
      <c r="D140" s="269"/>
      <c r="E140" s="269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</row>
    <row r="141">
      <c r="A141" s="81"/>
      <c r="B141" s="269"/>
      <c r="C141" s="270"/>
      <c r="D141" s="269"/>
      <c r="E141" s="269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7.63"/>
    <col customWidth="1" min="13" max="14" width="25.63"/>
  </cols>
  <sheetData>
    <row r="1">
      <c r="A1" s="78"/>
      <c r="B1" s="79" t="s">
        <v>155</v>
      </c>
      <c r="C1" s="79" t="s">
        <v>156</v>
      </c>
      <c r="D1" s="78"/>
      <c r="E1" s="80">
        <f>SUM(D34+C129+C55)</f>
        <v>41036.21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>
      <c r="A2" s="81"/>
      <c r="B2" s="81"/>
      <c r="C2" s="81"/>
      <c r="D2" s="82" t="s">
        <v>157</v>
      </c>
      <c r="E2" s="83">
        <v>46722.15</v>
      </c>
      <c r="F2" s="81">
        <f>(E2/E1)</f>
        <v>1.138559092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75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>
      <c r="A5" s="85">
        <v>1.0</v>
      </c>
      <c r="B5" s="85" t="s">
        <v>20</v>
      </c>
      <c r="C5" s="85" t="s">
        <v>21</v>
      </c>
      <c r="D5" s="86">
        <v>56.76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</row>
    <row r="6">
      <c r="A6" s="85">
        <v>1.0</v>
      </c>
      <c r="B6" s="85" t="s">
        <v>23</v>
      </c>
      <c r="C6" s="85" t="s">
        <v>21</v>
      </c>
      <c r="D6" s="86">
        <v>306.56</v>
      </c>
      <c r="E6" s="275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</row>
    <row r="7">
      <c r="A7" s="85">
        <v>1.0</v>
      </c>
      <c r="B7" s="85" t="s">
        <v>543</v>
      </c>
      <c r="C7" s="85" t="s">
        <v>39</v>
      </c>
      <c r="D7" s="86">
        <v>96.41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</row>
    <row r="8">
      <c r="A8" s="85">
        <v>1.0</v>
      </c>
      <c r="B8" s="85" t="s">
        <v>570</v>
      </c>
      <c r="C8" s="85" t="s">
        <v>26</v>
      </c>
      <c r="D8" s="86">
        <v>2213.82</v>
      </c>
      <c r="E8" s="209" t="s">
        <v>15</v>
      </c>
      <c r="F8" s="186"/>
      <c r="G8" s="82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>
      <c r="A9" s="85">
        <v>1.0</v>
      </c>
      <c r="B9" s="85" t="s">
        <v>500</v>
      </c>
      <c r="C9" s="85" t="s">
        <v>26</v>
      </c>
      <c r="D9" s="86">
        <v>100.0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</row>
    <row r="10">
      <c r="A10" s="85">
        <v>1.0</v>
      </c>
      <c r="B10" s="85" t="s">
        <v>545</v>
      </c>
      <c r="C10" s="85" t="s">
        <v>26</v>
      </c>
      <c r="D10" s="86">
        <v>1342.33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</row>
    <row r="11">
      <c r="A11" s="85">
        <v>1.0</v>
      </c>
      <c r="B11" s="85" t="s">
        <v>571</v>
      </c>
      <c r="C11" s="85" t="s">
        <v>26</v>
      </c>
      <c r="D11" s="86">
        <v>297.0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</row>
    <row r="12">
      <c r="A12" s="85">
        <v>1.0</v>
      </c>
      <c r="B12" s="85" t="s">
        <v>501</v>
      </c>
      <c r="C12" s="85" t="s">
        <v>26</v>
      </c>
      <c r="D12" s="86">
        <v>297.0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</row>
    <row r="13">
      <c r="A13" s="85">
        <v>1.0</v>
      </c>
      <c r="B13" s="85" t="s">
        <v>502</v>
      </c>
      <c r="C13" s="85" t="s">
        <v>462</v>
      </c>
      <c r="D13" s="86">
        <v>141.3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</row>
    <row r="14">
      <c r="A14" s="85">
        <v>5.0</v>
      </c>
      <c r="B14" s="85" t="s">
        <v>32</v>
      </c>
      <c r="C14" s="85" t="s">
        <v>369</v>
      </c>
      <c r="D14" s="86">
        <v>862.9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</row>
    <row r="15">
      <c r="A15" s="85">
        <v>5.0</v>
      </c>
      <c r="B15" s="85" t="s">
        <v>43</v>
      </c>
      <c r="C15" s="85" t="s">
        <v>26</v>
      </c>
      <c r="D15" s="86">
        <v>882.0</v>
      </c>
      <c r="E15" s="209" t="s">
        <v>15</v>
      </c>
      <c r="F15" s="186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</row>
    <row r="16">
      <c r="A16" s="85">
        <v>7.0</v>
      </c>
      <c r="B16" s="85" t="s">
        <v>38</v>
      </c>
      <c r="C16" s="85" t="s">
        <v>39</v>
      </c>
      <c r="D16" s="86">
        <v>371.34</v>
      </c>
      <c r="E16" s="209" t="s">
        <v>15</v>
      </c>
      <c r="F16" s="182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</row>
    <row r="17">
      <c r="A17" s="85">
        <v>7.0</v>
      </c>
      <c r="B17" s="85" t="s">
        <v>49</v>
      </c>
      <c r="C17" s="85" t="s">
        <v>50</v>
      </c>
      <c r="D17" s="86">
        <v>28.9</v>
      </c>
      <c r="E17" s="209" t="s">
        <v>15</v>
      </c>
      <c r="F17" s="186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</row>
    <row r="18">
      <c r="A18" s="85">
        <v>10.0</v>
      </c>
      <c r="B18" s="85" t="s">
        <v>331</v>
      </c>
      <c r="C18" s="85" t="s">
        <v>50</v>
      </c>
      <c r="D18" s="86">
        <v>119.47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</row>
    <row r="19">
      <c r="A19" s="85">
        <v>10.0</v>
      </c>
      <c r="B19" s="85" t="s">
        <v>504</v>
      </c>
      <c r="C19" s="85" t="s">
        <v>39</v>
      </c>
      <c r="D19" s="86">
        <v>606.0</v>
      </c>
      <c r="E19" s="209" t="s">
        <v>15</v>
      </c>
      <c r="F19" s="1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</row>
    <row r="20">
      <c r="A20" s="85">
        <v>15.0</v>
      </c>
      <c r="B20" s="85" t="s">
        <v>572</v>
      </c>
      <c r="C20" s="85" t="s">
        <v>39</v>
      </c>
      <c r="D20" s="86">
        <v>2910.76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</row>
    <row r="21">
      <c r="A21" s="85">
        <v>15.0</v>
      </c>
      <c r="B21" s="85" t="s">
        <v>172</v>
      </c>
      <c r="C21" s="85" t="s">
        <v>26</v>
      </c>
      <c r="D21" s="86">
        <f>SUM(E46)</f>
        <v>6956.79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</row>
    <row r="22">
      <c r="A22" s="85">
        <v>15.0</v>
      </c>
      <c r="B22" s="85" t="s">
        <v>506</v>
      </c>
      <c r="C22" s="85" t="s">
        <v>26</v>
      </c>
      <c r="D22" s="86">
        <v>1250.0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</row>
    <row r="23">
      <c r="A23" s="85">
        <v>15.0</v>
      </c>
      <c r="B23" s="85" t="s">
        <v>507</v>
      </c>
      <c r="C23" s="85" t="s">
        <v>26</v>
      </c>
      <c r="D23" s="87">
        <v>1750.0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</row>
    <row r="24">
      <c r="A24" s="85">
        <v>20.0</v>
      </c>
      <c r="B24" s="85" t="s">
        <v>370</v>
      </c>
      <c r="C24" s="85" t="s">
        <v>39</v>
      </c>
      <c r="D24" s="86">
        <v>382.74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</row>
    <row r="25">
      <c r="A25" s="85">
        <v>20.0</v>
      </c>
      <c r="B25" s="85" t="s">
        <v>508</v>
      </c>
      <c r="C25" s="85" t="s">
        <v>39</v>
      </c>
      <c r="D25" s="86">
        <v>143.22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</row>
    <row r="26">
      <c r="A26" s="85">
        <v>20.0</v>
      </c>
      <c r="B26" s="85" t="s">
        <v>368</v>
      </c>
      <c r="C26" s="85" t="s">
        <v>39</v>
      </c>
      <c r="D26" s="181" t="s">
        <v>397</v>
      </c>
      <c r="E26" s="209"/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</row>
    <row r="27">
      <c r="A27" s="85">
        <v>20.0</v>
      </c>
      <c r="B27" s="85" t="s">
        <v>140</v>
      </c>
      <c r="C27" s="85" t="s">
        <v>39</v>
      </c>
      <c r="D27" s="87">
        <v>2167.35</v>
      </c>
      <c r="E27" s="209" t="s">
        <v>15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</row>
    <row r="28">
      <c r="A28" s="85">
        <v>20.0</v>
      </c>
      <c r="B28" s="85" t="s">
        <v>60</v>
      </c>
      <c r="C28" s="85" t="s">
        <v>39</v>
      </c>
      <c r="D28" s="87">
        <v>1458.21</v>
      </c>
      <c r="E28" s="209" t="s">
        <v>15</v>
      </c>
      <c r="F28" s="1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</row>
    <row r="29">
      <c r="A29" s="276">
        <v>24.0</v>
      </c>
      <c r="B29" s="277" t="s">
        <v>51</v>
      </c>
      <c r="C29" s="277" t="s">
        <v>293</v>
      </c>
      <c r="D29" s="278"/>
      <c r="E29" s="279"/>
      <c r="F29" s="280"/>
      <c r="G29" s="184"/>
      <c r="H29" s="184"/>
      <c r="I29" s="184"/>
      <c r="J29" s="184"/>
      <c r="K29" s="184"/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</row>
    <row r="30">
      <c r="A30" s="276">
        <v>24.0</v>
      </c>
      <c r="B30" s="307" t="s">
        <v>573</v>
      </c>
      <c r="C30" s="308"/>
      <c r="D30" s="288">
        <v>806.1</v>
      </c>
      <c r="E30" s="279" t="s">
        <v>15</v>
      </c>
      <c r="F30" s="280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184"/>
      <c r="R30" s="184"/>
      <c r="S30" s="184"/>
      <c r="T30" s="184"/>
      <c r="U30" s="184"/>
      <c r="V30" s="184"/>
      <c r="W30" s="184"/>
      <c r="X30" s="184"/>
      <c r="Y30" s="184"/>
    </row>
    <row r="31">
      <c r="A31" s="85">
        <v>29.0</v>
      </c>
      <c r="B31" s="85" t="s">
        <v>574</v>
      </c>
      <c r="C31" s="92" t="s">
        <v>575</v>
      </c>
      <c r="D31" s="87">
        <v>1126.8</v>
      </c>
      <c r="E31" s="209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</row>
    <row r="32" ht="19.5" customHeight="1">
      <c r="A32" s="85">
        <v>30.0</v>
      </c>
      <c r="B32" s="85" t="s">
        <v>177</v>
      </c>
      <c r="C32" s="89" t="s">
        <v>168</v>
      </c>
      <c r="D32" s="87">
        <v>100.0</v>
      </c>
      <c r="E32" s="211" t="s">
        <v>15</v>
      </c>
      <c r="F32" s="186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</row>
    <row r="33" ht="19.5" customHeight="1">
      <c r="A33" s="85">
        <v>30.0</v>
      </c>
      <c r="B33" s="85" t="s">
        <v>178</v>
      </c>
      <c r="C33" s="92" t="s">
        <v>26</v>
      </c>
      <c r="D33" s="153">
        <f>SUM(K46)</f>
        <v>7974.97</v>
      </c>
      <c r="E33" s="209" t="s">
        <v>15</v>
      </c>
      <c r="F33" s="186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</row>
    <row r="34" ht="19.5" customHeight="1">
      <c r="A34" s="94"/>
      <c r="B34" s="95" t="s">
        <v>179</v>
      </c>
      <c r="C34" s="96"/>
      <c r="D34" s="97">
        <f>SUM(D4:D33)</f>
        <v>37911.59</v>
      </c>
      <c r="E34" s="98">
        <f>SUM(D4:D33)</f>
        <v>37911.59</v>
      </c>
      <c r="F34" s="99"/>
      <c r="G34" s="99"/>
      <c r="H34" s="99"/>
      <c r="I34" s="99"/>
      <c r="J34" s="99"/>
      <c r="K34" s="99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</row>
    <row r="35" ht="19.5" customHeight="1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</row>
    <row r="36" ht="19.5" customHeight="1">
      <c r="A36" s="81"/>
      <c r="B36" s="100" t="s">
        <v>172</v>
      </c>
      <c r="C36" s="101"/>
      <c r="D36" s="101"/>
      <c r="E36" s="94"/>
      <c r="F36" s="81"/>
      <c r="G36" s="81"/>
      <c r="H36" s="100" t="s">
        <v>178</v>
      </c>
      <c r="I36" s="101"/>
      <c r="J36" s="101"/>
      <c r="K36" s="94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</row>
    <row r="37" ht="19.5" customHeight="1">
      <c r="A37" s="81"/>
      <c r="B37" s="102" t="s">
        <v>180</v>
      </c>
      <c r="C37" s="102" t="s">
        <v>181</v>
      </c>
      <c r="D37" s="103" t="s">
        <v>18</v>
      </c>
      <c r="E37" s="189" t="s">
        <v>19</v>
      </c>
      <c r="F37" s="189" t="s">
        <v>334</v>
      </c>
      <c r="G37" s="81"/>
      <c r="H37" s="102" t="s">
        <v>180</v>
      </c>
      <c r="I37" s="105" t="s">
        <v>181</v>
      </c>
      <c r="J37" s="106" t="s">
        <v>18</v>
      </c>
      <c r="K37" s="107" t="s">
        <v>19</v>
      </c>
      <c r="L37" s="81"/>
      <c r="M37" s="240" t="s">
        <v>435</v>
      </c>
      <c r="N37" s="240" t="s">
        <v>436</v>
      </c>
      <c r="O37" s="309"/>
      <c r="P37" s="81"/>
      <c r="Q37" s="81"/>
      <c r="R37" s="81"/>
      <c r="S37" s="81"/>
      <c r="T37" s="81"/>
      <c r="U37" s="81"/>
      <c r="V37" s="81"/>
      <c r="W37" s="81"/>
      <c r="X37" s="81"/>
    </row>
    <row r="38" ht="19.5" customHeight="1">
      <c r="A38" s="81"/>
      <c r="B38" s="108" t="s">
        <v>371</v>
      </c>
      <c r="C38" s="109"/>
      <c r="D38" s="108">
        <v>344.28</v>
      </c>
      <c r="E38" s="85">
        <f t="shared" ref="E38:E45" si="1">SUM(C38:D38)</f>
        <v>344.28</v>
      </c>
      <c r="F38" s="130">
        <v>0.0</v>
      </c>
      <c r="G38" s="81"/>
      <c r="H38" s="108" t="s">
        <v>371</v>
      </c>
      <c r="I38" s="108"/>
      <c r="J38" s="108">
        <v>809.66</v>
      </c>
      <c r="K38" s="85">
        <f t="shared" ref="K38:K45" si="2">SUM(I38:J38)</f>
        <v>809.66</v>
      </c>
      <c r="L38" s="81"/>
      <c r="M38" s="310">
        <v>3930.48</v>
      </c>
      <c r="N38" s="246">
        <f t="shared" ref="N38:N40" si="3">SUM(E38+K38)</f>
        <v>1153.94</v>
      </c>
      <c r="O38" s="81"/>
      <c r="P38" s="81"/>
      <c r="Q38" s="81"/>
      <c r="R38" s="81"/>
      <c r="S38" s="81"/>
      <c r="T38" s="81"/>
      <c r="U38" s="81"/>
      <c r="V38" s="81"/>
      <c r="W38" s="81"/>
      <c r="X38" s="81"/>
    </row>
    <row r="39" ht="19.5" customHeight="1">
      <c r="A39" s="81"/>
      <c r="B39" s="108" t="s">
        <v>185</v>
      </c>
      <c r="C39" s="108">
        <v>100.0</v>
      </c>
      <c r="D39" s="108">
        <v>1378.52</v>
      </c>
      <c r="E39" s="85">
        <f t="shared" si="1"/>
        <v>1478.52</v>
      </c>
      <c r="F39" s="130">
        <v>0.0</v>
      </c>
      <c r="G39" s="81"/>
      <c r="H39" s="108" t="s">
        <v>185</v>
      </c>
      <c r="I39" s="108"/>
      <c r="J39" s="108">
        <v>1605.17</v>
      </c>
      <c r="K39" s="110">
        <f t="shared" si="2"/>
        <v>1605.17</v>
      </c>
      <c r="L39" s="81"/>
      <c r="M39" s="310">
        <v>10312.97</v>
      </c>
      <c r="N39" s="246">
        <f t="shared" si="3"/>
        <v>3083.69</v>
      </c>
      <c r="O39" s="81"/>
      <c r="P39" s="81"/>
      <c r="Q39" s="81"/>
      <c r="R39" s="81"/>
      <c r="S39" s="81"/>
      <c r="T39" s="81"/>
      <c r="U39" s="81"/>
      <c r="V39" s="81"/>
      <c r="W39" s="81"/>
      <c r="X39" s="81"/>
    </row>
    <row r="40" ht="19.5" customHeight="1">
      <c r="A40" s="81"/>
      <c r="B40" s="108" t="s">
        <v>186</v>
      </c>
      <c r="C40" s="108"/>
      <c r="D40" s="111">
        <v>1393.39</v>
      </c>
      <c r="E40" s="85">
        <f t="shared" si="1"/>
        <v>1393.39</v>
      </c>
      <c r="F40" s="108">
        <v>0.0</v>
      </c>
      <c r="G40" s="81"/>
      <c r="H40" s="108" t="s">
        <v>186</v>
      </c>
      <c r="I40" s="108">
        <v>101.65</v>
      </c>
      <c r="J40" s="108">
        <v>1396.3</v>
      </c>
      <c r="K40" s="110">
        <f t="shared" si="2"/>
        <v>1497.95</v>
      </c>
      <c r="L40" s="81"/>
      <c r="M40" s="310">
        <v>9780.8</v>
      </c>
      <c r="N40" s="246">
        <f t="shared" si="3"/>
        <v>2891.34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</row>
    <row r="41" ht="19.5" customHeight="1">
      <c r="A41" s="81"/>
      <c r="B41" s="108" t="s">
        <v>187</v>
      </c>
      <c r="C41" s="291"/>
      <c r="D41" s="291"/>
      <c r="E41" s="292">
        <f t="shared" si="1"/>
        <v>0</v>
      </c>
      <c r="F41" s="130">
        <v>0.0</v>
      </c>
      <c r="G41" s="81"/>
      <c r="H41" s="108" t="s">
        <v>187</v>
      </c>
      <c r="I41" s="108"/>
      <c r="J41" s="108">
        <v>546.0</v>
      </c>
      <c r="K41" s="110">
        <f t="shared" si="2"/>
        <v>546</v>
      </c>
      <c r="L41" s="82"/>
      <c r="M41" s="311">
        <v>779.99</v>
      </c>
      <c r="N41" s="130">
        <v>546.0</v>
      </c>
      <c r="O41" s="81"/>
      <c r="P41" s="81"/>
      <c r="Q41" s="81"/>
      <c r="R41" s="81"/>
      <c r="S41" s="81"/>
      <c r="T41" s="81"/>
      <c r="U41" s="81"/>
      <c r="V41" s="81"/>
      <c r="W41" s="81"/>
      <c r="X41" s="81"/>
    </row>
    <row r="42" ht="19.5" customHeight="1">
      <c r="A42" s="81"/>
      <c r="B42" s="108" t="s">
        <v>335</v>
      </c>
      <c r="C42" s="108">
        <v>100.0</v>
      </c>
      <c r="D42" s="108">
        <v>1032.42</v>
      </c>
      <c r="E42" s="85">
        <f t="shared" si="1"/>
        <v>1132.42</v>
      </c>
      <c r="F42" s="130">
        <v>0.0</v>
      </c>
      <c r="G42" s="81"/>
      <c r="H42" s="108" t="s">
        <v>335</v>
      </c>
      <c r="I42" s="108">
        <v>346.0</v>
      </c>
      <c r="J42" s="108">
        <v>1165.77</v>
      </c>
      <c r="K42" s="110">
        <f t="shared" si="2"/>
        <v>1511.77</v>
      </c>
      <c r="L42" s="81"/>
      <c r="M42" s="310">
        <v>8693.96</v>
      </c>
      <c r="N42" s="131">
        <f t="shared" ref="N42:N45" si="4">SUM(E42+K42)</f>
        <v>2644.19</v>
      </c>
      <c r="O42" s="81"/>
      <c r="P42" s="81"/>
      <c r="Q42" s="81"/>
      <c r="R42" s="81"/>
      <c r="S42" s="81"/>
      <c r="T42" s="81"/>
      <c r="U42" s="81"/>
      <c r="V42" s="81"/>
      <c r="W42" s="81"/>
      <c r="X42" s="81"/>
    </row>
    <row r="43">
      <c r="A43" s="81"/>
      <c r="B43" s="108" t="s">
        <v>190</v>
      </c>
      <c r="C43" s="108"/>
      <c r="D43" s="108">
        <v>774.25</v>
      </c>
      <c r="E43" s="85">
        <f t="shared" si="1"/>
        <v>774.25</v>
      </c>
      <c r="F43" s="130">
        <v>0.0</v>
      </c>
      <c r="G43" s="81"/>
      <c r="H43" s="108" t="s">
        <v>190</v>
      </c>
      <c r="I43" s="108"/>
      <c r="J43" s="108">
        <v>1040.37</v>
      </c>
      <c r="K43" s="110">
        <f t="shared" si="2"/>
        <v>1040.37</v>
      </c>
      <c r="L43" s="81"/>
      <c r="M43" s="310">
        <v>3948.07</v>
      </c>
      <c r="N43" s="131">
        <f t="shared" si="4"/>
        <v>1814.62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</row>
    <row r="44">
      <c r="A44" s="81"/>
      <c r="B44" s="108" t="s">
        <v>547</v>
      </c>
      <c r="C44" s="108"/>
      <c r="D44" s="85">
        <v>680.18</v>
      </c>
      <c r="E44" s="85">
        <f t="shared" si="1"/>
        <v>680.18</v>
      </c>
      <c r="F44" s="137">
        <v>0.0</v>
      </c>
      <c r="G44" s="81"/>
      <c r="H44" s="108" t="s">
        <v>547</v>
      </c>
      <c r="I44" s="108"/>
      <c r="J44" s="191">
        <v>964.05</v>
      </c>
      <c r="K44" s="251">
        <f t="shared" si="2"/>
        <v>964.05</v>
      </c>
      <c r="L44" s="81"/>
      <c r="M44" s="310">
        <v>2428.7</v>
      </c>
      <c r="N44" s="131">
        <f t="shared" si="4"/>
        <v>1644.23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</row>
    <row r="45">
      <c r="A45" s="81"/>
      <c r="B45" s="108" t="s">
        <v>184</v>
      </c>
      <c r="C45" s="131"/>
      <c r="D45" s="85">
        <v>1153.75</v>
      </c>
      <c r="E45" s="85">
        <f t="shared" si="1"/>
        <v>1153.75</v>
      </c>
      <c r="F45" s="137">
        <v>0.0</v>
      </c>
      <c r="G45" s="81"/>
      <c r="H45" s="108" t="s">
        <v>184</v>
      </c>
      <c r="I45" s="131"/>
      <c r="J45" s="85">
        <v>1377.39</v>
      </c>
      <c r="K45" s="110">
        <f t="shared" si="2"/>
        <v>1377.39</v>
      </c>
      <c r="L45" s="81"/>
      <c r="M45" s="310">
        <v>2428.7</v>
      </c>
      <c r="N45" s="131">
        <f t="shared" si="4"/>
        <v>2531.14</v>
      </c>
      <c r="O45" s="81"/>
      <c r="P45" s="81"/>
      <c r="Q45" s="81"/>
      <c r="R45" s="81"/>
      <c r="S45" s="81"/>
      <c r="T45" s="81"/>
      <c r="U45" s="81"/>
      <c r="V45" s="81"/>
      <c r="W45" s="81"/>
      <c r="X45" s="81"/>
    </row>
    <row r="46">
      <c r="A46" s="81"/>
      <c r="B46" s="81"/>
      <c r="C46" s="81"/>
      <c r="D46" s="252"/>
      <c r="E46" s="255">
        <f t="shared" ref="E46:F46" si="5">SUM(E38:E45)</f>
        <v>6956.79</v>
      </c>
      <c r="F46" s="193">
        <f t="shared" si="5"/>
        <v>0</v>
      </c>
      <c r="G46" s="194"/>
      <c r="H46" s="81"/>
      <c r="I46" s="81"/>
      <c r="J46" s="257" t="s">
        <v>193</v>
      </c>
      <c r="K46" s="115">
        <f>SUM(K38:K44)</f>
        <v>7974.97</v>
      </c>
      <c r="L46" s="81"/>
      <c r="M46" s="310"/>
      <c r="N46" s="131"/>
      <c r="O46" s="81"/>
      <c r="P46" s="81"/>
      <c r="Q46" s="81"/>
      <c r="R46" s="81"/>
      <c r="S46" s="81"/>
      <c r="T46" s="81"/>
      <c r="U46" s="81"/>
      <c r="V46" s="81"/>
      <c r="W46" s="81"/>
      <c r="X46" s="81"/>
    </row>
    <row r="47">
      <c r="A47" s="81"/>
      <c r="B47" s="81"/>
      <c r="C47" s="81"/>
      <c r="D47" s="81"/>
      <c r="E47" s="195" t="s">
        <v>336</v>
      </c>
      <c r="F47" s="196" t="s">
        <v>337</v>
      </c>
      <c r="G47" s="197"/>
      <c r="H47" s="81"/>
      <c r="I47" s="81"/>
      <c r="J47" s="81"/>
      <c r="K47" s="81"/>
      <c r="L47" s="81"/>
      <c r="M47" s="296">
        <f>SUM(M38:M46)</f>
        <v>42303.67</v>
      </c>
      <c r="N47" s="297">
        <f>SUM(D21+D33)</f>
        <v>14931.76</v>
      </c>
      <c r="O47" s="81"/>
      <c r="P47" s="81"/>
      <c r="Q47" s="81"/>
      <c r="R47" s="81"/>
      <c r="S47" s="81"/>
      <c r="T47" s="81"/>
      <c r="U47" s="81"/>
      <c r="V47" s="81"/>
      <c r="W47" s="81"/>
      <c r="X47" s="81"/>
    </row>
    <row r="48">
      <c r="A48" s="81"/>
      <c r="B48" s="116" t="s">
        <v>194</v>
      </c>
      <c r="C48" s="117">
        <f>SUM(E46+K46)</f>
        <v>14931.76</v>
      </c>
      <c r="D48" s="118"/>
      <c r="E48" s="118"/>
      <c r="F48" s="99"/>
      <c r="G48" s="99"/>
      <c r="H48" s="99"/>
      <c r="I48" s="99"/>
      <c r="J48" s="99"/>
      <c r="K48" s="99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</row>
    <row r="49">
      <c r="A49" s="81"/>
      <c r="B49" s="119"/>
      <c r="C49" s="120"/>
      <c r="D49" s="120"/>
      <c r="E49" s="120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</row>
    <row r="50">
      <c r="A50" s="81"/>
      <c r="B50" s="121" t="s">
        <v>195</v>
      </c>
      <c r="C50" s="122"/>
      <c r="D50" s="122"/>
      <c r="E50" s="122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</row>
    <row r="51">
      <c r="A51" s="81"/>
      <c r="B51" s="212" t="s">
        <v>548</v>
      </c>
      <c r="C51" s="284">
        <v>45006.0</v>
      </c>
      <c r="D51" s="284"/>
      <c r="E51" s="124">
        <v>200.0</v>
      </c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</row>
    <row r="52">
      <c r="A52" s="81"/>
      <c r="B52" s="212"/>
      <c r="C52" s="284"/>
      <c r="D52" s="124"/>
      <c r="E52" s="124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</row>
    <row r="53">
      <c r="A53" s="81"/>
      <c r="B53" s="212"/>
      <c r="C53" s="284"/>
      <c r="D53" s="124"/>
      <c r="E53" s="124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</row>
    <row r="55">
      <c r="A55" s="81"/>
      <c r="B55" s="116" t="s">
        <v>198</v>
      </c>
      <c r="C55" s="125">
        <f>SUM(E51:E53)</f>
        <v>200</v>
      </c>
      <c r="D55" s="198"/>
      <c r="E55" s="127"/>
      <c r="F55" s="198"/>
      <c r="G55" s="198"/>
      <c r="H55" s="128">
        <f>SUM(C55+E55)</f>
        <v>200</v>
      </c>
      <c r="I55" s="99"/>
      <c r="J55" s="99"/>
      <c r="K55" s="99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</row>
    <row r="57">
      <c r="A57" s="81"/>
      <c r="B57" s="79" t="s">
        <v>201</v>
      </c>
      <c r="C57" s="99"/>
      <c r="D57" s="99"/>
      <c r="E57" s="99"/>
      <c r="F57" s="99"/>
      <c r="G57" s="99"/>
      <c r="H57" s="99"/>
      <c r="I57" s="99"/>
      <c r="J57" s="99"/>
      <c r="K57" s="99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</row>
    <row r="59">
      <c r="A59" s="81"/>
      <c r="B59" s="79" t="s">
        <v>438</v>
      </c>
      <c r="C59" s="99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</row>
    <row r="60">
      <c r="A60" s="81"/>
      <c r="B60" s="129" t="s">
        <v>203</v>
      </c>
      <c r="C60" s="129" t="s">
        <v>160</v>
      </c>
      <c r="D60" s="129" t="s">
        <v>204</v>
      </c>
      <c r="E60" s="81"/>
      <c r="F60" s="82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</row>
    <row r="61">
      <c r="A61" s="81"/>
      <c r="B61" s="130" t="s">
        <v>576</v>
      </c>
      <c r="C61" s="130" t="s">
        <v>270</v>
      </c>
      <c r="D61" s="130">
        <v>49.0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</row>
    <row r="62">
      <c r="A62" s="81"/>
      <c r="B62" s="130" t="s">
        <v>577</v>
      </c>
      <c r="C62" s="130" t="s">
        <v>270</v>
      </c>
      <c r="D62" s="130">
        <v>300.0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</row>
    <row r="63">
      <c r="A63" s="81"/>
      <c r="B63" s="130" t="s">
        <v>578</v>
      </c>
      <c r="C63" s="130" t="s">
        <v>416</v>
      </c>
      <c r="D63" s="130">
        <v>15.0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</row>
    <row r="64">
      <c r="A64" s="81"/>
      <c r="B64" s="131"/>
      <c r="C64" s="131"/>
      <c r="D64" s="13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</row>
    <row r="65">
      <c r="A65" s="81"/>
      <c r="B65" s="131"/>
      <c r="C65" s="131"/>
      <c r="D65" s="13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</row>
    <row r="66">
      <c r="A66" s="81"/>
      <c r="B66" s="81"/>
      <c r="C66" s="133" t="s">
        <v>193</v>
      </c>
      <c r="D66" s="134">
        <f>SUM(D61:D65)</f>
        <v>364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</row>
    <row r="68">
      <c r="A68" s="81"/>
      <c r="B68" s="79" t="s">
        <v>210</v>
      </c>
      <c r="C68" s="99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</row>
    <row r="69">
      <c r="A69" s="81"/>
      <c r="B69" s="129" t="s">
        <v>203</v>
      </c>
      <c r="C69" s="129" t="s">
        <v>160</v>
      </c>
      <c r="D69" s="129" t="s">
        <v>204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</row>
    <row r="70">
      <c r="A70" s="81"/>
      <c r="B70" s="130" t="s">
        <v>579</v>
      </c>
      <c r="C70" s="130" t="s">
        <v>416</v>
      </c>
      <c r="D70" s="130">
        <v>138.27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</row>
    <row r="71">
      <c r="A71" s="81"/>
      <c r="B71" s="130" t="s">
        <v>214</v>
      </c>
      <c r="C71" s="130" t="s">
        <v>416</v>
      </c>
      <c r="D71" s="130">
        <v>169.26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</row>
    <row r="72">
      <c r="A72" s="81"/>
      <c r="B72" s="130" t="s">
        <v>580</v>
      </c>
      <c r="C72" s="130" t="s">
        <v>416</v>
      </c>
      <c r="D72" s="130">
        <v>42.91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</row>
    <row r="73">
      <c r="A73" s="81"/>
      <c r="B73" s="130"/>
      <c r="C73" s="130"/>
      <c r="D73" s="13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</row>
    <row r="75">
      <c r="A75" s="81"/>
      <c r="B75" s="131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</row>
    <row r="76">
      <c r="A76" s="81"/>
      <c r="B76" s="135"/>
      <c r="C76" s="131"/>
      <c r="D76" s="13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</row>
    <row r="77">
      <c r="A77" s="81"/>
      <c r="B77" s="136"/>
      <c r="C77" s="133" t="s">
        <v>193</v>
      </c>
      <c r="D77" s="134">
        <f>SUM(D70:D76)</f>
        <v>350.44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</row>
    <row r="79">
      <c r="A79" s="81"/>
      <c r="B79" s="79" t="s">
        <v>216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</row>
    <row r="81">
      <c r="A81" s="81"/>
      <c r="B81" s="130"/>
      <c r="C81" s="130"/>
      <c r="D81" s="13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</row>
    <row r="82">
      <c r="A82" s="81"/>
      <c r="B82" s="130"/>
      <c r="C82" s="130"/>
      <c r="D82" s="13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</row>
    <row r="83">
      <c r="A83" s="81"/>
      <c r="B83" s="135"/>
      <c r="C83" s="135"/>
      <c r="D83" s="135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</row>
    <row r="84">
      <c r="A84" s="81"/>
      <c r="B84" s="136"/>
      <c r="C84" s="133" t="s">
        <v>193</v>
      </c>
      <c r="D84" s="134">
        <f>SUM(D81:D83)</f>
        <v>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</row>
    <row r="86">
      <c r="A86" s="81"/>
      <c r="B86" s="79" t="s">
        <v>220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</row>
    <row r="88">
      <c r="A88" s="81"/>
      <c r="B88" s="130" t="s">
        <v>581</v>
      </c>
      <c r="C88" s="130" t="s">
        <v>270</v>
      </c>
      <c r="D88" s="130">
        <v>198.0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</row>
    <row r="89">
      <c r="A89" s="81"/>
      <c r="B89" s="130" t="s">
        <v>582</v>
      </c>
      <c r="C89" s="130" t="s">
        <v>583</v>
      </c>
      <c r="D89" s="130">
        <v>70.0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</row>
    <row r="90">
      <c r="A90" s="81"/>
      <c r="B90" s="135"/>
      <c r="C90" s="135"/>
      <c r="D90" s="135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</row>
    <row r="91">
      <c r="A91" s="81"/>
      <c r="B91" s="136"/>
      <c r="C91" s="133" t="s">
        <v>193</v>
      </c>
      <c r="D91" s="134">
        <f>SUM(D88:D90)</f>
        <v>268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</row>
    <row r="93">
      <c r="A93" s="81"/>
      <c r="B93" s="79" t="s">
        <v>223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</row>
    <row r="95">
      <c r="A95" s="81"/>
      <c r="B95" s="130" t="s">
        <v>584</v>
      </c>
      <c r="C95" s="130" t="s">
        <v>305</v>
      </c>
      <c r="D95" s="130">
        <v>62.45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</row>
    <row r="96">
      <c r="A96" s="81"/>
      <c r="B96" s="130" t="s">
        <v>585</v>
      </c>
      <c r="C96" s="130" t="s">
        <v>270</v>
      </c>
      <c r="D96" s="130">
        <v>117.8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</row>
    <row r="97">
      <c r="A97" s="81"/>
      <c r="B97" s="130" t="s">
        <v>586</v>
      </c>
      <c r="C97" s="130" t="s">
        <v>270</v>
      </c>
      <c r="D97" s="130">
        <v>306.0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</row>
    <row r="98">
      <c r="A98" s="81"/>
      <c r="B98" s="130" t="s">
        <v>587</v>
      </c>
      <c r="C98" s="130" t="s">
        <v>588</v>
      </c>
      <c r="D98" s="130">
        <v>25.0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</row>
    <row r="99">
      <c r="A99" s="81"/>
      <c r="B99" s="81"/>
      <c r="C99" s="133" t="s">
        <v>193</v>
      </c>
      <c r="D99" s="134">
        <f>SUM(D95:D98)</f>
        <v>511.25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</row>
    <row r="101">
      <c r="A101" s="81"/>
      <c r="B101" s="79" t="s">
        <v>224</v>
      </c>
      <c r="C101" s="99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</row>
    <row r="102">
      <c r="A102" s="81"/>
      <c r="B102" s="129" t="s">
        <v>203</v>
      </c>
      <c r="C102" s="129" t="s">
        <v>160</v>
      </c>
      <c r="D102" s="129" t="s">
        <v>204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</row>
    <row r="103">
      <c r="A103" s="81"/>
      <c r="B103" s="131"/>
      <c r="C103" s="131"/>
      <c r="D103" s="13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</row>
    <row r="104">
      <c r="A104" s="81"/>
      <c r="B104" s="131"/>
      <c r="C104" s="131"/>
      <c r="D104" s="13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</row>
    <row r="105">
      <c r="A105" s="81"/>
      <c r="B105" s="135"/>
      <c r="C105" s="135"/>
      <c r="D105" s="135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</row>
    <row r="106">
      <c r="A106" s="81"/>
      <c r="B106" s="136"/>
      <c r="C106" s="133" t="s">
        <v>193</v>
      </c>
      <c r="D106" s="134">
        <f>SUM(D103:D105)</f>
        <v>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</row>
    <row r="108">
      <c r="A108" s="81"/>
      <c r="B108" s="79" t="s">
        <v>386</v>
      </c>
      <c r="C108" s="99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</row>
    <row r="109">
      <c r="A109" s="81"/>
      <c r="B109" s="129" t="s">
        <v>203</v>
      </c>
      <c r="C109" s="129" t="s">
        <v>160</v>
      </c>
      <c r="D109" s="129" t="s">
        <v>204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</row>
    <row r="110">
      <c r="A110" s="81"/>
      <c r="B110" s="187" t="s">
        <v>561</v>
      </c>
      <c r="C110" s="130" t="s">
        <v>589</v>
      </c>
      <c r="D110" s="130">
        <v>75.43</v>
      </c>
      <c r="E110" s="199"/>
      <c r="F110" s="82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</row>
    <row r="111">
      <c r="A111" s="81"/>
      <c r="B111" s="130" t="s">
        <v>559</v>
      </c>
      <c r="C111" s="130" t="s">
        <v>590</v>
      </c>
      <c r="D111" s="302">
        <v>500.0</v>
      </c>
      <c r="E111" s="199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</row>
    <row r="112">
      <c r="A112" s="81"/>
      <c r="B112" s="187"/>
      <c r="C112" s="130"/>
      <c r="D112" s="13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</row>
    <row r="113">
      <c r="A113" s="81"/>
      <c r="B113" s="130"/>
      <c r="C113" s="130"/>
      <c r="D113" s="13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</row>
    <row r="114">
      <c r="A114" s="81"/>
      <c r="B114" s="137"/>
      <c r="C114" s="137"/>
      <c r="D114" s="137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</row>
    <row r="115">
      <c r="A115" s="81"/>
      <c r="B115" s="213"/>
      <c r="C115" s="214" t="s">
        <v>193</v>
      </c>
      <c r="D115" s="215">
        <f>SUM(D110:D114)</f>
        <v>575.43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</row>
    <row r="116">
      <c r="A116" s="81"/>
      <c r="B116" s="216"/>
      <c r="C116" s="217"/>
      <c r="D116" s="217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</row>
    <row r="117">
      <c r="A117" s="81"/>
      <c r="B117" s="200" t="s">
        <v>354</v>
      </c>
      <c r="C117" s="218"/>
      <c r="D117" s="218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</row>
    <row r="118">
      <c r="A118" s="81"/>
      <c r="B118" s="129" t="s">
        <v>203</v>
      </c>
      <c r="C118" s="129" t="s">
        <v>160</v>
      </c>
      <c r="D118" s="129" t="s">
        <v>204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</row>
    <row r="119">
      <c r="A119" s="81"/>
      <c r="B119" s="130" t="s">
        <v>591</v>
      </c>
      <c r="C119" s="130" t="s">
        <v>416</v>
      </c>
      <c r="D119" s="130">
        <v>25.5</v>
      </c>
      <c r="E119" s="230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</row>
    <row r="120">
      <c r="A120" s="81"/>
      <c r="B120" s="130" t="s">
        <v>592</v>
      </c>
      <c r="C120" s="130" t="s">
        <v>416</v>
      </c>
      <c r="D120" s="130">
        <v>120.0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</row>
    <row r="121">
      <c r="A121" s="81"/>
      <c r="B121" s="130" t="s">
        <v>593</v>
      </c>
      <c r="C121" s="130" t="s">
        <v>594</v>
      </c>
      <c r="D121" s="130">
        <v>430.0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</row>
    <row r="122">
      <c r="A122" s="81"/>
      <c r="B122" s="130" t="s">
        <v>595</v>
      </c>
      <c r="C122" s="130" t="s">
        <v>270</v>
      </c>
      <c r="D122" s="130">
        <v>80.0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</row>
    <row r="123">
      <c r="A123" s="81"/>
      <c r="B123" s="130" t="s">
        <v>596</v>
      </c>
      <c r="C123" s="130" t="s">
        <v>597</v>
      </c>
      <c r="D123" s="130">
        <v>200.0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</row>
    <row r="124">
      <c r="A124" s="81"/>
      <c r="B124" s="130"/>
      <c r="C124" s="130"/>
      <c r="D124" s="13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</row>
    <row r="125">
      <c r="A125" s="81"/>
      <c r="B125" s="130"/>
      <c r="C125" s="130"/>
      <c r="D125" s="13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</row>
    <row r="126">
      <c r="A126" s="81"/>
      <c r="B126" s="131"/>
      <c r="C126" s="131"/>
      <c r="D126" s="13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</row>
    <row r="127">
      <c r="A127" s="81"/>
      <c r="B127" s="81"/>
      <c r="C127" s="133" t="s">
        <v>193</v>
      </c>
      <c r="D127" s="134">
        <f>SUM(D119:D126)</f>
        <v>855.5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</row>
    <row r="129">
      <c r="A129" s="81"/>
      <c r="B129" s="79" t="s">
        <v>252</v>
      </c>
      <c r="C129" s="140">
        <f>SUM(D66+D77+D84+D91+D99+D106+D115+D127)</f>
        <v>2924.62</v>
      </c>
      <c r="D129" s="99"/>
      <c r="E129" s="99"/>
      <c r="F129" s="99"/>
      <c r="G129" s="99"/>
      <c r="H129" s="99"/>
      <c r="I129" s="99"/>
      <c r="J129" s="99"/>
      <c r="K129" s="99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</row>
    <row r="130">
      <c r="A130" s="81"/>
      <c r="B130" s="141"/>
      <c r="C130" s="141"/>
      <c r="D130" s="14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</row>
    <row r="131">
      <c r="A131" s="81"/>
      <c r="B131" s="79" t="s">
        <v>253</v>
      </c>
      <c r="C131" s="99"/>
      <c r="D131" s="99"/>
      <c r="E131" s="99"/>
      <c r="F131" s="99"/>
      <c r="G131" s="99"/>
      <c r="H131" s="99"/>
      <c r="I131" s="99"/>
      <c r="J131" s="99"/>
      <c r="K131" s="99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</row>
    <row r="132">
      <c r="A132" s="81"/>
      <c r="B132" s="139" t="s">
        <v>254</v>
      </c>
      <c r="C132" s="139" t="s">
        <v>255</v>
      </c>
      <c r="D132" s="139" t="s">
        <v>256</v>
      </c>
      <c r="E132" s="142" t="s">
        <v>257</v>
      </c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</row>
    <row r="133">
      <c r="A133" s="81"/>
      <c r="B133" s="269">
        <v>58487.63</v>
      </c>
      <c r="C133" s="270">
        <v>44994.0</v>
      </c>
      <c r="D133" s="269">
        <v>2000.0</v>
      </c>
      <c r="E133" s="23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</row>
    <row r="134">
      <c r="A134" s="81"/>
      <c r="B134" s="269">
        <v>60581.16</v>
      </c>
      <c r="C134" s="270">
        <v>45000.0</v>
      </c>
      <c r="D134" s="231"/>
      <c r="E134" s="269">
        <v>2000.0</v>
      </c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</row>
    <row r="135">
      <c r="A135" s="81"/>
      <c r="B135" s="269">
        <v>55836.19</v>
      </c>
      <c r="C135" s="270">
        <v>45014.0</v>
      </c>
      <c r="D135" s="269">
        <v>6346.77</v>
      </c>
      <c r="E135" s="23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</row>
    <row r="136">
      <c r="A136" s="81"/>
      <c r="B136" s="269"/>
      <c r="C136" s="270"/>
      <c r="D136" s="269"/>
      <c r="E136" s="269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</row>
    <row r="137">
      <c r="A137" s="81"/>
      <c r="B137" s="269"/>
      <c r="C137" s="271"/>
      <c r="D137" s="305"/>
      <c r="E137" s="269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</row>
    <row r="138">
      <c r="A138" s="81"/>
      <c r="B138" s="269"/>
      <c r="C138" s="271"/>
      <c r="D138" s="269"/>
      <c r="E138" s="306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</row>
    <row r="139">
      <c r="A139" s="81"/>
      <c r="B139" s="269"/>
      <c r="C139" s="270"/>
      <c r="D139" s="269"/>
      <c r="E139" s="30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</row>
    <row r="140">
      <c r="A140" s="81"/>
      <c r="B140" s="269"/>
      <c r="C140" s="270"/>
      <c r="D140" s="269"/>
      <c r="E140" s="287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</row>
    <row r="141">
      <c r="A141" s="81"/>
      <c r="B141" s="269"/>
      <c r="C141" s="270"/>
      <c r="D141" s="269"/>
      <c r="E141" s="269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</row>
    <row r="142">
      <c r="A142" s="81"/>
      <c r="B142" s="269"/>
      <c r="C142" s="270"/>
      <c r="D142" s="269"/>
      <c r="E142" s="269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7.6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SUM(D33+C129+C56)</f>
        <v>40146.7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>
      <c r="A2" s="81"/>
      <c r="B2" s="81"/>
      <c r="C2" s="81"/>
      <c r="D2" s="82" t="s">
        <v>157</v>
      </c>
      <c r="E2" s="206">
        <v>32672.32</v>
      </c>
      <c r="F2" s="81">
        <f>(E2/E1)</f>
        <v>0.813823303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84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>
      <c r="A5" s="85">
        <v>1.0</v>
      </c>
      <c r="B5" s="85" t="s">
        <v>20</v>
      </c>
      <c r="C5" s="85" t="s">
        <v>21</v>
      </c>
      <c r="D5" s="86">
        <v>56.76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</row>
    <row r="6">
      <c r="A6" s="85">
        <v>1.0</v>
      </c>
      <c r="B6" s="85" t="s">
        <v>23</v>
      </c>
      <c r="C6" s="85" t="s">
        <v>21</v>
      </c>
      <c r="D6" s="86">
        <v>253.16</v>
      </c>
      <c r="E6" s="221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</row>
    <row r="7">
      <c r="A7" s="85">
        <v>1.0</v>
      </c>
      <c r="B7" s="85" t="s">
        <v>543</v>
      </c>
      <c r="C7" s="85" t="s">
        <v>39</v>
      </c>
      <c r="D7" s="86">
        <v>94.89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</row>
    <row r="8">
      <c r="A8" s="85">
        <v>1.0</v>
      </c>
      <c r="B8" s="85" t="s">
        <v>598</v>
      </c>
      <c r="C8" s="85" t="s">
        <v>26</v>
      </c>
      <c r="D8" s="86">
        <v>732.29</v>
      </c>
      <c r="E8" s="209" t="s">
        <v>15</v>
      </c>
      <c r="F8" s="186"/>
      <c r="G8" s="82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>
      <c r="A9" s="85">
        <v>1.0</v>
      </c>
      <c r="B9" s="85" t="s">
        <v>599</v>
      </c>
      <c r="C9" s="85"/>
      <c r="D9" s="86">
        <v>311.26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</row>
    <row r="10">
      <c r="A10" s="85">
        <v>1.0</v>
      </c>
      <c r="B10" s="85" t="s">
        <v>545</v>
      </c>
      <c r="C10" s="85" t="s">
        <v>26</v>
      </c>
      <c r="D10" s="86">
        <v>1483.94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</row>
    <row r="11">
      <c r="A11" s="85">
        <v>1.0</v>
      </c>
      <c r="B11" s="85" t="s">
        <v>571</v>
      </c>
      <c r="C11" s="85" t="s">
        <v>26</v>
      </c>
      <c r="D11" s="86">
        <v>253.0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</row>
    <row r="12">
      <c r="A12" s="85">
        <v>1.0</v>
      </c>
      <c r="B12" s="85" t="s">
        <v>501</v>
      </c>
      <c r="C12" s="85" t="s">
        <v>26</v>
      </c>
      <c r="D12" s="86">
        <v>253.0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</row>
    <row r="13">
      <c r="A13" s="85">
        <v>1.0</v>
      </c>
      <c r="B13" s="85" t="s">
        <v>502</v>
      </c>
      <c r="C13" s="85" t="s">
        <v>462</v>
      </c>
      <c r="D13" s="86">
        <v>133.6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</row>
    <row r="14">
      <c r="A14" s="85">
        <v>10.0</v>
      </c>
      <c r="B14" s="85" t="s">
        <v>32</v>
      </c>
      <c r="C14" s="85" t="s">
        <v>369</v>
      </c>
      <c r="D14" s="86">
        <v>495.0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</row>
    <row r="15">
      <c r="A15" s="85">
        <v>5.0</v>
      </c>
      <c r="B15" s="85" t="s">
        <v>43</v>
      </c>
      <c r="C15" s="85" t="s">
        <v>26</v>
      </c>
      <c r="D15" s="86">
        <v>882.0</v>
      </c>
      <c r="E15" s="209" t="s">
        <v>15</v>
      </c>
      <c r="F15" s="186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</row>
    <row r="16">
      <c r="A16" s="85">
        <v>7.0</v>
      </c>
      <c r="B16" s="85" t="s">
        <v>38</v>
      </c>
      <c r="C16" s="85" t="s">
        <v>39</v>
      </c>
      <c r="D16" s="86">
        <v>394.68</v>
      </c>
      <c r="E16" s="209" t="s">
        <v>15</v>
      </c>
      <c r="F16" s="182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</row>
    <row r="17">
      <c r="A17" s="85">
        <v>7.0</v>
      </c>
      <c r="B17" s="85" t="s">
        <v>49</v>
      </c>
      <c r="C17" s="85" t="s">
        <v>50</v>
      </c>
      <c r="D17" s="86">
        <v>28.9</v>
      </c>
      <c r="E17" s="209" t="s">
        <v>15</v>
      </c>
      <c r="F17" s="186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</row>
    <row r="18">
      <c r="A18" s="85">
        <v>10.0</v>
      </c>
      <c r="B18" s="85" t="s">
        <v>331</v>
      </c>
      <c r="C18" s="85" t="s">
        <v>50</v>
      </c>
      <c r="D18" s="224">
        <v>119.47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</row>
    <row r="19">
      <c r="A19" s="85">
        <v>10.0</v>
      </c>
      <c r="B19" s="85" t="s">
        <v>504</v>
      </c>
      <c r="C19" s="85" t="s">
        <v>39</v>
      </c>
      <c r="D19" s="86">
        <v>606.0</v>
      </c>
      <c r="E19" s="209" t="s">
        <v>15</v>
      </c>
      <c r="F19" s="1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</row>
    <row r="20">
      <c r="A20" s="85">
        <v>10.0</v>
      </c>
      <c r="B20" s="85" t="s">
        <v>600</v>
      </c>
      <c r="C20" s="85" t="s">
        <v>50</v>
      </c>
      <c r="D20" s="86">
        <v>45.25</v>
      </c>
      <c r="E20" s="209" t="s">
        <v>15</v>
      </c>
      <c r="F20" s="182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</row>
    <row r="21">
      <c r="A21" s="85">
        <v>15.0</v>
      </c>
      <c r="B21" s="85" t="s">
        <v>601</v>
      </c>
      <c r="C21" s="85" t="s">
        <v>39</v>
      </c>
      <c r="D21" s="86">
        <v>2910.76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</row>
    <row r="22">
      <c r="A22" s="85">
        <v>15.0</v>
      </c>
      <c r="B22" s="85" t="s">
        <v>172</v>
      </c>
      <c r="C22" s="85" t="s">
        <v>26</v>
      </c>
      <c r="D22" s="86">
        <f>SUM(E46+F46)</f>
        <v>7234.61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</row>
    <row r="23">
      <c r="A23" s="85">
        <v>15.0</v>
      </c>
      <c r="B23" s="85" t="s">
        <v>506</v>
      </c>
      <c r="C23" s="85" t="s">
        <v>26</v>
      </c>
      <c r="D23" s="86">
        <v>1250.0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</row>
    <row r="24">
      <c r="A24" s="85">
        <v>15.0</v>
      </c>
      <c r="B24" s="85" t="s">
        <v>507</v>
      </c>
      <c r="C24" s="85" t="s">
        <v>26</v>
      </c>
      <c r="D24" s="87">
        <v>1750.0</v>
      </c>
      <c r="E24" s="209" t="s">
        <v>15</v>
      </c>
      <c r="F24" s="186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</row>
    <row r="25">
      <c r="A25" s="85">
        <v>17.0</v>
      </c>
      <c r="B25" s="85" t="s">
        <v>370</v>
      </c>
      <c r="C25" s="85" t="s">
        <v>39</v>
      </c>
      <c r="D25" s="86">
        <v>385.79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</row>
    <row r="26">
      <c r="A26" s="85">
        <v>17.0</v>
      </c>
      <c r="B26" s="85" t="s">
        <v>508</v>
      </c>
      <c r="C26" s="85" t="s">
        <v>39</v>
      </c>
      <c r="D26" s="86">
        <v>143.22</v>
      </c>
      <c r="E26" s="209" t="s">
        <v>15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</row>
    <row r="27">
      <c r="A27" s="85">
        <v>20.0</v>
      </c>
      <c r="B27" s="85" t="s">
        <v>368</v>
      </c>
      <c r="C27" s="85" t="s">
        <v>39</v>
      </c>
      <c r="D27" s="181" t="s">
        <v>397</v>
      </c>
      <c r="E27" s="209" t="s">
        <v>397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</row>
    <row r="28">
      <c r="A28" s="85">
        <v>20.0</v>
      </c>
      <c r="B28" s="85" t="s">
        <v>602</v>
      </c>
      <c r="C28" s="85" t="s">
        <v>39</v>
      </c>
      <c r="D28" s="87">
        <v>2307.24</v>
      </c>
      <c r="E28" s="209" t="s">
        <v>15</v>
      </c>
      <c r="F28" s="1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</row>
    <row r="29">
      <c r="A29" s="85">
        <v>20.0</v>
      </c>
      <c r="B29" s="85" t="s">
        <v>60</v>
      </c>
      <c r="C29" s="85" t="s">
        <v>39</v>
      </c>
      <c r="D29" s="87">
        <v>2069.49</v>
      </c>
      <c r="E29" s="209" t="s">
        <v>15</v>
      </c>
      <c r="F29" s="182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</row>
    <row r="30">
      <c r="A30" s="85">
        <v>29.0</v>
      </c>
      <c r="B30" s="85" t="s">
        <v>398</v>
      </c>
      <c r="C30" s="92" t="s">
        <v>575</v>
      </c>
      <c r="D30" s="87">
        <v>840.0</v>
      </c>
      <c r="E30" s="209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</row>
    <row r="31" ht="19.5" customHeight="1">
      <c r="A31" s="85">
        <v>30.0</v>
      </c>
      <c r="B31" s="85" t="s">
        <v>177</v>
      </c>
      <c r="C31" s="89" t="s">
        <v>168</v>
      </c>
      <c r="D31" s="87">
        <v>100.0</v>
      </c>
      <c r="E31" s="209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SUM(K46)</f>
        <v>6999.24</v>
      </c>
      <c r="E32" s="209" t="s">
        <v>15</v>
      </c>
      <c r="F32" s="186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</row>
    <row r="33" ht="19.5" customHeight="1">
      <c r="A33" s="94"/>
      <c r="B33" s="95" t="s">
        <v>179</v>
      </c>
      <c r="C33" s="96"/>
      <c r="D33" s="97">
        <f>SUM(D4:D32)</f>
        <v>35296.41</v>
      </c>
      <c r="E33" s="98">
        <f>SUM(D4:D32)</f>
        <v>35296.41</v>
      </c>
      <c r="F33" s="99"/>
      <c r="G33" s="99"/>
      <c r="H33" s="99"/>
      <c r="I33" s="99"/>
      <c r="J33" s="99"/>
      <c r="K33" s="99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81"/>
      <c r="H35" s="100" t="s">
        <v>178</v>
      </c>
      <c r="I35" s="101"/>
      <c r="J35" s="101"/>
      <c r="K35" s="94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</row>
    <row r="36" ht="19.5" customHeight="1">
      <c r="A36" s="81"/>
      <c r="B36" s="102" t="s">
        <v>180</v>
      </c>
      <c r="C36" s="102" t="s">
        <v>181</v>
      </c>
      <c r="D36" s="103" t="s">
        <v>18</v>
      </c>
      <c r="E36" s="189" t="s">
        <v>19</v>
      </c>
      <c r="F36" s="189" t="s">
        <v>334</v>
      </c>
      <c r="G36" s="81"/>
      <c r="H36" s="102" t="s">
        <v>180</v>
      </c>
      <c r="I36" s="105" t="s">
        <v>181</v>
      </c>
      <c r="J36" s="106" t="s">
        <v>18</v>
      </c>
      <c r="K36" s="107" t="s">
        <v>19</v>
      </c>
      <c r="L36" s="81"/>
      <c r="M36" s="239" t="s">
        <v>435</v>
      </c>
      <c r="N36" s="240" t="s">
        <v>436</v>
      </c>
      <c r="O36" s="309"/>
      <c r="P36" s="81"/>
      <c r="Q36" s="81"/>
      <c r="R36" s="81"/>
      <c r="S36" s="81"/>
      <c r="T36" s="81"/>
      <c r="U36" s="81"/>
      <c r="V36" s="81"/>
      <c r="W36" s="81"/>
      <c r="X36" s="81"/>
    </row>
    <row r="37" ht="19.5" customHeight="1">
      <c r="A37" s="81"/>
      <c r="B37" s="108" t="s">
        <v>371</v>
      </c>
      <c r="C37" s="109"/>
      <c r="D37" s="108">
        <v>886.24</v>
      </c>
      <c r="E37" s="85">
        <f t="shared" ref="E37:E45" si="1">SUM(C37:D37)</f>
        <v>886.24</v>
      </c>
      <c r="F37" s="130">
        <v>0.0</v>
      </c>
      <c r="G37" s="81"/>
      <c r="H37" s="108" t="s">
        <v>371</v>
      </c>
      <c r="I37" s="108"/>
      <c r="J37" s="108">
        <v>587.81</v>
      </c>
      <c r="K37" s="85">
        <f t="shared" ref="K37:K45" si="2">SUM(I37:J37)</f>
        <v>587.81</v>
      </c>
      <c r="L37" s="81"/>
      <c r="M37" s="310">
        <v>4015.0</v>
      </c>
      <c r="N37" s="312">
        <f t="shared" ref="N37:N45" si="3">SUM(E37+K37)</f>
        <v>1474.05</v>
      </c>
      <c r="O37" s="81"/>
      <c r="P37" s="81"/>
      <c r="Q37" s="81"/>
      <c r="R37" s="81"/>
      <c r="S37" s="81"/>
      <c r="T37" s="81"/>
      <c r="U37" s="81"/>
      <c r="V37" s="81"/>
      <c r="W37" s="81"/>
      <c r="X37" s="81"/>
    </row>
    <row r="38" ht="19.5" customHeight="1">
      <c r="A38" s="81"/>
      <c r="B38" s="108" t="s">
        <v>185</v>
      </c>
      <c r="C38" s="108"/>
      <c r="D38" s="108">
        <v>52.0</v>
      </c>
      <c r="E38" s="85">
        <f t="shared" si="1"/>
        <v>52</v>
      </c>
      <c r="F38" s="130">
        <v>0.0</v>
      </c>
      <c r="G38" s="81"/>
      <c r="H38" s="108" t="s">
        <v>185</v>
      </c>
      <c r="I38" s="108">
        <v>200.0</v>
      </c>
      <c r="J38" s="108">
        <v>616.25</v>
      </c>
      <c r="K38" s="110">
        <f t="shared" si="2"/>
        <v>816.25</v>
      </c>
      <c r="L38" s="81"/>
      <c r="M38" s="310">
        <v>2477.5</v>
      </c>
      <c r="N38" s="131">
        <f t="shared" si="3"/>
        <v>868.25</v>
      </c>
      <c r="O38" s="81"/>
      <c r="P38" s="81"/>
      <c r="Q38" s="81"/>
      <c r="R38" s="81"/>
      <c r="S38" s="81"/>
      <c r="T38" s="81"/>
      <c r="U38" s="81"/>
      <c r="V38" s="81"/>
      <c r="W38" s="81"/>
      <c r="X38" s="81"/>
    </row>
    <row r="39" ht="19.5" customHeight="1">
      <c r="A39" s="81"/>
      <c r="B39" s="108" t="s">
        <v>186</v>
      </c>
      <c r="C39" s="108">
        <v>350.0</v>
      </c>
      <c r="D39" s="111">
        <v>773.91</v>
      </c>
      <c r="E39" s="85">
        <f t="shared" si="1"/>
        <v>1123.91</v>
      </c>
      <c r="F39" s="108">
        <v>35.7</v>
      </c>
      <c r="G39" s="81"/>
      <c r="H39" s="108" t="s">
        <v>186</v>
      </c>
      <c r="I39" s="108"/>
      <c r="J39" s="108">
        <v>789.04</v>
      </c>
      <c r="K39" s="110">
        <f t="shared" si="2"/>
        <v>789.04</v>
      </c>
      <c r="L39" s="81"/>
      <c r="M39" s="310">
        <v>6362.49</v>
      </c>
      <c r="N39" s="131">
        <f t="shared" si="3"/>
        <v>1912.95</v>
      </c>
      <c r="O39" s="81"/>
      <c r="P39" s="81"/>
      <c r="Q39" s="81"/>
      <c r="R39" s="81"/>
      <c r="S39" s="81"/>
      <c r="T39" s="81"/>
      <c r="U39" s="81"/>
      <c r="V39" s="81"/>
      <c r="W39" s="81"/>
      <c r="X39" s="81"/>
    </row>
    <row r="40" ht="19.5" customHeight="1">
      <c r="A40" s="81"/>
      <c r="B40" s="108" t="s">
        <v>335</v>
      </c>
      <c r="C40" s="108">
        <v>700.0</v>
      </c>
      <c r="D40" s="108">
        <v>610.2</v>
      </c>
      <c r="E40" s="85">
        <f t="shared" si="1"/>
        <v>1310.2</v>
      </c>
      <c r="F40" s="130">
        <v>0.0</v>
      </c>
      <c r="G40" s="81"/>
      <c r="H40" s="108" t="s">
        <v>335</v>
      </c>
      <c r="I40" s="108"/>
      <c r="J40" s="108">
        <v>757.72</v>
      </c>
      <c r="K40" s="110">
        <f t="shared" si="2"/>
        <v>757.72</v>
      </c>
      <c r="L40" s="81"/>
      <c r="M40" s="310">
        <v>6923.08</v>
      </c>
      <c r="N40" s="131">
        <f t="shared" si="3"/>
        <v>2067.92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</row>
    <row r="41">
      <c r="A41" s="81"/>
      <c r="B41" s="108" t="s">
        <v>190</v>
      </c>
      <c r="C41" s="108"/>
      <c r="D41" s="108">
        <v>960.5</v>
      </c>
      <c r="E41" s="85">
        <f t="shared" si="1"/>
        <v>960.5</v>
      </c>
      <c r="F41" s="130">
        <v>0.0</v>
      </c>
      <c r="G41" s="81"/>
      <c r="H41" s="108" t="s">
        <v>190</v>
      </c>
      <c r="I41" s="108"/>
      <c r="J41" s="108">
        <v>1152.79</v>
      </c>
      <c r="K41" s="110">
        <f t="shared" si="2"/>
        <v>1152.79</v>
      </c>
      <c r="L41" s="81"/>
      <c r="M41" s="310">
        <v>4425.48</v>
      </c>
      <c r="N41" s="131">
        <f t="shared" si="3"/>
        <v>2113.29</v>
      </c>
      <c r="O41" s="81"/>
      <c r="P41" s="81"/>
      <c r="Q41" s="81"/>
      <c r="R41" s="81"/>
      <c r="S41" s="81"/>
      <c r="T41" s="81"/>
      <c r="U41" s="81"/>
      <c r="V41" s="81"/>
      <c r="W41" s="81"/>
      <c r="X41" s="81"/>
    </row>
    <row r="42">
      <c r="A42" s="81"/>
      <c r="B42" s="108" t="s">
        <v>547</v>
      </c>
      <c r="C42" s="313"/>
      <c r="D42" s="314">
        <v>590.34</v>
      </c>
      <c r="E42" s="314">
        <f t="shared" si="1"/>
        <v>590.34</v>
      </c>
      <c r="F42" s="137">
        <v>0.0</v>
      </c>
      <c r="G42" s="81"/>
      <c r="H42" s="108" t="s">
        <v>547</v>
      </c>
      <c r="I42" s="108"/>
      <c r="J42" s="191">
        <v>357.12</v>
      </c>
      <c r="K42" s="251">
        <f t="shared" si="2"/>
        <v>357.12</v>
      </c>
      <c r="L42" s="81"/>
      <c r="M42" s="310">
        <v>1399.5</v>
      </c>
      <c r="N42" s="131">
        <f t="shared" si="3"/>
        <v>947.46</v>
      </c>
      <c r="O42" s="81"/>
      <c r="P42" s="81"/>
      <c r="Q42" s="81"/>
      <c r="R42" s="81"/>
      <c r="S42" s="81"/>
      <c r="T42" s="81"/>
      <c r="U42" s="81"/>
      <c r="V42" s="81"/>
      <c r="W42" s="81"/>
      <c r="X42" s="81"/>
    </row>
    <row r="43">
      <c r="A43" s="81"/>
      <c r="B43" s="108" t="s">
        <v>184</v>
      </c>
      <c r="C43" s="130">
        <v>100.0</v>
      </c>
      <c r="D43" s="85">
        <v>1117.19</v>
      </c>
      <c r="E43" s="85">
        <f t="shared" si="1"/>
        <v>1217.19</v>
      </c>
      <c r="F43" s="137">
        <v>0.0</v>
      </c>
      <c r="G43" s="81"/>
      <c r="H43" s="108" t="s">
        <v>184</v>
      </c>
      <c r="I43" s="130">
        <v>100.0</v>
      </c>
      <c r="J43" s="85">
        <v>895.16</v>
      </c>
      <c r="K43" s="110">
        <f t="shared" si="2"/>
        <v>995.16</v>
      </c>
      <c r="L43" s="81"/>
      <c r="M43" s="310">
        <v>7294.5</v>
      </c>
      <c r="N43" s="312">
        <f t="shared" si="3"/>
        <v>2212.35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</row>
    <row r="44">
      <c r="A44" s="81"/>
      <c r="B44" s="108" t="s">
        <v>603</v>
      </c>
      <c r="C44" s="130"/>
      <c r="D44" s="85"/>
      <c r="E44" s="315">
        <f t="shared" si="1"/>
        <v>0</v>
      </c>
      <c r="F44" s="137"/>
      <c r="G44" s="81"/>
      <c r="H44" s="108" t="s">
        <v>603</v>
      </c>
      <c r="I44" s="131"/>
      <c r="J44" s="85">
        <v>750.0</v>
      </c>
      <c r="K44" s="110">
        <f t="shared" si="2"/>
        <v>750</v>
      </c>
      <c r="L44" s="81"/>
      <c r="M44" s="310">
        <v>750.0</v>
      </c>
      <c r="N44" s="131">
        <f t="shared" si="3"/>
        <v>750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</row>
    <row r="45">
      <c r="A45" s="81"/>
      <c r="B45" s="108" t="s">
        <v>604</v>
      </c>
      <c r="C45" s="130"/>
      <c r="D45" s="85">
        <v>1058.53</v>
      </c>
      <c r="E45" s="85">
        <f t="shared" si="1"/>
        <v>1058.53</v>
      </c>
      <c r="F45" s="130"/>
      <c r="G45" s="81"/>
      <c r="H45" s="108" t="s">
        <v>604</v>
      </c>
      <c r="I45" s="131"/>
      <c r="J45" s="85">
        <v>793.35</v>
      </c>
      <c r="K45" s="316">
        <f t="shared" si="2"/>
        <v>793.35</v>
      </c>
      <c r="L45" s="81"/>
      <c r="M45" s="310">
        <v>6202.92</v>
      </c>
      <c r="N45" s="131">
        <f t="shared" si="3"/>
        <v>1851.88</v>
      </c>
      <c r="O45" s="81"/>
      <c r="P45" s="81"/>
      <c r="Q45" s="81"/>
      <c r="R45" s="81"/>
      <c r="S45" s="81"/>
      <c r="T45" s="81"/>
      <c r="U45" s="81"/>
      <c r="V45" s="81"/>
      <c r="W45" s="81"/>
      <c r="X45" s="81"/>
    </row>
    <row r="46">
      <c r="A46" s="81"/>
      <c r="B46" s="81"/>
      <c r="C46" s="81"/>
      <c r="D46" s="252"/>
      <c r="E46" s="255">
        <f>SUM(E37:E45)</f>
        <v>7198.91</v>
      </c>
      <c r="F46" s="193">
        <f>SUM(F37:F43)</f>
        <v>35.7</v>
      </c>
      <c r="G46" s="194"/>
      <c r="H46" s="81"/>
      <c r="I46" s="81"/>
      <c r="J46" s="257" t="s">
        <v>193</v>
      </c>
      <c r="K46" s="317">
        <f>SUM(K37:K45)</f>
        <v>6999.24</v>
      </c>
      <c r="L46" s="81"/>
      <c r="M46" s="318">
        <f>SUM(M37:M45)</f>
        <v>39850.47</v>
      </c>
      <c r="N46" s="115">
        <f>SUM(E46:K46)</f>
        <v>14233.85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</row>
    <row r="47">
      <c r="A47" s="81"/>
      <c r="B47" s="81"/>
      <c r="C47" s="81"/>
      <c r="D47" s="81"/>
      <c r="E47" s="195" t="s">
        <v>336</v>
      </c>
      <c r="F47" s="196" t="s">
        <v>337</v>
      </c>
      <c r="G47" s="197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</row>
    <row r="48">
      <c r="A48" s="81"/>
      <c r="B48" s="116" t="s">
        <v>194</v>
      </c>
      <c r="C48" s="117">
        <f>SUM(E46+K46)</f>
        <v>14198.15</v>
      </c>
      <c r="D48" s="118"/>
      <c r="E48" s="118"/>
      <c r="F48" s="99"/>
      <c r="G48" s="99"/>
      <c r="H48" s="99"/>
      <c r="I48" s="99"/>
      <c r="J48" s="99"/>
      <c r="K48" s="99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</row>
    <row r="49">
      <c r="A49" s="81"/>
      <c r="B49" s="119"/>
      <c r="C49" s="120"/>
      <c r="D49" s="120"/>
      <c r="E49" s="120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</row>
    <row r="50">
      <c r="A50" s="81"/>
      <c r="B50" s="121" t="s">
        <v>195</v>
      </c>
      <c r="C50" s="122"/>
      <c r="D50" s="122"/>
      <c r="E50" s="122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</row>
    <row r="51">
      <c r="A51" s="81"/>
      <c r="B51" s="212" t="s">
        <v>372</v>
      </c>
      <c r="C51" s="124"/>
      <c r="D51" s="284">
        <v>45026.0</v>
      </c>
      <c r="E51" s="226">
        <v>1000.0</v>
      </c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</row>
    <row r="52">
      <c r="A52" s="81"/>
      <c r="B52" s="212" t="s">
        <v>372</v>
      </c>
      <c r="C52" s="284"/>
      <c r="D52" s="284">
        <v>45029.0</v>
      </c>
      <c r="E52" s="124">
        <v>500.0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</row>
    <row r="53">
      <c r="A53" s="81"/>
      <c r="B53" s="212" t="s">
        <v>372</v>
      </c>
      <c r="C53" s="284"/>
      <c r="D53" s="284">
        <v>45036.0</v>
      </c>
      <c r="E53" s="124">
        <v>200.0</v>
      </c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</row>
    <row r="54">
      <c r="A54" s="81"/>
      <c r="B54" s="212" t="s">
        <v>605</v>
      </c>
      <c r="C54" s="284"/>
      <c r="D54" s="284">
        <v>45038.0</v>
      </c>
      <c r="E54" s="124">
        <v>300.0</v>
      </c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</row>
    <row r="56">
      <c r="A56" s="81"/>
      <c r="B56" s="116" t="s">
        <v>198</v>
      </c>
      <c r="C56" s="227">
        <f>SUM(E51:E54)</f>
        <v>2000</v>
      </c>
      <c r="D56" s="198"/>
      <c r="E56" s="127"/>
      <c r="F56" s="198"/>
      <c r="G56" s="198"/>
      <c r="H56" s="228">
        <f>SUM(C56+E56)</f>
        <v>2000</v>
      </c>
      <c r="I56" s="99"/>
      <c r="J56" s="99"/>
      <c r="K56" s="99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</row>
    <row r="58">
      <c r="A58" s="81"/>
      <c r="B58" s="79" t="s">
        <v>201</v>
      </c>
      <c r="C58" s="99"/>
      <c r="D58" s="99"/>
      <c r="E58" s="99"/>
      <c r="F58" s="99"/>
      <c r="G58" s="99"/>
      <c r="H58" s="99"/>
      <c r="I58" s="99"/>
      <c r="J58" s="99"/>
      <c r="K58" s="99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</row>
    <row r="59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</row>
    <row r="60">
      <c r="A60" s="81"/>
      <c r="B60" s="79" t="s">
        <v>438</v>
      </c>
      <c r="C60" s="99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</row>
    <row r="61">
      <c r="A61" s="81"/>
      <c r="B61" s="129" t="s">
        <v>203</v>
      </c>
      <c r="C61" s="129" t="s">
        <v>160</v>
      </c>
      <c r="D61" s="129" t="s">
        <v>204</v>
      </c>
      <c r="E61" s="81"/>
      <c r="F61" s="82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</row>
    <row r="62">
      <c r="A62" s="81"/>
      <c r="B62" s="130" t="s">
        <v>606</v>
      </c>
      <c r="C62" s="130" t="s">
        <v>340</v>
      </c>
      <c r="D62" s="130">
        <v>80.0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</row>
    <row r="63">
      <c r="A63" s="81"/>
      <c r="B63" s="130" t="s">
        <v>607</v>
      </c>
      <c r="C63" s="130" t="s">
        <v>209</v>
      </c>
      <c r="D63" s="130">
        <v>37.51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</row>
    <row r="64">
      <c r="A64" s="81"/>
      <c r="B64" s="130" t="s">
        <v>608</v>
      </c>
      <c r="C64" s="130" t="s">
        <v>340</v>
      </c>
      <c r="D64" s="130">
        <v>31.0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</row>
    <row r="65">
      <c r="A65" s="81"/>
      <c r="B65" s="130" t="s">
        <v>609</v>
      </c>
      <c r="C65" s="130" t="s">
        <v>209</v>
      </c>
      <c r="D65" s="130">
        <v>72.0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</row>
    <row r="66">
      <c r="A66" s="81"/>
      <c r="B66" s="131"/>
      <c r="C66" s="131"/>
      <c r="D66" s="13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</row>
    <row r="67">
      <c r="A67" s="81"/>
      <c r="B67" s="81"/>
      <c r="C67" s="133" t="s">
        <v>193</v>
      </c>
      <c r="D67" s="134">
        <f>SUM(D62:D66)</f>
        <v>220.51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</row>
    <row r="68">
      <c r="A68" s="81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</row>
    <row r="69">
      <c r="A69" s="81"/>
      <c r="B69" s="79" t="s">
        <v>210</v>
      </c>
      <c r="C69" s="99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</row>
    <row r="70">
      <c r="A70" s="81"/>
      <c r="B70" s="129" t="s">
        <v>203</v>
      </c>
      <c r="C70" s="129" t="s">
        <v>160</v>
      </c>
      <c r="D70" s="129" t="s">
        <v>204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</row>
    <row r="71">
      <c r="A71" s="81"/>
      <c r="B71" s="130" t="s">
        <v>610</v>
      </c>
      <c r="C71" s="130" t="s">
        <v>416</v>
      </c>
      <c r="D71" s="130">
        <v>109.85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</row>
    <row r="72">
      <c r="A72" s="81"/>
      <c r="B72" s="130" t="s">
        <v>611</v>
      </c>
      <c r="C72" s="130" t="s">
        <v>612</v>
      </c>
      <c r="D72" s="130">
        <v>141.23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</row>
    <row r="73">
      <c r="A73" s="81"/>
      <c r="B73" s="319" t="s">
        <v>610</v>
      </c>
      <c r="C73" s="130" t="s">
        <v>416</v>
      </c>
      <c r="D73" s="130">
        <v>73.93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</row>
    <row r="74">
      <c r="A74" s="81"/>
      <c r="B74" s="319" t="s">
        <v>610</v>
      </c>
      <c r="C74" s="130" t="s">
        <v>209</v>
      </c>
      <c r="D74" s="130">
        <v>80.09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</row>
    <row r="75">
      <c r="A75" s="81"/>
      <c r="B75" s="131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</row>
    <row r="76">
      <c r="A76" s="81"/>
      <c r="B76" s="131"/>
      <c r="C76" s="131"/>
      <c r="D76" s="13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</row>
    <row r="77">
      <c r="A77" s="81"/>
      <c r="B77" s="135"/>
      <c r="C77" s="131"/>
      <c r="D77" s="13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</row>
    <row r="78">
      <c r="A78" s="81"/>
      <c r="B78" s="136"/>
      <c r="C78" s="133" t="s">
        <v>193</v>
      </c>
      <c r="D78" s="134">
        <f>SUM(D71:D77)</f>
        <v>405.1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</row>
    <row r="79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</row>
    <row r="80">
      <c r="A80" s="81"/>
      <c r="B80" s="79" t="s">
        <v>216</v>
      </c>
      <c r="C80" s="99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</row>
    <row r="81">
      <c r="A81" s="81"/>
      <c r="B81" s="129" t="s">
        <v>203</v>
      </c>
      <c r="C81" s="129" t="s">
        <v>160</v>
      </c>
      <c r="D81" s="129" t="s">
        <v>204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</row>
    <row r="82">
      <c r="A82" s="81"/>
      <c r="B82" s="130"/>
      <c r="C82" s="130"/>
      <c r="D82" s="13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</row>
    <row r="83">
      <c r="A83" s="81"/>
      <c r="B83" s="130"/>
      <c r="C83" s="130"/>
      <c r="D83" s="13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</row>
    <row r="84">
      <c r="A84" s="81"/>
      <c r="B84" s="135"/>
      <c r="C84" s="135"/>
      <c r="D84" s="135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</row>
    <row r="85">
      <c r="A85" s="81"/>
      <c r="B85" s="136"/>
      <c r="C85" s="133" t="s">
        <v>193</v>
      </c>
      <c r="D85" s="134">
        <f>SUM(D82:D84)</f>
        <v>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</row>
    <row r="8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</row>
    <row r="87">
      <c r="A87" s="81"/>
      <c r="B87" s="79" t="s">
        <v>220</v>
      </c>
      <c r="C87" s="99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</row>
    <row r="88">
      <c r="A88" s="81"/>
      <c r="B88" s="129" t="s">
        <v>203</v>
      </c>
      <c r="C88" s="129" t="s">
        <v>160</v>
      </c>
      <c r="D88" s="129" t="s">
        <v>204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</row>
    <row r="89">
      <c r="A89" s="81"/>
      <c r="B89" s="130" t="s">
        <v>613</v>
      </c>
      <c r="C89" s="130" t="s">
        <v>270</v>
      </c>
      <c r="D89" s="130">
        <v>921.0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</row>
    <row r="90">
      <c r="A90" s="81"/>
      <c r="B90" s="130" t="s">
        <v>614</v>
      </c>
      <c r="C90" s="130" t="s">
        <v>448</v>
      </c>
      <c r="D90" s="130">
        <v>60.0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</row>
    <row r="91">
      <c r="A91" s="81"/>
      <c r="B91" s="135"/>
      <c r="C91" s="135"/>
      <c r="D91" s="135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</row>
    <row r="92">
      <c r="A92" s="81"/>
      <c r="B92" s="136"/>
      <c r="C92" s="133" t="s">
        <v>193</v>
      </c>
      <c r="D92" s="134">
        <f>SUM(D89:D91)</f>
        <v>981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</row>
    <row r="94">
      <c r="A94" s="81"/>
      <c r="B94" s="79" t="s">
        <v>223</v>
      </c>
      <c r="C94" s="99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</row>
    <row r="95">
      <c r="A95" s="81"/>
      <c r="B95" s="129" t="s">
        <v>203</v>
      </c>
      <c r="C95" s="129" t="s">
        <v>160</v>
      </c>
      <c r="D95" s="129" t="s">
        <v>204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</row>
    <row r="96">
      <c r="A96" s="81"/>
      <c r="B96" s="130" t="s">
        <v>615</v>
      </c>
      <c r="C96" s="130" t="s">
        <v>616</v>
      </c>
      <c r="D96" s="130">
        <v>39.9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</row>
    <row r="97">
      <c r="A97" s="81"/>
      <c r="B97" s="130"/>
      <c r="C97" s="130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</row>
    <row r="98">
      <c r="A98" s="81"/>
      <c r="B98" s="130"/>
      <c r="C98" s="130"/>
      <c r="D98" s="13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</row>
    <row r="99">
      <c r="A99" s="81"/>
      <c r="B99" s="81"/>
      <c r="C99" s="133" t="s">
        <v>193</v>
      </c>
      <c r="D99" s="134">
        <f>SUM(D96:D98)</f>
        <v>39.9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</row>
    <row r="101">
      <c r="A101" s="81"/>
      <c r="B101" s="79" t="s">
        <v>224</v>
      </c>
      <c r="C101" s="99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</row>
    <row r="102">
      <c r="A102" s="81"/>
      <c r="B102" s="129" t="s">
        <v>203</v>
      </c>
      <c r="C102" s="129" t="s">
        <v>160</v>
      </c>
      <c r="D102" s="129" t="s">
        <v>204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</row>
    <row r="103">
      <c r="A103" s="81"/>
      <c r="B103" s="131"/>
      <c r="C103" s="131"/>
      <c r="D103" s="13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</row>
    <row r="104">
      <c r="A104" s="81"/>
      <c r="B104" s="131"/>
      <c r="C104" s="131"/>
      <c r="D104" s="13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</row>
    <row r="105">
      <c r="A105" s="81"/>
      <c r="B105" s="135"/>
      <c r="C105" s="135"/>
      <c r="D105" s="135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</row>
    <row r="106">
      <c r="A106" s="81"/>
      <c r="B106" s="136"/>
      <c r="C106" s="133" t="s">
        <v>193</v>
      </c>
      <c r="D106" s="134">
        <f>SUM(D103:D105)</f>
        <v>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</row>
    <row r="108">
      <c r="A108" s="81"/>
      <c r="B108" s="79" t="s">
        <v>386</v>
      </c>
      <c r="C108" s="99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</row>
    <row r="109">
      <c r="A109" s="81"/>
      <c r="B109" s="129" t="s">
        <v>203</v>
      </c>
      <c r="C109" s="129" t="s">
        <v>160</v>
      </c>
      <c r="D109" s="129" t="s">
        <v>204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</row>
    <row r="110">
      <c r="A110" s="81"/>
      <c r="B110" s="130" t="s">
        <v>617</v>
      </c>
      <c r="C110" s="130" t="s">
        <v>612</v>
      </c>
      <c r="D110" s="302">
        <v>22.85</v>
      </c>
      <c r="E110" s="199"/>
      <c r="F110" s="82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</row>
    <row r="111">
      <c r="A111" s="81"/>
      <c r="B111" s="130" t="s">
        <v>618</v>
      </c>
      <c r="C111" s="130" t="s">
        <v>619</v>
      </c>
      <c r="D111" s="130">
        <v>247.74</v>
      </c>
      <c r="E111" s="199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</row>
    <row r="112">
      <c r="A112" s="81"/>
      <c r="B112" s="187" t="s">
        <v>620</v>
      </c>
      <c r="C112" s="130" t="s">
        <v>621</v>
      </c>
      <c r="D112" s="130">
        <v>337.7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</row>
    <row r="113">
      <c r="A113" s="81"/>
      <c r="B113" s="130" t="s">
        <v>559</v>
      </c>
      <c r="C113" s="130" t="s">
        <v>622</v>
      </c>
      <c r="D113" s="302">
        <v>500.0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</row>
    <row r="114">
      <c r="A114" s="81"/>
      <c r="B114" s="137"/>
      <c r="C114" s="137"/>
      <c r="D114" s="137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</row>
    <row r="115">
      <c r="A115" s="81"/>
      <c r="B115" s="213"/>
      <c r="C115" s="214" t="s">
        <v>193</v>
      </c>
      <c r="D115" s="303">
        <f>SUM(D110:D114)</f>
        <v>1108.29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</row>
    <row r="116">
      <c r="A116" s="81"/>
      <c r="B116" s="216"/>
      <c r="C116" s="217"/>
      <c r="D116" s="217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</row>
    <row r="117">
      <c r="A117" s="81"/>
      <c r="B117" s="200" t="s">
        <v>354</v>
      </c>
      <c r="C117" s="218"/>
      <c r="D117" s="218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</row>
    <row r="118">
      <c r="A118" s="81"/>
      <c r="B118" s="129" t="s">
        <v>203</v>
      </c>
      <c r="C118" s="129" t="s">
        <v>160</v>
      </c>
      <c r="D118" s="129" t="s">
        <v>204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</row>
    <row r="119">
      <c r="A119" s="81"/>
      <c r="B119" s="130" t="s">
        <v>623</v>
      </c>
      <c r="C119" s="130" t="s">
        <v>416</v>
      </c>
      <c r="D119" s="130">
        <v>95.49</v>
      </c>
      <c r="E119" s="230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</row>
    <row r="120">
      <c r="A120" s="81"/>
      <c r="B120" s="130"/>
      <c r="C120" s="130"/>
      <c r="D120" s="13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</row>
    <row r="121">
      <c r="A121" s="81"/>
      <c r="B121" s="130"/>
      <c r="C121" s="130"/>
      <c r="D121" s="13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</row>
    <row r="122">
      <c r="A122" s="81"/>
      <c r="B122" s="130"/>
      <c r="C122" s="130"/>
      <c r="D122" s="13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</row>
    <row r="123">
      <c r="A123" s="81"/>
      <c r="B123" s="130"/>
      <c r="C123" s="130"/>
      <c r="D123" s="13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</row>
    <row r="124">
      <c r="A124" s="81"/>
      <c r="B124" s="130"/>
      <c r="C124" s="130"/>
      <c r="D124" s="13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</row>
    <row r="125">
      <c r="A125" s="81"/>
      <c r="B125" s="130"/>
      <c r="C125" s="130"/>
      <c r="D125" s="13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</row>
    <row r="126">
      <c r="A126" s="81"/>
      <c r="B126" s="131"/>
      <c r="C126" s="131"/>
      <c r="D126" s="13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</row>
    <row r="127">
      <c r="A127" s="81"/>
      <c r="B127" s="81"/>
      <c r="C127" s="133" t="s">
        <v>193</v>
      </c>
      <c r="D127" s="134">
        <f>SUM(D119:D126)</f>
        <v>95.49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</row>
    <row r="129">
      <c r="A129" s="81"/>
      <c r="B129" s="79" t="s">
        <v>252</v>
      </c>
      <c r="C129" s="304">
        <f>SUM(D67+D78+D85+D92+D99+D106+D115+D127)</f>
        <v>2850.29</v>
      </c>
      <c r="D129" s="99"/>
      <c r="E129" s="99"/>
      <c r="F129" s="99"/>
      <c r="G129" s="99"/>
      <c r="H129" s="99"/>
      <c r="I129" s="99"/>
      <c r="J129" s="99"/>
      <c r="K129" s="99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</row>
    <row r="130">
      <c r="A130" s="81"/>
      <c r="B130" s="141"/>
      <c r="C130" s="141"/>
      <c r="D130" s="14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</row>
    <row r="131">
      <c r="A131" s="81"/>
      <c r="B131" s="79" t="s">
        <v>253</v>
      </c>
      <c r="C131" s="99"/>
      <c r="D131" s="99"/>
      <c r="E131" s="99"/>
      <c r="F131" s="99"/>
      <c r="G131" s="99"/>
      <c r="H131" s="99"/>
      <c r="I131" s="99"/>
      <c r="J131" s="99"/>
      <c r="K131" s="99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</row>
    <row r="132">
      <c r="A132" s="81"/>
      <c r="B132" s="139" t="s">
        <v>254</v>
      </c>
      <c r="C132" s="139" t="s">
        <v>255</v>
      </c>
      <c r="D132" s="139" t="s">
        <v>256</v>
      </c>
      <c r="E132" s="142" t="s">
        <v>257</v>
      </c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</row>
    <row r="133">
      <c r="A133" s="81"/>
      <c r="B133" s="269">
        <v>62366.81</v>
      </c>
      <c r="C133" s="270">
        <v>45026.0</v>
      </c>
      <c r="D133" s="269">
        <v>8000.0</v>
      </c>
      <c r="E133" s="23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</row>
    <row r="134">
      <c r="A134" s="81"/>
      <c r="B134" s="269">
        <v>70468.01</v>
      </c>
      <c r="C134" s="270">
        <v>45030.0</v>
      </c>
      <c r="D134" s="231"/>
      <c r="E134" s="269">
        <v>6719.06</v>
      </c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</row>
    <row r="135">
      <c r="A135" s="81"/>
      <c r="B135" s="269">
        <v>63775.36</v>
      </c>
      <c r="C135" s="270">
        <v>45033.0</v>
      </c>
      <c r="D135" s="231"/>
      <c r="E135" s="269">
        <v>400.0</v>
      </c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</row>
    <row r="136">
      <c r="A136" s="81"/>
      <c r="B136" s="269"/>
      <c r="C136" s="270"/>
      <c r="D136" s="269"/>
      <c r="E136" s="269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</row>
    <row r="137">
      <c r="A137" s="81"/>
      <c r="B137" s="269"/>
      <c r="C137" s="271"/>
      <c r="D137" s="305"/>
      <c r="E137" s="269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</row>
    <row r="138">
      <c r="A138" s="81"/>
      <c r="B138" s="269"/>
      <c r="C138" s="271"/>
      <c r="D138" s="269"/>
      <c r="E138" s="306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</row>
    <row r="139">
      <c r="A139" s="81"/>
      <c r="B139" s="269"/>
      <c r="C139" s="270"/>
      <c r="D139" s="269"/>
      <c r="E139" s="306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</row>
    <row r="140">
      <c r="A140" s="81"/>
      <c r="B140" s="269"/>
      <c r="C140" s="270"/>
      <c r="D140" s="269"/>
      <c r="E140" s="287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</row>
    <row r="141">
      <c r="A141" s="81"/>
      <c r="B141" s="269"/>
      <c r="C141" s="270"/>
      <c r="D141" s="269"/>
      <c r="E141" s="269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</row>
    <row r="142">
      <c r="A142" s="81"/>
      <c r="B142" s="269"/>
      <c r="C142" s="270"/>
      <c r="D142" s="269"/>
      <c r="E142" s="269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0.63"/>
    <col customWidth="1" min="9" max="9" width="28.0"/>
    <col customWidth="1" min="10" max="10" width="14.75"/>
    <col customWidth="1" min="11" max="11" width="17.63"/>
    <col customWidth="1" min="13" max="14" width="25.25"/>
  </cols>
  <sheetData>
    <row r="1">
      <c r="A1" s="78"/>
      <c r="B1" s="79" t="s">
        <v>155</v>
      </c>
      <c r="C1" s="79" t="s">
        <v>156</v>
      </c>
      <c r="D1" s="78"/>
      <c r="E1" s="80">
        <f>SUM(D32+C134+C60)</f>
        <v>43638.31</v>
      </c>
      <c r="F1" s="78"/>
      <c r="G1" s="320"/>
      <c r="H1" s="320"/>
      <c r="I1" s="320"/>
      <c r="J1" s="320"/>
      <c r="K1" s="320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</row>
    <row r="2">
      <c r="A2" s="81"/>
      <c r="B2" s="81"/>
      <c r="C2" s="81"/>
      <c r="D2" s="82" t="s">
        <v>157</v>
      </c>
      <c r="E2" s="206">
        <v>57604.08</v>
      </c>
      <c r="F2" s="81">
        <f>(E2/E1)</f>
        <v>1.320034621</v>
      </c>
      <c r="G2" s="309"/>
      <c r="H2" s="309"/>
      <c r="I2" s="309"/>
      <c r="J2" s="309"/>
      <c r="K2" s="309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</row>
    <row r="5">
      <c r="A5" s="85">
        <v>1.0</v>
      </c>
      <c r="B5" s="85" t="s">
        <v>20</v>
      </c>
      <c r="C5" s="85" t="s">
        <v>21</v>
      </c>
      <c r="D5" s="86">
        <v>56.76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</row>
    <row r="6">
      <c r="A6" s="85">
        <v>1.0</v>
      </c>
      <c r="B6" s="85" t="s">
        <v>23</v>
      </c>
      <c r="C6" s="85" t="s">
        <v>21</v>
      </c>
      <c r="D6" s="86">
        <v>289.2</v>
      </c>
      <c r="E6" s="321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</row>
    <row r="7">
      <c r="A7" s="85">
        <v>1.0</v>
      </c>
      <c r="B7" s="85" t="s">
        <v>543</v>
      </c>
      <c r="C7" s="85" t="s">
        <v>39</v>
      </c>
      <c r="D7" s="86">
        <v>96.87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</row>
    <row r="8">
      <c r="A8" s="85">
        <v>1.0</v>
      </c>
      <c r="B8" s="85" t="s">
        <v>624</v>
      </c>
      <c r="C8" s="85" t="s">
        <v>26</v>
      </c>
      <c r="D8" s="86">
        <v>2082.53</v>
      </c>
      <c r="E8" s="209" t="s">
        <v>15</v>
      </c>
      <c r="F8" s="186"/>
      <c r="G8" s="82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</row>
    <row r="9">
      <c r="A9" s="85">
        <v>1.0</v>
      </c>
      <c r="B9" s="85" t="s">
        <v>625</v>
      </c>
      <c r="C9" s="85"/>
      <c r="D9" s="86">
        <v>189.91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</row>
    <row r="10">
      <c r="A10" s="85">
        <v>1.0</v>
      </c>
      <c r="B10" s="85" t="s">
        <v>626</v>
      </c>
      <c r="C10" s="85" t="s">
        <v>26</v>
      </c>
      <c r="D10" s="86">
        <v>1485.7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</row>
    <row r="11">
      <c r="A11" s="85">
        <v>1.0</v>
      </c>
      <c r="B11" s="85" t="s">
        <v>571</v>
      </c>
      <c r="C11" s="85" t="s">
        <v>26</v>
      </c>
      <c r="D11" s="86">
        <v>286.0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</row>
    <row r="12">
      <c r="A12" s="85">
        <v>1.0</v>
      </c>
      <c r="B12" s="85" t="s">
        <v>501</v>
      </c>
      <c r="C12" s="85" t="s">
        <v>26</v>
      </c>
      <c r="D12" s="86">
        <v>286.0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</row>
    <row r="13">
      <c r="A13" s="85">
        <v>1.0</v>
      </c>
      <c r="B13" s="85" t="s">
        <v>502</v>
      </c>
      <c r="C13" s="85" t="s">
        <v>462</v>
      </c>
      <c r="D13" s="86">
        <v>133.22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</row>
    <row r="14">
      <c r="A14" s="85">
        <v>8.0</v>
      </c>
      <c r="B14" s="85" t="s">
        <v>32</v>
      </c>
      <c r="C14" s="85" t="s">
        <v>369</v>
      </c>
      <c r="D14" s="86">
        <v>1015.66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</row>
    <row r="15">
      <c r="A15" s="85">
        <v>7.0</v>
      </c>
      <c r="B15" s="85" t="s">
        <v>38</v>
      </c>
      <c r="C15" s="85" t="s">
        <v>39</v>
      </c>
      <c r="D15" s="86">
        <v>366.0</v>
      </c>
      <c r="E15" s="209" t="s">
        <v>15</v>
      </c>
      <c r="F15" s="182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</row>
    <row r="16">
      <c r="A16" s="85">
        <v>7.0</v>
      </c>
      <c r="B16" s="85" t="s">
        <v>49</v>
      </c>
      <c r="C16" s="85" t="s">
        <v>50</v>
      </c>
      <c r="D16" s="86">
        <v>28.9</v>
      </c>
      <c r="E16" s="209" t="s">
        <v>15</v>
      </c>
      <c r="F16" s="186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</row>
    <row r="17">
      <c r="A17" s="85">
        <v>10.0</v>
      </c>
      <c r="B17" s="85" t="s">
        <v>331</v>
      </c>
      <c r="C17" s="85" t="s">
        <v>50</v>
      </c>
      <c r="D17" s="224">
        <v>119.47</v>
      </c>
      <c r="E17" s="209" t="s">
        <v>15</v>
      </c>
      <c r="F17" s="182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</row>
    <row r="18">
      <c r="A18" s="85">
        <v>10.0</v>
      </c>
      <c r="B18" s="85" t="s">
        <v>504</v>
      </c>
      <c r="C18" s="85" t="s">
        <v>39</v>
      </c>
      <c r="D18" s="86">
        <v>606.0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</row>
    <row r="19">
      <c r="A19" s="85">
        <v>10.0</v>
      </c>
      <c r="B19" s="85" t="s">
        <v>627</v>
      </c>
      <c r="C19" s="85" t="s">
        <v>50</v>
      </c>
      <c r="D19" s="86">
        <v>45.27</v>
      </c>
      <c r="E19" s="209" t="s">
        <v>15</v>
      </c>
      <c r="F19" s="1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</row>
    <row r="20">
      <c r="A20" s="85">
        <v>15.0</v>
      </c>
      <c r="B20" s="85" t="s">
        <v>628</v>
      </c>
      <c r="C20" s="85" t="s">
        <v>39</v>
      </c>
      <c r="D20" s="86">
        <v>2910.76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</row>
    <row r="21">
      <c r="A21" s="85">
        <v>15.0</v>
      </c>
      <c r="B21" s="85" t="s">
        <v>172</v>
      </c>
      <c r="C21" s="85" t="s">
        <v>26</v>
      </c>
      <c r="D21" s="86">
        <f>SUM(E48+F48)</f>
        <v>7510.26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</row>
    <row r="22">
      <c r="A22" s="85">
        <v>15.0</v>
      </c>
      <c r="B22" s="85" t="s">
        <v>506</v>
      </c>
      <c r="C22" s="85" t="s">
        <v>26</v>
      </c>
      <c r="D22" s="86">
        <v>1250.0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</row>
    <row r="23">
      <c r="A23" s="85">
        <v>15.0</v>
      </c>
      <c r="B23" s="85" t="s">
        <v>507</v>
      </c>
      <c r="C23" s="85" t="s">
        <v>26</v>
      </c>
      <c r="D23" s="87">
        <v>1750.0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</row>
    <row r="24">
      <c r="A24" s="85">
        <v>19.0</v>
      </c>
      <c r="B24" s="85" t="s">
        <v>370</v>
      </c>
      <c r="C24" s="85" t="s">
        <v>39</v>
      </c>
      <c r="D24" s="86">
        <v>376.74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</row>
    <row r="25">
      <c r="A25" s="85">
        <v>19.0</v>
      </c>
      <c r="B25" s="85" t="s">
        <v>508</v>
      </c>
      <c r="C25" s="85" t="s">
        <v>39</v>
      </c>
      <c r="D25" s="86">
        <v>143.22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</row>
    <row r="26">
      <c r="A26" s="85">
        <v>20.0</v>
      </c>
      <c r="B26" s="85" t="s">
        <v>368</v>
      </c>
      <c r="C26" s="85" t="s">
        <v>39</v>
      </c>
      <c r="D26" s="181" t="s">
        <v>397</v>
      </c>
      <c r="E26" s="209" t="s">
        <v>397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</row>
    <row r="27">
      <c r="A27" s="85">
        <v>20.0</v>
      </c>
      <c r="B27" s="85" t="s">
        <v>602</v>
      </c>
      <c r="C27" s="85" t="s">
        <v>39</v>
      </c>
      <c r="D27" s="87">
        <v>3074.76</v>
      </c>
      <c r="E27" s="209" t="s">
        <v>15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</row>
    <row r="28">
      <c r="A28" s="85">
        <v>20.0</v>
      </c>
      <c r="B28" s="85" t="s">
        <v>60</v>
      </c>
      <c r="C28" s="85" t="s">
        <v>39</v>
      </c>
      <c r="D28" s="87">
        <v>1923.09</v>
      </c>
      <c r="E28" s="209" t="s">
        <v>15</v>
      </c>
      <c r="F28" s="1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</row>
    <row r="29">
      <c r="A29" s="85">
        <v>29.0</v>
      </c>
      <c r="B29" s="85" t="s">
        <v>398</v>
      </c>
      <c r="C29" s="92" t="s">
        <v>629</v>
      </c>
      <c r="D29" s="87">
        <v>840.0</v>
      </c>
      <c r="E29" s="209" t="s">
        <v>15</v>
      </c>
      <c r="F29" s="186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11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</row>
    <row r="31" ht="19.5" customHeight="1">
      <c r="A31" s="85">
        <v>30.0</v>
      </c>
      <c r="B31" s="85" t="s">
        <v>178</v>
      </c>
      <c r="C31" s="92" t="s">
        <v>26</v>
      </c>
      <c r="D31" s="153">
        <f>SUM(K48)</f>
        <v>10336.9</v>
      </c>
      <c r="E31" s="209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</row>
    <row r="32" ht="19.5" customHeight="1">
      <c r="A32" s="94"/>
      <c r="B32" s="95" t="s">
        <v>179</v>
      </c>
      <c r="C32" s="96"/>
      <c r="D32" s="97">
        <f>SUM(D4:D31)</f>
        <v>40466.08</v>
      </c>
      <c r="E32" s="98">
        <f>SUM(D4:D31)</f>
        <v>40466.08</v>
      </c>
      <c r="F32" s="99"/>
      <c r="G32" s="99"/>
      <c r="H32" s="99"/>
      <c r="I32" s="99"/>
      <c r="J32" s="99"/>
      <c r="K32" s="322"/>
      <c r="L32" s="322"/>
      <c r="M32" s="322"/>
      <c r="N32" s="322"/>
      <c r="O32" s="81"/>
      <c r="P32" s="81"/>
      <c r="Q32" s="81"/>
      <c r="R32" s="81"/>
      <c r="S32" s="81"/>
      <c r="T32" s="81"/>
      <c r="U32" s="81"/>
      <c r="V32" s="81"/>
      <c r="W32" s="81"/>
    </row>
    <row r="33" ht="19.5" customHeight="1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</row>
    <row r="34" ht="19.5" customHeight="1">
      <c r="A34" s="81"/>
      <c r="B34" s="100" t="s">
        <v>172</v>
      </c>
      <c r="C34" s="101"/>
      <c r="D34" s="101"/>
      <c r="E34" s="94"/>
      <c r="F34" s="81"/>
      <c r="G34" s="81"/>
      <c r="H34" s="100" t="s">
        <v>178</v>
      </c>
      <c r="I34" s="101"/>
      <c r="J34" s="101"/>
      <c r="K34" s="94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</row>
    <row r="35" ht="19.5" customHeight="1">
      <c r="A35" s="81"/>
      <c r="B35" s="102" t="s">
        <v>180</v>
      </c>
      <c r="C35" s="102" t="s">
        <v>181</v>
      </c>
      <c r="D35" s="103" t="s">
        <v>18</v>
      </c>
      <c r="E35" s="189" t="s">
        <v>19</v>
      </c>
      <c r="F35" s="189" t="s">
        <v>334</v>
      </c>
      <c r="G35" s="81"/>
      <c r="H35" s="102" t="s">
        <v>180</v>
      </c>
      <c r="I35" s="105" t="s">
        <v>181</v>
      </c>
      <c r="J35" s="106" t="s">
        <v>18</v>
      </c>
      <c r="K35" s="107" t="s">
        <v>19</v>
      </c>
      <c r="L35" s="81"/>
      <c r="M35" s="323" t="s">
        <v>435</v>
      </c>
      <c r="N35" s="324" t="s">
        <v>436</v>
      </c>
      <c r="O35" s="81"/>
      <c r="P35" s="81"/>
      <c r="Q35" s="81"/>
      <c r="R35" s="81"/>
      <c r="S35" s="81"/>
      <c r="T35" s="81"/>
      <c r="U35" s="81"/>
      <c r="V35" s="81"/>
      <c r="W35" s="81"/>
    </row>
    <row r="36" ht="19.5" customHeight="1">
      <c r="A36" s="81"/>
      <c r="B36" s="108" t="s">
        <v>371</v>
      </c>
      <c r="C36" s="109"/>
      <c r="D36" s="108">
        <v>1110.08</v>
      </c>
      <c r="E36" s="325">
        <f t="shared" ref="E36:E38" si="1">SUM(C36:D36)</f>
        <v>1110.08</v>
      </c>
      <c r="F36" s="130">
        <v>0.0</v>
      </c>
      <c r="G36" s="81"/>
      <c r="H36" s="108" t="s">
        <v>371</v>
      </c>
      <c r="I36" s="108"/>
      <c r="J36" s="108">
        <v>1113.72</v>
      </c>
      <c r="K36" s="85">
        <f t="shared" ref="K36:K46" si="2">SUM(I36:J36)</f>
        <v>1113.72</v>
      </c>
      <c r="L36" s="81"/>
      <c r="M36" s="241">
        <v>7428.66</v>
      </c>
      <c r="N36" s="131">
        <f t="shared" ref="N36:N46" si="3">SUM(E36+K36)</f>
        <v>2223.8</v>
      </c>
      <c r="O36" s="81"/>
      <c r="P36" s="81"/>
      <c r="Q36" s="81"/>
      <c r="R36" s="81"/>
      <c r="S36" s="81"/>
      <c r="T36" s="81"/>
      <c r="U36" s="81"/>
      <c r="V36" s="81"/>
      <c r="W36" s="81"/>
    </row>
    <row r="37" ht="19.5" customHeight="1">
      <c r="A37" s="81"/>
      <c r="B37" s="108" t="s">
        <v>185</v>
      </c>
      <c r="C37" s="108">
        <v>150.0</v>
      </c>
      <c r="D37" s="108">
        <v>469.5</v>
      </c>
      <c r="E37" s="85">
        <f t="shared" si="1"/>
        <v>619.5</v>
      </c>
      <c r="F37" s="130">
        <v>0.0</v>
      </c>
      <c r="G37" s="81"/>
      <c r="H37" s="108" t="s">
        <v>185</v>
      </c>
      <c r="I37" s="108"/>
      <c r="J37" s="108">
        <v>166.7</v>
      </c>
      <c r="K37" s="110">
        <f t="shared" si="2"/>
        <v>166.7</v>
      </c>
      <c r="L37" s="81"/>
      <c r="M37" s="241">
        <v>2203.99</v>
      </c>
      <c r="N37" s="131">
        <f t="shared" si="3"/>
        <v>786.2</v>
      </c>
      <c r="O37" s="81"/>
      <c r="P37" s="81"/>
      <c r="Q37" s="81"/>
      <c r="R37" s="81"/>
      <c r="S37" s="81"/>
      <c r="T37" s="81"/>
      <c r="U37" s="81"/>
      <c r="V37" s="81"/>
      <c r="W37" s="81"/>
    </row>
    <row r="38" ht="19.5" customHeight="1">
      <c r="A38" s="81"/>
      <c r="B38" s="108" t="s">
        <v>186</v>
      </c>
      <c r="C38" s="108">
        <v>200.0</v>
      </c>
      <c r="D38" s="111">
        <v>458.27</v>
      </c>
      <c r="E38" s="85">
        <f t="shared" si="1"/>
        <v>658.27</v>
      </c>
      <c r="F38" s="108"/>
      <c r="G38" s="81"/>
      <c r="H38" s="108" t="s">
        <v>186</v>
      </c>
      <c r="I38" s="108"/>
      <c r="J38" s="108">
        <v>1016.72</v>
      </c>
      <c r="K38" s="110">
        <f t="shared" si="2"/>
        <v>1016.72</v>
      </c>
      <c r="L38" s="81"/>
      <c r="M38" s="241">
        <v>5493.29</v>
      </c>
      <c r="N38" s="131">
        <f t="shared" si="3"/>
        <v>1674.99</v>
      </c>
      <c r="O38" s="81"/>
      <c r="P38" s="81"/>
      <c r="Q38" s="81"/>
      <c r="R38" s="81"/>
      <c r="S38" s="81"/>
      <c r="T38" s="81"/>
      <c r="U38" s="81"/>
      <c r="V38" s="81"/>
      <c r="W38" s="81"/>
    </row>
    <row r="39" ht="19.5" customHeight="1">
      <c r="A39" s="81"/>
      <c r="B39" s="108" t="s">
        <v>187</v>
      </c>
      <c r="C39" s="291"/>
      <c r="D39" s="291"/>
      <c r="E39" s="292"/>
      <c r="F39" s="130">
        <v>0.0</v>
      </c>
      <c r="G39" s="81"/>
      <c r="H39" s="108" t="s">
        <v>187</v>
      </c>
      <c r="I39" s="108"/>
      <c r="J39" s="108">
        <v>546.0</v>
      </c>
      <c r="K39" s="110">
        <f t="shared" si="2"/>
        <v>546</v>
      </c>
      <c r="L39" s="81"/>
      <c r="M39" s="326">
        <v>780.0</v>
      </c>
      <c r="N39" s="131">
        <f t="shared" si="3"/>
        <v>546</v>
      </c>
      <c r="O39" s="81"/>
      <c r="P39" s="81"/>
      <c r="Q39" s="81"/>
      <c r="R39" s="81"/>
      <c r="S39" s="81"/>
      <c r="T39" s="81"/>
      <c r="U39" s="81"/>
      <c r="V39" s="81"/>
      <c r="W39" s="81"/>
    </row>
    <row r="40" ht="19.5" customHeight="1">
      <c r="A40" s="81"/>
      <c r="B40" s="108" t="s">
        <v>335</v>
      </c>
      <c r="C40" s="108">
        <v>100.0</v>
      </c>
      <c r="D40" s="108">
        <v>582.01</v>
      </c>
      <c r="E40" s="85">
        <f t="shared" ref="E40:E45" si="4">SUM(C40:D40)</f>
        <v>682.01</v>
      </c>
      <c r="F40" s="130">
        <v>0.0</v>
      </c>
      <c r="G40" s="81"/>
      <c r="H40" s="108" t="s">
        <v>335</v>
      </c>
      <c r="I40" s="108">
        <v>446.65</v>
      </c>
      <c r="J40" s="108">
        <v>281.74</v>
      </c>
      <c r="K40" s="110">
        <f t="shared" si="2"/>
        <v>728.39</v>
      </c>
      <c r="L40" s="81"/>
      <c r="M40" s="241">
        <v>4601.35</v>
      </c>
      <c r="N40" s="131">
        <f t="shared" si="3"/>
        <v>1410.4</v>
      </c>
      <c r="O40" s="81"/>
      <c r="P40" s="81"/>
      <c r="Q40" s="81"/>
      <c r="R40" s="81"/>
      <c r="S40" s="81"/>
      <c r="T40" s="81"/>
      <c r="U40" s="81"/>
      <c r="V40" s="81"/>
      <c r="W40" s="81"/>
    </row>
    <row r="41">
      <c r="A41" s="81"/>
      <c r="B41" s="108" t="s">
        <v>190</v>
      </c>
      <c r="C41" s="108"/>
      <c r="D41" s="108">
        <v>1282.03</v>
      </c>
      <c r="E41" s="85">
        <f t="shared" si="4"/>
        <v>1282.03</v>
      </c>
      <c r="F41" s="130">
        <v>0.0</v>
      </c>
      <c r="G41" s="81"/>
      <c r="H41" s="108" t="s">
        <v>190</v>
      </c>
      <c r="I41" s="108"/>
      <c r="J41" s="108">
        <v>1918.54</v>
      </c>
      <c r="K41" s="110">
        <f t="shared" si="2"/>
        <v>1918.54</v>
      </c>
      <c r="L41" s="81"/>
      <c r="M41" s="241">
        <v>6361.17</v>
      </c>
      <c r="N41" s="131">
        <f t="shared" si="3"/>
        <v>3200.57</v>
      </c>
      <c r="O41" s="81"/>
      <c r="P41" s="81"/>
      <c r="Q41" s="81"/>
      <c r="R41" s="81"/>
      <c r="S41" s="81"/>
      <c r="T41" s="81"/>
      <c r="U41" s="81"/>
      <c r="V41" s="81"/>
      <c r="W41" s="81"/>
    </row>
    <row r="42">
      <c r="A42" s="81"/>
      <c r="B42" s="108" t="s">
        <v>547</v>
      </c>
      <c r="C42" s="313"/>
      <c r="D42" s="314">
        <v>479.32</v>
      </c>
      <c r="E42" s="314">
        <f t="shared" si="4"/>
        <v>479.32</v>
      </c>
      <c r="F42" s="137">
        <v>0.0</v>
      </c>
      <c r="G42" s="81"/>
      <c r="H42" s="108" t="s">
        <v>547</v>
      </c>
      <c r="I42" s="108"/>
      <c r="J42" s="191">
        <v>764.33</v>
      </c>
      <c r="K42" s="251">
        <f t="shared" si="2"/>
        <v>764.33</v>
      </c>
      <c r="L42" s="81"/>
      <c r="M42" s="241">
        <v>1837.0</v>
      </c>
      <c r="N42" s="130">
        <f t="shared" si="3"/>
        <v>1243.65</v>
      </c>
      <c r="O42" s="81"/>
      <c r="P42" s="81"/>
      <c r="Q42" s="81"/>
      <c r="R42" s="81"/>
      <c r="S42" s="81"/>
      <c r="T42" s="81"/>
      <c r="U42" s="81"/>
      <c r="V42" s="81"/>
      <c r="W42" s="81"/>
    </row>
    <row r="43">
      <c r="A43" s="81"/>
      <c r="B43" s="108" t="s">
        <v>184</v>
      </c>
      <c r="C43" s="130">
        <v>150.0</v>
      </c>
      <c r="D43" s="85">
        <v>975.8</v>
      </c>
      <c r="E43" s="85">
        <f t="shared" si="4"/>
        <v>1125.8</v>
      </c>
      <c r="F43" s="137">
        <v>0.0</v>
      </c>
      <c r="G43" s="81"/>
      <c r="H43" s="108" t="s">
        <v>184</v>
      </c>
      <c r="I43" s="130">
        <v>100.0</v>
      </c>
      <c r="J43" s="85">
        <v>1328.44</v>
      </c>
      <c r="K43" s="110">
        <f t="shared" si="2"/>
        <v>1428.44</v>
      </c>
      <c r="L43" s="81"/>
      <c r="M43" s="241">
        <v>8305.47</v>
      </c>
      <c r="N43" s="131">
        <f t="shared" si="3"/>
        <v>2554.24</v>
      </c>
      <c r="O43" s="81"/>
      <c r="P43" s="81"/>
      <c r="Q43" s="81"/>
      <c r="R43" s="81"/>
      <c r="S43" s="81"/>
      <c r="T43" s="81"/>
      <c r="U43" s="81"/>
      <c r="V43" s="81"/>
      <c r="W43" s="81"/>
    </row>
    <row r="44">
      <c r="A44" s="81"/>
      <c r="B44" s="108" t="s">
        <v>630</v>
      </c>
      <c r="C44" s="130"/>
      <c r="D44" s="85">
        <v>815.55</v>
      </c>
      <c r="E44" s="325">
        <f t="shared" si="4"/>
        <v>815.55</v>
      </c>
      <c r="F44" s="137"/>
      <c r="G44" s="81"/>
      <c r="H44" s="108" t="s">
        <v>631</v>
      </c>
      <c r="I44" s="131"/>
      <c r="J44" s="85">
        <v>1267.05</v>
      </c>
      <c r="K44" s="110">
        <f t="shared" si="2"/>
        <v>1267.05</v>
      </c>
      <c r="L44" s="81"/>
      <c r="M44" s="241">
        <v>6942.0</v>
      </c>
      <c r="N44" s="131">
        <f t="shared" si="3"/>
        <v>2082.6</v>
      </c>
      <c r="O44" s="81"/>
      <c r="P44" s="81"/>
      <c r="Q44" s="81"/>
      <c r="R44" s="81"/>
      <c r="S44" s="81"/>
      <c r="T44" s="81"/>
      <c r="U44" s="81"/>
      <c r="V44" s="81"/>
      <c r="W44" s="81"/>
    </row>
    <row r="45">
      <c r="A45" s="81"/>
      <c r="B45" s="108" t="s">
        <v>604</v>
      </c>
      <c r="C45" s="130"/>
      <c r="D45" s="85">
        <v>737.7</v>
      </c>
      <c r="E45" s="85">
        <f t="shared" si="4"/>
        <v>737.7</v>
      </c>
      <c r="F45" s="130"/>
      <c r="G45" s="81"/>
      <c r="H45" s="108" t="s">
        <v>604</v>
      </c>
      <c r="I45" s="131"/>
      <c r="J45" s="85">
        <v>1074.11</v>
      </c>
      <c r="K45" s="246">
        <f t="shared" si="2"/>
        <v>1074.11</v>
      </c>
      <c r="L45" s="81"/>
      <c r="M45" s="241">
        <v>5939.35</v>
      </c>
      <c r="N45" s="131">
        <f t="shared" si="3"/>
        <v>1811.81</v>
      </c>
      <c r="O45" s="81"/>
      <c r="P45" s="81"/>
      <c r="Q45" s="81"/>
      <c r="R45" s="81"/>
      <c r="S45" s="81"/>
      <c r="T45" s="81"/>
      <c r="U45" s="81"/>
      <c r="V45" s="81"/>
      <c r="W45" s="81"/>
    </row>
    <row r="46">
      <c r="A46" s="81"/>
      <c r="B46" s="108" t="s">
        <v>632</v>
      </c>
      <c r="C46" s="130" t="s">
        <v>397</v>
      </c>
      <c r="D46" s="85" t="s">
        <v>397</v>
      </c>
      <c r="E46" s="85"/>
      <c r="F46" s="130"/>
      <c r="G46" s="81"/>
      <c r="H46" s="108" t="s">
        <v>632</v>
      </c>
      <c r="I46" s="131"/>
      <c r="J46" s="85">
        <v>312.9</v>
      </c>
      <c r="K46" s="246">
        <f t="shared" si="2"/>
        <v>312.9</v>
      </c>
      <c r="L46" s="81"/>
      <c r="M46" s="241">
        <v>1043.0</v>
      </c>
      <c r="N46" s="131">
        <f t="shared" si="3"/>
        <v>312.9</v>
      </c>
      <c r="O46" s="81"/>
      <c r="P46" s="81"/>
      <c r="Q46" s="81"/>
      <c r="R46" s="81"/>
      <c r="S46" s="81"/>
      <c r="T46" s="81"/>
      <c r="U46" s="81"/>
      <c r="V46" s="81"/>
      <c r="W46" s="81"/>
    </row>
    <row r="47">
      <c r="A47" s="81"/>
      <c r="B47" s="81"/>
      <c r="C47" s="81"/>
      <c r="D47" s="252"/>
      <c r="E47" s="255"/>
      <c r="F47" s="193"/>
      <c r="G47" s="81"/>
      <c r="H47" s="81"/>
      <c r="I47" s="81"/>
      <c r="J47" s="257"/>
      <c r="K47" s="115"/>
      <c r="L47" s="81"/>
      <c r="M47" s="327"/>
      <c r="N47" s="115"/>
      <c r="O47" s="81"/>
      <c r="P47" s="81"/>
      <c r="Q47" s="81"/>
      <c r="R47" s="81"/>
      <c r="S47" s="81"/>
      <c r="T47" s="81"/>
      <c r="U47" s="81"/>
      <c r="V47" s="81"/>
      <c r="W47" s="81"/>
    </row>
    <row r="48">
      <c r="A48" s="81"/>
      <c r="B48" s="81"/>
      <c r="C48" s="81"/>
      <c r="D48" s="252"/>
      <c r="E48" s="255">
        <f>SUM(E36:E45)</f>
        <v>7510.26</v>
      </c>
      <c r="F48" s="193"/>
      <c r="G48" s="194"/>
      <c r="H48" s="81"/>
      <c r="I48" s="81"/>
      <c r="J48" s="257" t="s">
        <v>193</v>
      </c>
      <c r="K48" s="115">
        <f>SUM(K36:K46)</f>
        <v>10336.9</v>
      </c>
      <c r="L48" s="81"/>
      <c r="M48" s="318">
        <f t="shared" ref="M48:N48" si="5">SUM(M36:M46)</f>
        <v>50935.28</v>
      </c>
      <c r="N48" s="115">
        <f t="shared" si="5"/>
        <v>17847.16</v>
      </c>
      <c r="O48" s="81"/>
      <c r="P48" s="81"/>
      <c r="Q48" s="81"/>
      <c r="R48" s="81"/>
      <c r="S48" s="81"/>
      <c r="T48" s="81"/>
      <c r="U48" s="81"/>
      <c r="V48" s="81"/>
      <c r="W48" s="81"/>
    </row>
    <row r="49">
      <c r="A49" s="81"/>
      <c r="B49" s="81"/>
      <c r="C49" s="81"/>
      <c r="D49" s="81"/>
      <c r="E49" s="195" t="s">
        <v>336</v>
      </c>
      <c r="F49" s="196" t="s">
        <v>337</v>
      </c>
      <c r="G49" s="197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</row>
    <row r="50">
      <c r="A50" s="81"/>
      <c r="B50" s="116" t="s">
        <v>194</v>
      </c>
      <c r="C50" s="117">
        <f>SUM(E48+K48)</f>
        <v>17847.16</v>
      </c>
      <c r="D50" s="118"/>
      <c r="E50" s="118"/>
      <c r="F50" s="99"/>
      <c r="G50" s="99"/>
      <c r="H50" s="99"/>
      <c r="I50" s="99"/>
      <c r="J50" s="99"/>
      <c r="K50" s="99"/>
      <c r="L50" s="322"/>
      <c r="M50" s="322"/>
      <c r="N50" s="322"/>
      <c r="O50" s="81"/>
      <c r="P50" s="81"/>
      <c r="Q50" s="81"/>
      <c r="R50" s="81"/>
      <c r="S50" s="81"/>
      <c r="T50" s="81"/>
      <c r="U50" s="81"/>
      <c r="V50" s="81"/>
      <c r="W50" s="81"/>
    </row>
    <row r="51">
      <c r="A51" s="81"/>
      <c r="B51" s="119"/>
      <c r="C51" s="120"/>
      <c r="D51" s="120"/>
      <c r="E51" s="120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</row>
    <row r="52">
      <c r="A52" s="81"/>
      <c r="B52" s="121" t="s">
        <v>195</v>
      </c>
      <c r="C52" s="122"/>
      <c r="D52" s="122"/>
      <c r="E52" s="122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</row>
    <row r="53">
      <c r="A53" s="81"/>
      <c r="B53" s="212" t="s">
        <v>514</v>
      </c>
      <c r="C53" s="284">
        <v>45052.0</v>
      </c>
      <c r="D53" s="124">
        <v>1000.0</v>
      </c>
      <c r="E53" s="226"/>
      <c r="F53" s="82" t="s">
        <v>633</v>
      </c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</row>
    <row r="54">
      <c r="A54" s="81"/>
      <c r="B54" s="212" t="s">
        <v>514</v>
      </c>
      <c r="C54" s="284">
        <v>45055.0</v>
      </c>
      <c r="D54" s="124">
        <v>200.0</v>
      </c>
      <c r="E54" s="124"/>
      <c r="F54" s="81"/>
      <c r="G54" s="328">
        <v>1450.0</v>
      </c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</row>
    <row r="55">
      <c r="A55" s="81"/>
      <c r="B55" s="212" t="s">
        <v>514</v>
      </c>
      <c r="C55" s="284">
        <v>45059.0</v>
      </c>
      <c r="D55" s="124">
        <v>100.0</v>
      </c>
      <c r="E55" s="124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</row>
    <row r="56">
      <c r="A56" s="81"/>
      <c r="B56" s="212" t="s">
        <v>514</v>
      </c>
      <c r="C56" s="284">
        <v>45065.0</v>
      </c>
      <c r="D56" s="124">
        <v>100.0</v>
      </c>
      <c r="E56" s="124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</row>
    <row r="57">
      <c r="A57" s="81"/>
      <c r="B57" s="212" t="s">
        <v>514</v>
      </c>
      <c r="C57" s="284">
        <v>45082.0</v>
      </c>
      <c r="D57" s="124">
        <v>50.0</v>
      </c>
      <c r="E57" s="124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</row>
    <row r="58">
      <c r="A58" s="81"/>
      <c r="B58" s="212" t="s">
        <v>605</v>
      </c>
      <c r="C58" s="284">
        <v>45066.0</v>
      </c>
      <c r="D58" s="124">
        <v>400.0</v>
      </c>
      <c r="E58" s="124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</row>
    <row r="59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</row>
    <row r="60">
      <c r="A60" s="81"/>
      <c r="B60" s="116" t="s">
        <v>198</v>
      </c>
      <c r="C60" s="227">
        <f>SUM(E53:E58)</f>
        <v>0</v>
      </c>
      <c r="D60" s="198"/>
      <c r="E60" s="127"/>
      <c r="F60" s="198"/>
      <c r="G60" s="198"/>
      <c r="H60" s="228">
        <f>SUM(C60+E60)</f>
        <v>0</v>
      </c>
      <c r="I60" s="309"/>
      <c r="J60" s="309"/>
      <c r="K60" s="309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</row>
    <row r="6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</row>
    <row r="62">
      <c r="A62" s="81"/>
      <c r="B62" s="79" t="s">
        <v>201</v>
      </c>
      <c r="C62" s="99"/>
      <c r="D62" s="99"/>
      <c r="E62" s="99"/>
      <c r="F62" s="99"/>
      <c r="G62" s="99"/>
      <c r="H62" s="99"/>
      <c r="I62" s="309"/>
      <c r="J62" s="309"/>
      <c r="K62" s="309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</row>
    <row r="63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</row>
    <row r="64">
      <c r="A64" s="81"/>
      <c r="B64" s="79" t="s">
        <v>438</v>
      </c>
      <c r="C64" s="99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</row>
    <row r="65">
      <c r="A65" s="81"/>
      <c r="B65" s="129" t="s">
        <v>203</v>
      </c>
      <c r="C65" s="129" t="s">
        <v>160</v>
      </c>
      <c r="D65" s="129" t="s">
        <v>204</v>
      </c>
      <c r="E65" s="81"/>
      <c r="F65" s="82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</row>
    <row r="66">
      <c r="A66" s="81"/>
      <c r="B66" s="130" t="s">
        <v>634</v>
      </c>
      <c r="C66" s="130" t="s">
        <v>340</v>
      </c>
      <c r="D66" s="302">
        <v>87.9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</row>
    <row r="67">
      <c r="A67" s="81"/>
      <c r="B67" s="130" t="s">
        <v>635</v>
      </c>
      <c r="C67" s="130" t="s">
        <v>209</v>
      </c>
      <c r="D67" s="302">
        <v>105.0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</row>
    <row r="68">
      <c r="A68" s="81"/>
      <c r="B68" s="130" t="s">
        <v>636</v>
      </c>
      <c r="C68" s="130" t="s">
        <v>209</v>
      </c>
      <c r="D68" s="302">
        <v>90.0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</row>
    <row r="69">
      <c r="A69" s="81"/>
      <c r="B69" s="130"/>
      <c r="C69" s="130"/>
      <c r="D69" s="302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</row>
    <row r="70">
      <c r="A70" s="81"/>
      <c r="B70" s="131"/>
      <c r="C70" s="131"/>
      <c r="D70" s="13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</row>
    <row r="71">
      <c r="A71" s="81"/>
      <c r="B71" s="81"/>
      <c r="C71" s="133" t="s">
        <v>193</v>
      </c>
      <c r="D71" s="329">
        <f>SUM(D66:D70)</f>
        <v>282.9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</row>
    <row r="72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</row>
    <row r="73">
      <c r="A73" s="81"/>
      <c r="B73" s="79" t="s">
        <v>210</v>
      </c>
      <c r="C73" s="99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</row>
    <row r="74">
      <c r="A74" s="81"/>
      <c r="B74" s="129" t="s">
        <v>203</v>
      </c>
      <c r="C74" s="129" t="s">
        <v>160</v>
      </c>
      <c r="D74" s="129" t="s">
        <v>204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</row>
    <row r="75">
      <c r="A75" s="81"/>
      <c r="B75" s="130" t="s">
        <v>338</v>
      </c>
      <c r="C75" s="130" t="s">
        <v>637</v>
      </c>
      <c r="D75" s="302">
        <v>134.59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</row>
    <row r="76">
      <c r="A76" s="81"/>
      <c r="B76" s="130" t="s">
        <v>638</v>
      </c>
      <c r="C76" s="130" t="s">
        <v>639</v>
      </c>
      <c r="D76" s="302">
        <v>82.0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</row>
    <row r="77">
      <c r="A77" s="81"/>
      <c r="B77" s="330" t="s">
        <v>640</v>
      </c>
      <c r="C77" s="130" t="s">
        <v>209</v>
      </c>
      <c r="D77" s="302">
        <v>188.76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</row>
    <row r="78">
      <c r="A78" s="81"/>
      <c r="B78" s="330" t="s">
        <v>641</v>
      </c>
      <c r="C78" s="130" t="s">
        <v>209</v>
      </c>
      <c r="D78" s="302">
        <v>157.51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</row>
    <row r="79">
      <c r="A79" s="81"/>
      <c r="B79" s="130" t="s">
        <v>642</v>
      </c>
      <c r="C79" s="130" t="s">
        <v>643</v>
      </c>
      <c r="D79" s="302">
        <v>304.0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</row>
    <row r="80">
      <c r="A80" s="81"/>
      <c r="B80" s="130" t="s">
        <v>611</v>
      </c>
      <c r="C80" s="130" t="s">
        <v>644</v>
      </c>
      <c r="D80" s="130">
        <v>141.23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</row>
    <row r="81">
      <c r="A81" s="81"/>
      <c r="B81" s="135"/>
      <c r="C81" s="131"/>
      <c r="D81" s="13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</row>
    <row r="82">
      <c r="A82" s="81"/>
      <c r="B82" s="136"/>
      <c r="C82" s="133" t="s">
        <v>193</v>
      </c>
      <c r="D82" s="329">
        <f>SUM(D75:D81)</f>
        <v>1008.09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</row>
    <row r="83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</row>
    <row r="84">
      <c r="A84" s="81"/>
      <c r="B84" s="79" t="s">
        <v>216</v>
      </c>
      <c r="C84" s="99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</row>
    <row r="85">
      <c r="A85" s="81"/>
      <c r="B85" s="129" t="s">
        <v>203</v>
      </c>
      <c r="C85" s="129" t="s">
        <v>160</v>
      </c>
      <c r="D85" s="129" t="s">
        <v>204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</row>
    <row r="86">
      <c r="A86" s="81"/>
      <c r="B86" s="130"/>
      <c r="C86" s="130"/>
      <c r="D86" s="13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</row>
    <row r="87">
      <c r="A87" s="81"/>
      <c r="B87" s="130"/>
      <c r="C87" s="130"/>
      <c r="D87" s="13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</row>
    <row r="88">
      <c r="A88" s="81"/>
      <c r="B88" s="135"/>
      <c r="C88" s="135"/>
      <c r="D88" s="135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</row>
    <row r="89">
      <c r="A89" s="81"/>
      <c r="B89" s="136"/>
      <c r="C89" s="133" t="s">
        <v>193</v>
      </c>
      <c r="D89" s="134">
        <f>SUM(D86:D88)</f>
        <v>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</row>
    <row r="90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</row>
    <row r="91">
      <c r="A91" s="81"/>
      <c r="B91" s="79" t="s">
        <v>220</v>
      </c>
      <c r="C91" s="99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</row>
    <row r="92">
      <c r="A92" s="81"/>
      <c r="B92" s="129" t="s">
        <v>203</v>
      </c>
      <c r="C92" s="129" t="s">
        <v>160</v>
      </c>
      <c r="D92" s="129" t="s">
        <v>204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</row>
    <row r="95">
      <c r="A95" s="81"/>
      <c r="B95" s="135"/>
      <c r="C95" s="135"/>
      <c r="D95" s="135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</row>
    <row r="96">
      <c r="A96" s="81"/>
      <c r="B96" s="136"/>
      <c r="C96" s="133" t="s">
        <v>193</v>
      </c>
      <c r="D96" s="134">
        <f>SUM(D93:D95)</f>
        <v>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</row>
    <row r="98">
      <c r="A98" s="81"/>
      <c r="B98" s="79" t="s">
        <v>223</v>
      </c>
      <c r="C98" s="99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</row>
    <row r="99">
      <c r="A99" s="81"/>
      <c r="B99" s="129" t="s">
        <v>203</v>
      </c>
      <c r="C99" s="129" t="s">
        <v>160</v>
      </c>
      <c r="D99" s="129" t="s">
        <v>204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</row>
    <row r="100">
      <c r="A100" s="81"/>
      <c r="B100" s="130" t="s">
        <v>645</v>
      </c>
      <c r="C100" s="130" t="s">
        <v>646</v>
      </c>
      <c r="D100" s="302">
        <v>240.0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</row>
    <row r="101">
      <c r="A101" s="81"/>
      <c r="B101" s="130"/>
      <c r="C101" s="130"/>
      <c r="D101" s="302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</row>
    <row r="102">
      <c r="A102" s="81"/>
      <c r="B102" s="130"/>
      <c r="C102" s="130"/>
      <c r="D102" s="13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</row>
    <row r="103">
      <c r="A103" s="81"/>
      <c r="B103" s="81"/>
      <c r="C103" s="133" t="s">
        <v>193</v>
      </c>
      <c r="D103" s="329">
        <f>SUM(D100:D102)</f>
        <v>240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</row>
    <row r="105">
      <c r="A105" s="81"/>
      <c r="B105" s="79" t="s">
        <v>224</v>
      </c>
      <c r="C105" s="99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</row>
    <row r="106">
      <c r="A106" s="81"/>
      <c r="B106" s="129" t="s">
        <v>203</v>
      </c>
      <c r="C106" s="129" t="s">
        <v>160</v>
      </c>
      <c r="D106" s="129" t="s">
        <v>204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</row>
    <row r="107">
      <c r="A107" s="81"/>
      <c r="B107" s="131"/>
      <c r="C107" s="131"/>
      <c r="D107" s="13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</row>
    <row r="108">
      <c r="A108" s="81"/>
      <c r="B108" s="131"/>
      <c r="C108" s="131"/>
      <c r="D108" s="13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</row>
    <row r="109">
      <c r="A109" s="81"/>
      <c r="B109" s="135"/>
      <c r="C109" s="135"/>
      <c r="D109" s="135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</row>
    <row r="110">
      <c r="A110" s="81"/>
      <c r="B110" s="136"/>
      <c r="C110" s="133" t="s">
        <v>193</v>
      </c>
      <c r="D110" s="134">
        <f>SUM(D107:D109)</f>
        <v>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</row>
    <row r="11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</row>
    <row r="112">
      <c r="A112" s="81"/>
      <c r="B112" s="79" t="s">
        <v>386</v>
      </c>
      <c r="C112" s="99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</row>
    <row r="113">
      <c r="A113" s="81"/>
      <c r="B113" s="129" t="s">
        <v>203</v>
      </c>
      <c r="C113" s="129" t="s">
        <v>160</v>
      </c>
      <c r="D113" s="129" t="s">
        <v>204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</row>
    <row r="114">
      <c r="A114" s="81"/>
      <c r="B114" s="130" t="s">
        <v>647</v>
      </c>
      <c r="C114" s="130" t="s">
        <v>539</v>
      </c>
      <c r="D114" s="302">
        <v>54.89</v>
      </c>
      <c r="E114" s="199"/>
      <c r="F114" s="82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</row>
    <row r="115">
      <c r="A115" s="81"/>
      <c r="B115" s="130" t="s">
        <v>648</v>
      </c>
      <c r="C115" s="130" t="s">
        <v>516</v>
      </c>
      <c r="D115" s="302">
        <v>200.0</v>
      </c>
      <c r="E115" s="199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</row>
    <row r="116">
      <c r="A116" s="81"/>
      <c r="B116" s="187" t="s">
        <v>649</v>
      </c>
      <c r="C116" s="130" t="s">
        <v>539</v>
      </c>
      <c r="D116" s="302">
        <v>115.8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</row>
    <row r="117">
      <c r="A117" s="81"/>
      <c r="B117" s="130" t="s">
        <v>617</v>
      </c>
      <c r="C117" s="130" t="s">
        <v>644</v>
      </c>
      <c r="D117" s="302">
        <v>22.85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</row>
    <row r="118">
      <c r="A118" s="81"/>
      <c r="B118" s="130" t="s">
        <v>559</v>
      </c>
      <c r="C118" s="130" t="s">
        <v>650</v>
      </c>
      <c r="D118" s="302">
        <v>500.0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</row>
    <row r="119">
      <c r="A119" s="81"/>
      <c r="B119" s="187" t="s">
        <v>620</v>
      </c>
      <c r="C119" s="130" t="s">
        <v>651</v>
      </c>
      <c r="D119" s="130">
        <v>337.7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</row>
    <row r="120">
      <c r="A120" s="81"/>
      <c r="B120" s="213"/>
      <c r="C120" s="214" t="s">
        <v>193</v>
      </c>
      <c r="D120" s="303">
        <f>SUM(D114:D119)</f>
        <v>1231.24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</row>
    <row r="121">
      <c r="A121" s="81"/>
      <c r="B121" s="216"/>
      <c r="C121" s="217"/>
      <c r="D121" s="217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</row>
    <row r="122">
      <c r="A122" s="81"/>
      <c r="B122" s="200" t="s">
        <v>354</v>
      </c>
      <c r="C122" s="218"/>
      <c r="D122" s="218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</row>
    <row r="123">
      <c r="A123" s="81"/>
      <c r="B123" s="129" t="s">
        <v>203</v>
      </c>
      <c r="C123" s="129" t="s">
        <v>160</v>
      </c>
      <c r="D123" s="129" t="s">
        <v>204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</row>
    <row r="124">
      <c r="A124" s="81"/>
      <c r="B124" s="130" t="s">
        <v>652</v>
      </c>
      <c r="C124" s="130" t="s">
        <v>369</v>
      </c>
      <c r="D124" s="302">
        <v>250.0</v>
      </c>
      <c r="E124" s="230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</row>
    <row r="125">
      <c r="A125" s="81"/>
      <c r="B125" s="130" t="s">
        <v>653</v>
      </c>
      <c r="C125" s="130" t="s">
        <v>369</v>
      </c>
      <c r="D125" s="302">
        <v>160.0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</row>
    <row r="126">
      <c r="A126" s="81"/>
      <c r="B126" s="130"/>
      <c r="C126" s="130"/>
      <c r="D126" s="302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</row>
    <row r="127">
      <c r="A127" s="81"/>
      <c r="B127" s="130"/>
      <c r="C127" s="130"/>
      <c r="D127" s="302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</row>
    <row r="128">
      <c r="A128" s="81"/>
      <c r="B128" s="130"/>
      <c r="C128" s="130"/>
      <c r="D128" s="302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</row>
    <row r="129">
      <c r="A129" s="81"/>
      <c r="B129" s="130"/>
      <c r="C129" s="130"/>
      <c r="D129" s="302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</row>
    <row r="130">
      <c r="A130" s="81"/>
      <c r="B130" s="130"/>
      <c r="C130" s="130"/>
      <c r="D130" s="13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</row>
    <row r="131">
      <c r="A131" s="81"/>
      <c r="B131" s="131"/>
      <c r="C131" s="131"/>
      <c r="D131" s="13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</row>
    <row r="132">
      <c r="A132" s="81"/>
      <c r="B132" s="81"/>
      <c r="C132" s="133" t="s">
        <v>193</v>
      </c>
      <c r="D132" s="329">
        <f>SUM(D124:D131)</f>
        <v>410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</row>
    <row r="133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</row>
    <row r="134">
      <c r="A134" s="81"/>
      <c r="B134" s="79" t="s">
        <v>252</v>
      </c>
      <c r="C134" s="304">
        <f>SUM(D71+D82+D89+D96+D103+D110+D120+D132)</f>
        <v>3172.23</v>
      </c>
      <c r="D134" s="99"/>
      <c r="E134" s="99"/>
      <c r="F134" s="99"/>
      <c r="G134" s="99"/>
      <c r="H134" s="99"/>
      <c r="I134" s="99"/>
      <c r="J134" s="99"/>
      <c r="K134" s="99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</row>
    <row r="135">
      <c r="A135" s="81"/>
      <c r="B135" s="141"/>
      <c r="C135" s="141"/>
      <c r="D135" s="14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</row>
    <row r="136">
      <c r="A136" s="81"/>
      <c r="B136" s="79" t="s">
        <v>253</v>
      </c>
      <c r="C136" s="99"/>
      <c r="D136" s="99"/>
      <c r="E136" s="99"/>
      <c r="F136" s="99"/>
      <c r="G136" s="99"/>
      <c r="H136" s="99"/>
      <c r="I136" s="99"/>
      <c r="J136" s="99"/>
      <c r="K136" s="99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</row>
    <row r="137">
      <c r="A137" s="81"/>
      <c r="B137" s="139" t="s">
        <v>254</v>
      </c>
      <c r="C137" s="139" t="s">
        <v>255</v>
      </c>
      <c r="D137" s="139" t="s">
        <v>256</v>
      </c>
      <c r="E137" s="142" t="s">
        <v>257</v>
      </c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</row>
    <row r="138">
      <c r="A138" s="81"/>
      <c r="B138" s="146">
        <v>63782.23</v>
      </c>
      <c r="C138" s="147">
        <v>45055.0</v>
      </c>
      <c r="D138" s="146">
        <v>12000.0</v>
      </c>
      <c r="E138" s="23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</row>
    <row r="139">
      <c r="A139" s="81"/>
      <c r="B139" s="146">
        <v>75891.45</v>
      </c>
      <c r="C139" s="147">
        <v>45061.0</v>
      </c>
      <c r="D139" s="231"/>
      <c r="E139" s="146">
        <v>3000.0</v>
      </c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</row>
    <row r="140">
      <c r="A140" s="81"/>
      <c r="B140" s="146">
        <v>73032.62</v>
      </c>
      <c r="C140" s="147">
        <v>45068.0</v>
      </c>
      <c r="D140" s="231"/>
      <c r="E140" s="146">
        <v>2000.0</v>
      </c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</row>
    <row r="141">
      <c r="A141" s="81"/>
      <c r="B141" s="146">
        <v>71117.71</v>
      </c>
      <c r="C141" s="147">
        <v>45071.0</v>
      </c>
      <c r="D141" s="146">
        <v>6000.0</v>
      </c>
      <c r="E141" s="23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</row>
    <row r="142">
      <c r="A142" s="81"/>
      <c r="B142" s="146">
        <v>77238.77</v>
      </c>
      <c r="C142" s="331">
        <v>45077.0</v>
      </c>
      <c r="D142" s="285"/>
      <c r="E142" s="146">
        <v>6001.89</v>
      </c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</row>
    <row r="143">
      <c r="A143" s="81"/>
      <c r="B143" s="146"/>
      <c r="C143" s="331"/>
      <c r="D143" s="146"/>
      <c r="E143" s="332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</row>
    <row r="144">
      <c r="A144" s="81"/>
      <c r="B144" s="146"/>
      <c r="C144" s="147"/>
      <c r="D144" s="146"/>
      <c r="E144" s="332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</row>
    <row r="145">
      <c r="A145" s="81"/>
      <c r="B145" s="146"/>
      <c r="C145" s="147"/>
      <c r="D145" s="146"/>
      <c r="E145" s="333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</row>
    <row r="146">
      <c r="A146" s="81"/>
      <c r="B146" s="269"/>
      <c r="C146" s="270"/>
      <c r="D146" s="269"/>
      <c r="E146" s="269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</row>
    <row r="147">
      <c r="A147" s="81"/>
      <c r="B147" s="269"/>
      <c r="C147" s="270"/>
      <c r="D147" s="269"/>
      <c r="E147" s="269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</row>
    <row r="987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</row>
    <row r="988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</row>
    <row r="989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</row>
    <row r="990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</row>
    <row r="991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2.38"/>
    <col customWidth="1" min="9" max="9" width="28.0"/>
    <col customWidth="1" min="10" max="10" width="14.75"/>
    <col customWidth="1" min="11" max="11" width="17.63"/>
    <col customWidth="1" min="13" max="13" width="27.13"/>
    <col customWidth="1" min="14" max="14" width="24.75"/>
  </cols>
  <sheetData>
    <row r="1">
      <c r="A1" s="78"/>
      <c r="B1" s="79" t="s">
        <v>155</v>
      </c>
      <c r="C1" s="79" t="s">
        <v>156</v>
      </c>
      <c r="D1" s="78"/>
      <c r="E1" s="80">
        <f>SUM(D35+C134+C61)</f>
        <v>51820.91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</row>
    <row r="2">
      <c r="A2" s="81"/>
      <c r="B2" s="81"/>
      <c r="C2" s="81"/>
      <c r="D2" s="82" t="s">
        <v>157</v>
      </c>
      <c r="E2" s="206">
        <v>49434.4</v>
      </c>
      <c r="F2" s="81">
        <f>(E2/E1)</f>
        <v>0.9539469685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</row>
    <row r="5">
      <c r="A5" s="85">
        <v>1.0</v>
      </c>
      <c r="B5" s="85" t="s">
        <v>20</v>
      </c>
      <c r="C5" s="85" t="s">
        <v>21</v>
      </c>
      <c r="D5" s="86">
        <v>71.1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</row>
    <row r="6">
      <c r="A6" s="85">
        <v>1.0</v>
      </c>
      <c r="B6" s="85" t="s">
        <v>23</v>
      </c>
      <c r="C6" s="85" t="s">
        <v>654</v>
      </c>
      <c r="D6" s="86">
        <v>266.01</v>
      </c>
      <c r="E6" s="321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</row>
    <row r="7">
      <c r="A7" s="85">
        <v>1.0</v>
      </c>
      <c r="B7" s="85" t="s">
        <v>543</v>
      </c>
      <c r="C7" s="85" t="s">
        <v>39</v>
      </c>
      <c r="D7" s="86">
        <v>97.01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</row>
    <row r="8">
      <c r="A8" s="85">
        <v>1.0</v>
      </c>
      <c r="B8" s="85" t="s">
        <v>655</v>
      </c>
      <c r="C8" s="85" t="s">
        <v>26</v>
      </c>
      <c r="D8" s="86">
        <v>3075.6</v>
      </c>
      <c r="E8" s="209" t="s">
        <v>15</v>
      </c>
      <c r="F8" s="186"/>
      <c r="G8" s="82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</row>
    <row r="9">
      <c r="A9" s="85">
        <v>1.0</v>
      </c>
      <c r="B9" s="85" t="s">
        <v>656</v>
      </c>
      <c r="C9" s="85" t="s">
        <v>26</v>
      </c>
      <c r="D9" s="86">
        <v>325.97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</row>
    <row r="10">
      <c r="A10" s="85">
        <v>1.0</v>
      </c>
      <c r="B10" s="85" t="s">
        <v>657</v>
      </c>
      <c r="C10" s="85" t="s">
        <v>26</v>
      </c>
      <c r="D10" s="86">
        <v>3157.0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</row>
    <row r="11">
      <c r="A11" s="85">
        <v>1.0</v>
      </c>
      <c r="B11" s="85" t="s">
        <v>658</v>
      </c>
      <c r="C11" s="85" t="s">
        <v>26</v>
      </c>
      <c r="D11" s="86">
        <v>275.0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</row>
    <row r="12">
      <c r="A12" s="85">
        <v>1.0</v>
      </c>
      <c r="B12" s="85" t="s">
        <v>659</v>
      </c>
      <c r="C12" s="85" t="s">
        <v>26</v>
      </c>
      <c r="D12" s="86">
        <v>275.0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</row>
    <row r="13">
      <c r="A13" s="85">
        <v>1.0</v>
      </c>
      <c r="B13" s="85" t="s">
        <v>660</v>
      </c>
      <c r="C13" s="85" t="s">
        <v>462</v>
      </c>
      <c r="D13" s="86">
        <v>133.28</v>
      </c>
      <c r="E13" s="209" t="s">
        <v>15</v>
      </c>
      <c r="F13" s="186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</row>
    <row r="14">
      <c r="A14" s="85">
        <v>5.0</v>
      </c>
      <c r="B14" s="85" t="s">
        <v>32</v>
      </c>
      <c r="C14" s="85" t="s">
        <v>369</v>
      </c>
      <c r="D14" s="86">
        <v>995.0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</row>
    <row r="15">
      <c r="A15" s="85">
        <v>7.0</v>
      </c>
      <c r="B15" s="85" t="s">
        <v>661</v>
      </c>
      <c r="C15" s="85"/>
      <c r="D15" s="86">
        <v>435.73</v>
      </c>
      <c r="E15" s="209" t="s">
        <v>15</v>
      </c>
      <c r="F15" s="182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</row>
    <row r="16">
      <c r="A16" s="85">
        <v>7.0</v>
      </c>
      <c r="B16" s="85" t="s">
        <v>38</v>
      </c>
      <c r="C16" s="85" t="s">
        <v>39</v>
      </c>
      <c r="D16" s="86">
        <v>303.23</v>
      </c>
      <c r="E16" s="209" t="s">
        <v>15</v>
      </c>
      <c r="F16" s="182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</row>
    <row r="17">
      <c r="A17" s="85">
        <v>7.0</v>
      </c>
      <c r="B17" s="85" t="s">
        <v>49</v>
      </c>
      <c r="C17" s="85" t="s">
        <v>50</v>
      </c>
      <c r="D17" s="86">
        <v>28.9</v>
      </c>
      <c r="E17" s="209" t="s">
        <v>15</v>
      </c>
      <c r="F17" s="186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</row>
    <row r="18">
      <c r="A18" s="85">
        <v>10.0</v>
      </c>
      <c r="B18" s="85" t="s">
        <v>331</v>
      </c>
      <c r="C18" s="85" t="s">
        <v>50</v>
      </c>
      <c r="D18" s="224">
        <v>119.47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</row>
    <row r="19">
      <c r="A19" s="85">
        <v>10.0</v>
      </c>
      <c r="B19" s="85" t="s">
        <v>504</v>
      </c>
      <c r="C19" s="85" t="s">
        <v>39</v>
      </c>
      <c r="D19" s="86">
        <v>606.0</v>
      </c>
      <c r="E19" s="209" t="s">
        <v>15</v>
      </c>
      <c r="F19" s="1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</row>
    <row r="20">
      <c r="A20" s="85">
        <v>10.0</v>
      </c>
      <c r="B20" s="85" t="s">
        <v>662</v>
      </c>
      <c r="C20" s="85" t="s">
        <v>50</v>
      </c>
      <c r="D20" s="86">
        <v>45.27</v>
      </c>
      <c r="E20" s="209" t="s">
        <v>15</v>
      </c>
      <c r="F20" s="182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</row>
    <row r="21">
      <c r="A21" s="85">
        <v>15.0</v>
      </c>
      <c r="B21" s="85" t="s">
        <v>663</v>
      </c>
      <c r="C21" s="85" t="s">
        <v>39</v>
      </c>
      <c r="D21" s="86">
        <v>2910.76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</row>
    <row r="22">
      <c r="A22" s="85">
        <v>15.0</v>
      </c>
      <c r="B22" s="85" t="s">
        <v>172</v>
      </c>
      <c r="C22" s="85" t="s">
        <v>26</v>
      </c>
      <c r="D22" s="86">
        <f>SUM(E49+F49)</f>
        <v>6229.49</v>
      </c>
      <c r="E22" s="209" t="s">
        <v>15</v>
      </c>
      <c r="F22" s="186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</row>
    <row r="23">
      <c r="A23" s="85">
        <v>15.0</v>
      </c>
      <c r="B23" s="85" t="s">
        <v>506</v>
      </c>
      <c r="C23" s="85" t="s">
        <v>26</v>
      </c>
      <c r="D23" s="86">
        <v>1250.0</v>
      </c>
      <c r="E23" s="209" t="s">
        <v>15</v>
      </c>
      <c r="F23" s="186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</row>
    <row r="24">
      <c r="A24" s="85">
        <v>15.0</v>
      </c>
      <c r="B24" s="85" t="s">
        <v>507</v>
      </c>
      <c r="C24" s="85" t="s">
        <v>26</v>
      </c>
      <c r="D24" s="87">
        <v>1750.0</v>
      </c>
      <c r="E24" s="209" t="s">
        <v>15</v>
      </c>
      <c r="F24" s="186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</row>
    <row r="25">
      <c r="A25" s="85">
        <v>19.0</v>
      </c>
      <c r="B25" s="85" t="s">
        <v>370</v>
      </c>
      <c r="C25" s="85" t="s">
        <v>39</v>
      </c>
      <c r="D25" s="86">
        <v>491.42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</row>
    <row r="26">
      <c r="A26" s="85">
        <v>19.0</v>
      </c>
      <c r="B26" s="85" t="s">
        <v>508</v>
      </c>
      <c r="C26" s="85" t="s">
        <v>39</v>
      </c>
      <c r="D26" s="86">
        <v>145.2</v>
      </c>
      <c r="E26" s="209" t="s">
        <v>15</v>
      </c>
      <c r="F26" s="1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</row>
    <row r="27">
      <c r="A27" s="85">
        <v>20.0</v>
      </c>
      <c r="B27" s="85" t="s">
        <v>368</v>
      </c>
      <c r="C27" s="85" t="s">
        <v>39</v>
      </c>
      <c r="D27" s="181" t="s">
        <v>397</v>
      </c>
      <c r="E27" s="209" t="s">
        <v>397</v>
      </c>
      <c r="F27" s="182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</row>
    <row r="28">
      <c r="A28" s="85">
        <v>20.0</v>
      </c>
      <c r="B28" s="85" t="s">
        <v>602</v>
      </c>
      <c r="C28" s="85" t="s">
        <v>39</v>
      </c>
      <c r="D28" s="87">
        <v>3122.36</v>
      </c>
      <c r="E28" s="209" t="s">
        <v>15</v>
      </c>
      <c r="F28" s="1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</row>
    <row r="29" ht="19.5" customHeight="1">
      <c r="A29" s="85">
        <v>20.0</v>
      </c>
      <c r="B29" s="85" t="s">
        <v>60</v>
      </c>
      <c r="C29" s="85" t="s">
        <v>39</v>
      </c>
      <c r="D29" s="87">
        <v>3440.3</v>
      </c>
      <c r="E29" s="209" t="s">
        <v>15</v>
      </c>
      <c r="F29" s="182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</row>
    <row r="30" ht="19.5" customHeight="1">
      <c r="A30" s="85">
        <v>29.0</v>
      </c>
      <c r="B30" s="85" t="s">
        <v>398</v>
      </c>
      <c r="C30" s="92" t="s">
        <v>664</v>
      </c>
      <c r="D30" s="87">
        <v>960.0</v>
      </c>
      <c r="E30" s="209" t="s">
        <v>15</v>
      </c>
      <c r="F30" s="186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</row>
    <row r="31" ht="19.5" customHeight="1">
      <c r="A31" s="85">
        <v>30.0</v>
      </c>
      <c r="B31" s="85" t="s">
        <v>177</v>
      </c>
      <c r="C31" s="89" t="s">
        <v>168</v>
      </c>
      <c r="D31" s="87">
        <v>100.0</v>
      </c>
      <c r="E31" s="211" t="s">
        <v>15</v>
      </c>
      <c r="F31" s="186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</row>
    <row r="32" ht="19.5" customHeight="1">
      <c r="A32" s="85">
        <v>30.0</v>
      </c>
      <c r="B32" s="85" t="s">
        <v>665</v>
      </c>
      <c r="C32" s="92" t="s">
        <v>26</v>
      </c>
      <c r="D32" s="93">
        <v>4696.73</v>
      </c>
      <c r="E32" s="211" t="s">
        <v>15</v>
      </c>
      <c r="F32" s="186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</row>
    <row r="33" ht="19.5" customHeight="1">
      <c r="A33" s="85">
        <v>30.0</v>
      </c>
      <c r="B33" s="85" t="s">
        <v>666</v>
      </c>
      <c r="C33" s="92" t="s">
        <v>26</v>
      </c>
      <c r="D33" s="93">
        <v>1885.29</v>
      </c>
      <c r="E33" s="211" t="s">
        <v>15</v>
      </c>
      <c r="F33" s="186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</row>
    <row r="34" ht="19.5" customHeight="1">
      <c r="A34" s="85">
        <v>30.0</v>
      </c>
      <c r="B34" s="85" t="s">
        <v>178</v>
      </c>
      <c r="C34" s="92" t="s">
        <v>26</v>
      </c>
      <c r="D34" s="153">
        <f>SUM(K49)</f>
        <v>6694.13</v>
      </c>
      <c r="E34" s="209" t="s">
        <v>15</v>
      </c>
      <c r="F34" s="186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</row>
    <row r="35" ht="19.5" customHeight="1">
      <c r="A35" s="94"/>
      <c r="B35" s="95" t="s">
        <v>179</v>
      </c>
      <c r="C35" s="96"/>
      <c r="D35" s="97">
        <f>SUM(D4:D34)</f>
        <v>47048.11</v>
      </c>
      <c r="E35" s="98">
        <f>SUM(D4:D34)</f>
        <v>47048.11</v>
      </c>
      <c r="F35" s="99"/>
      <c r="G35" s="99"/>
      <c r="H35" s="99"/>
      <c r="I35" s="99"/>
      <c r="J35" s="99"/>
      <c r="K35" s="99"/>
      <c r="L35" s="81"/>
      <c r="M35" s="81"/>
      <c r="N35" s="81"/>
      <c r="O35" s="81"/>
      <c r="P35" s="81"/>
      <c r="Q35" s="81"/>
      <c r="R35" s="81"/>
    </row>
    <row r="36" ht="19.5" customHeigh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</row>
    <row r="37" ht="19.5" customHeight="1">
      <c r="A37" s="81"/>
      <c r="B37" s="100" t="s">
        <v>172</v>
      </c>
      <c r="C37" s="101"/>
      <c r="D37" s="101"/>
      <c r="E37" s="94"/>
      <c r="F37" s="81"/>
      <c r="G37" s="81"/>
      <c r="H37" s="100" t="s">
        <v>178</v>
      </c>
      <c r="I37" s="101"/>
      <c r="J37" s="101"/>
      <c r="K37" s="94"/>
      <c r="L37" s="81"/>
      <c r="M37" s="81"/>
      <c r="N37" s="81"/>
      <c r="O37" s="81"/>
      <c r="P37" s="81"/>
      <c r="Q37" s="81"/>
      <c r="R37" s="81"/>
    </row>
    <row r="38" ht="19.5" customHeight="1">
      <c r="A38" s="81"/>
      <c r="B38" s="102" t="s">
        <v>180</v>
      </c>
      <c r="C38" s="102" t="s">
        <v>181</v>
      </c>
      <c r="D38" s="103" t="s">
        <v>18</v>
      </c>
      <c r="E38" s="189" t="s">
        <v>19</v>
      </c>
      <c r="F38" s="189" t="s">
        <v>334</v>
      </c>
      <c r="G38" s="81"/>
      <c r="H38" s="102" t="s">
        <v>180</v>
      </c>
      <c r="I38" s="105" t="s">
        <v>181</v>
      </c>
      <c r="J38" s="106" t="s">
        <v>18</v>
      </c>
      <c r="K38" s="107" t="s">
        <v>19</v>
      </c>
      <c r="L38" s="81"/>
      <c r="M38" s="323" t="s">
        <v>435</v>
      </c>
      <c r="N38" s="324" t="s">
        <v>436</v>
      </c>
      <c r="O38" s="81"/>
      <c r="P38" s="81"/>
      <c r="Q38" s="81"/>
      <c r="R38" s="81"/>
    </row>
    <row r="39" ht="19.5" customHeight="1">
      <c r="A39" s="81"/>
      <c r="B39" s="108" t="s">
        <v>371</v>
      </c>
      <c r="C39" s="109"/>
      <c r="D39" s="108">
        <v>612.48</v>
      </c>
      <c r="E39" s="325">
        <f t="shared" ref="E39:E42" si="1">SUM(C39:D39)</f>
        <v>612.48</v>
      </c>
      <c r="F39" s="130">
        <v>0.0</v>
      </c>
      <c r="G39" s="81"/>
      <c r="H39" s="108" t="s">
        <v>371</v>
      </c>
      <c r="I39" s="108"/>
      <c r="J39" s="108">
        <v>870.97</v>
      </c>
      <c r="K39" s="85">
        <f t="shared" ref="K39:K48" si="2">SUM(I39:J39)</f>
        <v>870.97</v>
      </c>
      <c r="L39" s="81"/>
      <c r="M39" s="241">
        <v>4952.82</v>
      </c>
      <c r="N39" s="131">
        <f t="shared" ref="N39:N48" si="3">SUM(E39+K39)</f>
        <v>1483.45</v>
      </c>
      <c r="O39" s="81"/>
      <c r="P39" s="81"/>
      <c r="Q39" s="81"/>
      <c r="R39" s="81"/>
    </row>
    <row r="40" ht="19.5" customHeight="1">
      <c r="A40" s="81"/>
      <c r="B40" s="108" t="s">
        <v>186</v>
      </c>
      <c r="C40" s="108"/>
      <c r="D40" s="111">
        <v>983.73</v>
      </c>
      <c r="E40" s="85">
        <f t="shared" si="1"/>
        <v>983.73</v>
      </c>
      <c r="F40" s="108"/>
      <c r="G40" s="81"/>
      <c r="H40" s="108" t="s">
        <v>186</v>
      </c>
      <c r="I40" s="108"/>
      <c r="J40" s="108">
        <v>759.36</v>
      </c>
      <c r="K40" s="110">
        <f t="shared" si="2"/>
        <v>759.36</v>
      </c>
      <c r="L40" s="81"/>
      <c r="M40" s="241">
        <v>6352.3</v>
      </c>
      <c r="N40" s="131">
        <f t="shared" si="3"/>
        <v>1743.09</v>
      </c>
      <c r="O40" s="81"/>
      <c r="P40" s="81"/>
      <c r="Q40" s="81"/>
      <c r="R40" s="81"/>
    </row>
    <row r="41" ht="19.5" customHeight="1">
      <c r="A41" s="81"/>
      <c r="B41" s="108" t="s">
        <v>335</v>
      </c>
      <c r="C41" s="108">
        <v>434.62</v>
      </c>
      <c r="D41" s="108">
        <v>177.6</v>
      </c>
      <c r="E41" s="85">
        <f t="shared" si="1"/>
        <v>612.22</v>
      </c>
      <c r="F41" s="130">
        <v>0.0</v>
      </c>
      <c r="G41" s="81"/>
      <c r="H41" s="108" t="s">
        <v>335</v>
      </c>
      <c r="I41" s="108"/>
      <c r="J41" s="108">
        <v>570.6</v>
      </c>
      <c r="K41" s="110">
        <f t="shared" si="2"/>
        <v>570.6</v>
      </c>
      <c r="L41" s="81"/>
      <c r="M41" s="241">
        <v>3942.74</v>
      </c>
      <c r="N41" s="131">
        <f t="shared" si="3"/>
        <v>1182.82</v>
      </c>
      <c r="O41" s="81"/>
      <c r="P41" s="81"/>
      <c r="Q41" s="81"/>
      <c r="R41" s="81"/>
    </row>
    <row r="42">
      <c r="A42" s="81"/>
      <c r="B42" s="108" t="s">
        <v>190</v>
      </c>
      <c r="C42" s="108"/>
      <c r="D42" s="108">
        <v>632.54</v>
      </c>
      <c r="E42" s="85">
        <f t="shared" si="1"/>
        <v>632.54</v>
      </c>
      <c r="F42" s="130">
        <v>0.0</v>
      </c>
      <c r="G42" s="81"/>
      <c r="H42" s="108" t="s">
        <v>190</v>
      </c>
      <c r="I42" s="108"/>
      <c r="J42" s="108">
        <v>1697.28</v>
      </c>
      <c r="K42" s="110">
        <f t="shared" si="2"/>
        <v>1697.28</v>
      </c>
      <c r="L42" s="81"/>
      <c r="M42" s="241">
        <v>4695.84</v>
      </c>
      <c r="N42" s="131">
        <f t="shared" si="3"/>
        <v>2329.82</v>
      </c>
      <c r="O42" s="81"/>
      <c r="P42" s="81"/>
      <c r="Q42" s="81"/>
      <c r="R42" s="81"/>
    </row>
    <row r="43">
      <c r="A43" s="81"/>
      <c r="B43" s="108" t="s">
        <v>667</v>
      </c>
      <c r="C43" s="313"/>
      <c r="D43" s="314"/>
      <c r="E43" s="314">
        <v>69.5</v>
      </c>
      <c r="F43" s="137">
        <v>0.0</v>
      </c>
      <c r="G43" s="81"/>
      <c r="H43" s="108" t="s">
        <v>668</v>
      </c>
      <c r="I43" s="108"/>
      <c r="J43" s="191">
        <v>0.0</v>
      </c>
      <c r="K43" s="251">
        <f t="shared" si="2"/>
        <v>0</v>
      </c>
      <c r="L43" s="81"/>
      <c r="M43" s="241"/>
      <c r="N43" s="130">
        <f t="shared" si="3"/>
        <v>69.5</v>
      </c>
      <c r="O43" s="81"/>
      <c r="P43" s="81"/>
      <c r="Q43" s="81"/>
      <c r="R43" s="81"/>
    </row>
    <row r="44">
      <c r="A44" s="81"/>
      <c r="B44" s="108" t="s">
        <v>184</v>
      </c>
      <c r="C44" s="130">
        <v>100.0</v>
      </c>
      <c r="D44" s="85">
        <v>1113.72</v>
      </c>
      <c r="E44" s="85">
        <f t="shared" ref="E44:E48" si="4">SUM(C44:D44)</f>
        <v>1213.72</v>
      </c>
      <c r="F44" s="137">
        <v>0.0</v>
      </c>
      <c r="G44" s="81"/>
      <c r="H44" s="108" t="s">
        <v>184</v>
      </c>
      <c r="I44" s="130"/>
      <c r="J44" s="85">
        <v>899.26</v>
      </c>
      <c r="K44" s="110">
        <f t="shared" si="2"/>
        <v>899.26</v>
      </c>
      <c r="L44" s="81"/>
      <c r="M44" s="241">
        <v>7613.75</v>
      </c>
      <c r="N44" s="131">
        <f t="shared" si="3"/>
        <v>2112.98</v>
      </c>
      <c r="O44" s="81"/>
      <c r="P44" s="81"/>
      <c r="Q44" s="81"/>
      <c r="R44" s="81"/>
    </row>
    <row r="45">
      <c r="A45" s="81"/>
      <c r="B45" s="108" t="s">
        <v>630</v>
      </c>
      <c r="C45" s="130"/>
      <c r="D45" s="86">
        <v>1423.82</v>
      </c>
      <c r="E45" s="325">
        <f t="shared" si="4"/>
        <v>1423.82</v>
      </c>
      <c r="F45" s="137"/>
      <c r="G45" s="81"/>
      <c r="H45" s="108" t="s">
        <v>631</v>
      </c>
      <c r="I45" s="131"/>
      <c r="J45" s="85">
        <v>997.86</v>
      </c>
      <c r="K45" s="110">
        <f t="shared" si="2"/>
        <v>997.86</v>
      </c>
      <c r="L45" s="81"/>
      <c r="M45" s="241">
        <v>8333.97</v>
      </c>
      <c r="N45" s="131">
        <f t="shared" si="3"/>
        <v>2421.68</v>
      </c>
      <c r="O45" s="81"/>
      <c r="P45" s="81"/>
      <c r="Q45" s="81"/>
      <c r="R45" s="81"/>
    </row>
    <row r="46">
      <c r="A46" s="81"/>
      <c r="B46" s="108" t="s">
        <v>604</v>
      </c>
      <c r="C46" s="130"/>
      <c r="D46" s="85">
        <v>211.68</v>
      </c>
      <c r="E46" s="85">
        <f t="shared" si="4"/>
        <v>211.68</v>
      </c>
      <c r="F46" s="130"/>
      <c r="G46" s="81"/>
      <c r="H46" s="108" t="s">
        <v>604</v>
      </c>
      <c r="I46" s="131"/>
      <c r="J46" s="85">
        <v>898.8</v>
      </c>
      <c r="K46" s="246">
        <f t="shared" si="2"/>
        <v>898.8</v>
      </c>
      <c r="L46" s="81"/>
      <c r="M46" s="241">
        <v>3701.61</v>
      </c>
      <c r="N46" s="131">
        <f t="shared" si="3"/>
        <v>1110.48</v>
      </c>
      <c r="O46" s="81"/>
      <c r="P46" s="81"/>
      <c r="Q46" s="81"/>
      <c r="R46" s="81"/>
    </row>
    <row r="47">
      <c r="A47" s="81"/>
      <c r="B47" s="108" t="s">
        <v>669</v>
      </c>
      <c r="C47" s="130"/>
      <c r="D47" s="85">
        <v>469.8</v>
      </c>
      <c r="E47" s="85">
        <f t="shared" si="4"/>
        <v>469.8</v>
      </c>
      <c r="F47" s="130"/>
      <c r="G47" s="81"/>
      <c r="H47" s="108" t="s">
        <v>669</v>
      </c>
      <c r="I47" s="131"/>
      <c r="J47" s="85">
        <v>738.15</v>
      </c>
      <c r="K47" s="246">
        <f t="shared" si="2"/>
        <v>738.15</v>
      </c>
      <c r="L47" s="81"/>
      <c r="M47" s="241">
        <v>3939.99</v>
      </c>
      <c r="N47" s="131">
        <f t="shared" si="3"/>
        <v>1207.95</v>
      </c>
      <c r="O47" s="81"/>
      <c r="P47" s="81"/>
      <c r="Q47" s="81"/>
      <c r="R47" s="81"/>
    </row>
    <row r="48">
      <c r="A48" s="81"/>
      <c r="B48" s="108" t="s">
        <v>670</v>
      </c>
      <c r="C48" s="130"/>
      <c r="D48" s="85">
        <v>181.2</v>
      </c>
      <c r="E48" s="85">
        <f t="shared" si="4"/>
        <v>181.2</v>
      </c>
      <c r="F48" s="334"/>
      <c r="G48" s="81"/>
      <c r="H48" s="108" t="s">
        <v>670</v>
      </c>
      <c r="I48" s="131"/>
      <c r="J48" s="85">
        <v>184.6</v>
      </c>
      <c r="K48" s="246">
        <f t="shared" si="2"/>
        <v>184.6</v>
      </c>
      <c r="L48" s="81"/>
      <c r="M48" s="241">
        <v>643.0</v>
      </c>
      <c r="N48" s="131">
        <f t="shared" si="3"/>
        <v>365.8</v>
      </c>
      <c r="O48" s="81"/>
      <c r="P48" s="81"/>
      <c r="Q48" s="81"/>
      <c r="R48" s="81"/>
    </row>
    <row r="49">
      <c r="A49" s="81"/>
      <c r="B49" s="81"/>
      <c r="C49" s="81"/>
      <c r="D49" s="252"/>
      <c r="E49" s="255">
        <f>SUM(E39:E47)</f>
        <v>6229.49</v>
      </c>
      <c r="F49" s="193"/>
      <c r="G49" s="194"/>
      <c r="H49" s="81"/>
      <c r="I49" s="81"/>
      <c r="J49" s="257" t="s">
        <v>193</v>
      </c>
      <c r="K49" s="115">
        <f>SUM(K39:K46)</f>
        <v>6694.13</v>
      </c>
      <c r="L49" s="81"/>
      <c r="M49" s="327"/>
      <c r="N49" s="131"/>
      <c r="O49" s="81"/>
      <c r="P49" s="81"/>
      <c r="Q49" s="81"/>
      <c r="R49" s="81"/>
    </row>
    <row r="50">
      <c r="A50" s="81"/>
      <c r="B50" s="81"/>
      <c r="C50" s="81"/>
      <c r="D50" s="81"/>
      <c r="E50" s="195" t="s">
        <v>336</v>
      </c>
      <c r="F50" s="196" t="s">
        <v>337</v>
      </c>
      <c r="G50" s="197"/>
      <c r="H50" s="81"/>
      <c r="I50" s="81"/>
      <c r="J50" s="81"/>
      <c r="K50" s="81"/>
      <c r="L50" s="81"/>
      <c r="M50" s="318">
        <f>SUM(M39:M48)</f>
        <v>44176.02</v>
      </c>
      <c r="N50" s="335">
        <f>SUM(N39:N47)</f>
        <v>13661.77</v>
      </c>
      <c r="O50" s="81"/>
      <c r="P50" s="81"/>
      <c r="Q50" s="81"/>
      <c r="R50" s="81"/>
    </row>
    <row r="51">
      <c r="A51" s="81"/>
      <c r="B51" s="116" t="s">
        <v>194</v>
      </c>
      <c r="C51" s="117">
        <f>SUM(E49+K49)</f>
        <v>12923.62</v>
      </c>
      <c r="D51" s="118"/>
      <c r="E51" s="118"/>
      <c r="F51" s="99"/>
      <c r="G51" s="99"/>
      <c r="H51" s="99"/>
      <c r="I51" s="99"/>
      <c r="J51" s="99"/>
      <c r="K51" s="99"/>
      <c r="L51" s="81"/>
      <c r="M51" s="81"/>
      <c r="N51" s="81"/>
      <c r="O51" s="81"/>
      <c r="P51" s="81"/>
      <c r="Q51" s="81"/>
      <c r="R51" s="81"/>
    </row>
    <row r="52">
      <c r="A52" s="81"/>
      <c r="B52" s="119"/>
      <c r="C52" s="120"/>
      <c r="D52" s="120"/>
      <c r="E52" s="120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</row>
    <row r="53">
      <c r="A53" s="81"/>
      <c r="B53" s="121" t="s">
        <v>195</v>
      </c>
      <c r="C53" s="122"/>
      <c r="D53" s="122"/>
      <c r="E53" s="122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</row>
    <row r="54">
      <c r="A54" s="81"/>
      <c r="B54" s="212"/>
      <c r="C54" s="284"/>
      <c r="D54" s="124"/>
      <c r="E54" s="226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</row>
    <row r="55">
      <c r="A55" s="81"/>
      <c r="B55" s="212"/>
      <c r="C55" s="284"/>
      <c r="D55" s="124"/>
      <c r="E55" s="124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</row>
    <row r="56">
      <c r="A56" s="81"/>
      <c r="B56" s="212"/>
      <c r="C56" s="284"/>
      <c r="D56" s="124"/>
      <c r="E56" s="124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</row>
    <row r="57">
      <c r="A57" s="81"/>
      <c r="B57" s="212"/>
      <c r="C57" s="284"/>
      <c r="D57" s="124"/>
      <c r="E57" s="124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</row>
    <row r="58">
      <c r="A58" s="81"/>
      <c r="B58" s="212"/>
      <c r="C58" s="284"/>
      <c r="D58" s="124"/>
      <c r="E58" s="124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</row>
    <row r="59">
      <c r="A59" s="81"/>
      <c r="B59" s="212"/>
      <c r="C59" s="284"/>
      <c r="D59" s="124"/>
      <c r="E59" s="124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</row>
    <row r="61">
      <c r="A61" s="81"/>
      <c r="B61" s="116" t="s">
        <v>198</v>
      </c>
      <c r="C61" s="227">
        <f>SUM(E54:E59)</f>
        <v>0</v>
      </c>
      <c r="D61" s="198"/>
      <c r="E61" s="127"/>
      <c r="F61" s="198"/>
      <c r="G61" s="198"/>
      <c r="H61" s="228">
        <f>SUM(C61+E61)</f>
        <v>0</v>
      </c>
      <c r="I61" s="99"/>
      <c r="J61" s="99"/>
      <c r="K61" s="99"/>
      <c r="L61" s="81"/>
      <c r="M61" s="81"/>
      <c r="N61" s="81"/>
      <c r="O61" s="81"/>
      <c r="P61" s="81"/>
      <c r="Q61" s="81"/>
      <c r="R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</row>
    <row r="63">
      <c r="A63" s="81"/>
      <c r="B63" s="79" t="s">
        <v>201</v>
      </c>
      <c r="C63" s="99"/>
      <c r="D63" s="99"/>
      <c r="E63" s="99"/>
      <c r="F63" s="99"/>
      <c r="G63" s="99"/>
      <c r="H63" s="99"/>
      <c r="I63" s="99"/>
      <c r="J63" s="99"/>
      <c r="K63" s="99"/>
      <c r="L63" s="81"/>
      <c r="M63" s="81"/>
      <c r="N63" s="81"/>
      <c r="O63" s="81"/>
      <c r="P63" s="81"/>
      <c r="Q63" s="81"/>
      <c r="R63" s="81"/>
    </row>
    <row r="64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</row>
    <row r="65">
      <c r="A65" s="81"/>
      <c r="B65" s="79" t="s">
        <v>438</v>
      </c>
      <c r="C65" s="99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</row>
    <row r="66">
      <c r="A66" s="81"/>
      <c r="B66" s="129" t="s">
        <v>203</v>
      </c>
      <c r="C66" s="129" t="s">
        <v>160</v>
      </c>
      <c r="D66" s="129" t="s">
        <v>204</v>
      </c>
      <c r="E66" s="81"/>
      <c r="F66" s="82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</row>
    <row r="67">
      <c r="A67" s="81"/>
      <c r="B67" s="130" t="s">
        <v>671</v>
      </c>
      <c r="C67" s="130" t="s">
        <v>416</v>
      </c>
      <c r="D67" s="130">
        <v>26.0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</row>
    <row r="68">
      <c r="A68" s="81"/>
      <c r="B68" s="130" t="s">
        <v>672</v>
      </c>
      <c r="C68" s="130" t="s">
        <v>209</v>
      </c>
      <c r="D68" s="130">
        <v>65.0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</row>
    <row r="69">
      <c r="A69" s="81"/>
      <c r="B69" s="130"/>
      <c r="C69" s="130"/>
      <c r="D69" s="13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</row>
    <row r="70">
      <c r="A70" s="81"/>
      <c r="B70" s="130"/>
      <c r="C70" s="130"/>
      <c r="D70" s="13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</row>
    <row r="71">
      <c r="A71" s="81"/>
      <c r="B71" s="131"/>
      <c r="C71" s="131"/>
      <c r="D71" s="13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</row>
    <row r="72">
      <c r="A72" s="81"/>
      <c r="B72" s="81"/>
      <c r="C72" s="133" t="s">
        <v>193</v>
      </c>
      <c r="D72" s="134">
        <f>SUM(D67:D71)</f>
        <v>91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</row>
    <row r="73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</row>
    <row r="74">
      <c r="A74" s="81"/>
      <c r="B74" s="79" t="s">
        <v>210</v>
      </c>
      <c r="C74" s="99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</row>
    <row r="75">
      <c r="A75" s="81"/>
      <c r="B75" s="129" t="s">
        <v>203</v>
      </c>
      <c r="C75" s="129" t="s">
        <v>160</v>
      </c>
      <c r="D75" s="129" t="s">
        <v>204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</row>
    <row r="76">
      <c r="A76" s="81"/>
      <c r="B76" s="130" t="s">
        <v>673</v>
      </c>
      <c r="C76" s="130" t="s">
        <v>416</v>
      </c>
      <c r="D76" s="130">
        <v>76.07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</row>
    <row r="77">
      <c r="A77" s="81"/>
      <c r="B77" s="130" t="s">
        <v>674</v>
      </c>
      <c r="C77" s="130" t="s">
        <v>416</v>
      </c>
      <c r="D77" s="130">
        <v>202.97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</row>
    <row r="78">
      <c r="A78" s="81"/>
      <c r="B78" s="330" t="s">
        <v>675</v>
      </c>
      <c r="C78" s="130" t="s">
        <v>416</v>
      </c>
      <c r="D78" s="130">
        <v>97.95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</row>
    <row r="79">
      <c r="A79" s="81"/>
      <c r="B79" s="330" t="s">
        <v>676</v>
      </c>
      <c r="C79" s="130" t="s">
        <v>209</v>
      </c>
      <c r="D79" s="130">
        <v>38.07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</row>
    <row r="80">
      <c r="A80" s="81"/>
      <c r="B80" s="130" t="s">
        <v>677</v>
      </c>
      <c r="C80" s="130" t="s">
        <v>209</v>
      </c>
      <c r="D80" s="130">
        <v>83.78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</row>
    <row r="81">
      <c r="A81" s="81"/>
      <c r="B81" s="130" t="s">
        <v>214</v>
      </c>
      <c r="C81" s="130" t="s">
        <v>209</v>
      </c>
      <c r="D81" s="130">
        <v>131.07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</row>
    <row r="82">
      <c r="A82" s="81"/>
      <c r="B82" s="130" t="s">
        <v>338</v>
      </c>
      <c r="C82" s="130" t="s">
        <v>678</v>
      </c>
      <c r="D82" s="130">
        <v>134.59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</row>
    <row r="83">
      <c r="A83" s="81"/>
      <c r="B83" s="136"/>
      <c r="C83" s="133" t="s">
        <v>193</v>
      </c>
      <c r="D83" s="134">
        <f>SUM(D76:D82)</f>
        <v>764.5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</row>
    <row r="84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</row>
    <row r="85">
      <c r="A85" s="81"/>
      <c r="B85" s="79" t="s">
        <v>216</v>
      </c>
      <c r="C85" s="99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</row>
    <row r="86">
      <c r="A86" s="81"/>
      <c r="B86" s="129" t="s">
        <v>203</v>
      </c>
      <c r="C86" s="129" t="s">
        <v>160</v>
      </c>
      <c r="D86" s="129" t="s">
        <v>204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</row>
    <row r="87">
      <c r="A87" s="81"/>
      <c r="B87" s="130" t="s">
        <v>679</v>
      </c>
      <c r="C87" s="130" t="s">
        <v>416</v>
      </c>
      <c r="D87" s="130">
        <v>59.2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</row>
    <row r="88">
      <c r="A88" s="81"/>
      <c r="B88" s="130"/>
      <c r="C88" s="130"/>
      <c r="D88" s="13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</row>
    <row r="89">
      <c r="A89" s="81"/>
      <c r="B89" s="135"/>
      <c r="C89" s="135"/>
      <c r="D89" s="135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</row>
    <row r="90">
      <c r="A90" s="81"/>
      <c r="B90" s="136"/>
      <c r="C90" s="133" t="s">
        <v>193</v>
      </c>
      <c r="D90" s="134">
        <f>SUM(D87:D89)</f>
        <v>59.2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</row>
    <row r="9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</row>
    <row r="92">
      <c r="A92" s="81"/>
      <c r="B92" s="79" t="s">
        <v>680</v>
      </c>
      <c r="C92" s="99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</row>
    <row r="93">
      <c r="A93" s="81"/>
      <c r="B93" s="129" t="s">
        <v>203</v>
      </c>
      <c r="C93" s="129" t="s">
        <v>160</v>
      </c>
      <c r="D93" s="129" t="s">
        <v>204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</row>
    <row r="94">
      <c r="A94" s="81"/>
      <c r="B94" s="130" t="s">
        <v>681</v>
      </c>
      <c r="C94" s="130" t="s">
        <v>209</v>
      </c>
      <c r="D94" s="130">
        <v>80.0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</row>
    <row r="95">
      <c r="A95" s="81"/>
      <c r="B95" s="130" t="s">
        <v>682</v>
      </c>
      <c r="C95" s="130" t="s">
        <v>516</v>
      </c>
      <c r="D95" s="130">
        <v>150.0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</row>
    <row r="96">
      <c r="A96" s="81"/>
      <c r="B96" s="137" t="s">
        <v>683</v>
      </c>
      <c r="C96" s="137" t="s">
        <v>416</v>
      </c>
      <c r="D96" s="137">
        <v>92.38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</row>
    <row r="97">
      <c r="A97" s="81"/>
      <c r="B97" s="136"/>
      <c r="C97" s="133" t="s">
        <v>193</v>
      </c>
      <c r="D97" s="134">
        <f>SUM(D94:D96)</f>
        <v>322.38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</row>
    <row r="98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</row>
    <row r="99">
      <c r="A99" s="81"/>
      <c r="B99" s="79" t="s">
        <v>223</v>
      </c>
      <c r="C99" s="99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</row>
    <row r="100">
      <c r="A100" s="81"/>
      <c r="B100" s="129" t="s">
        <v>203</v>
      </c>
      <c r="C100" s="129" t="s">
        <v>160</v>
      </c>
      <c r="D100" s="129" t="s">
        <v>204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</row>
    <row r="101">
      <c r="A101" s="81"/>
      <c r="B101" s="130" t="s">
        <v>645</v>
      </c>
      <c r="C101" s="130" t="s">
        <v>684</v>
      </c>
      <c r="D101" s="130">
        <v>240.0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</row>
    <row r="102">
      <c r="A102" s="81"/>
      <c r="B102" s="130" t="s">
        <v>685</v>
      </c>
      <c r="C102" s="130" t="s">
        <v>209</v>
      </c>
      <c r="D102" s="130">
        <v>470.0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</row>
    <row r="103">
      <c r="A103" s="81"/>
      <c r="B103" s="130"/>
      <c r="C103" s="130"/>
      <c r="D103" s="13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</row>
    <row r="104">
      <c r="A104" s="81"/>
      <c r="B104" s="81"/>
      <c r="C104" s="133" t="s">
        <v>193</v>
      </c>
      <c r="D104" s="134">
        <f>SUM(D101:D103)</f>
        <v>710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</row>
    <row r="106">
      <c r="A106" s="81"/>
      <c r="B106" s="79" t="s">
        <v>224</v>
      </c>
      <c r="C106" s="99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</row>
    <row r="107">
      <c r="A107" s="81"/>
      <c r="B107" s="129" t="s">
        <v>203</v>
      </c>
      <c r="C107" s="129" t="s">
        <v>160</v>
      </c>
      <c r="D107" s="129" t="s">
        <v>204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</row>
    <row r="108">
      <c r="A108" s="81"/>
      <c r="B108" s="131"/>
      <c r="C108" s="131"/>
      <c r="D108" s="13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</row>
    <row r="109">
      <c r="A109" s="81"/>
      <c r="B109" s="131"/>
      <c r="C109" s="131"/>
      <c r="D109" s="13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</row>
    <row r="110">
      <c r="A110" s="81"/>
      <c r="B110" s="135"/>
      <c r="C110" s="135"/>
      <c r="D110" s="135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</row>
    <row r="111">
      <c r="A111" s="81"/>
      <c r="B111" s="136"/>
      <c r="C111" s="133" t="s">
        <v>193</v>
      </c>
      <c r="D111" s="134">
        <f>SUM(D108:D110)</f>
        <v>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</row>
    <row r="112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</row>
    <row r="113">
      <c r="A113" s="81"/>
      <c r="B113" s="79" t="s">
        <v>386</v>
      </c>
      <c r="C113" s="99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</row>
    <row r="114">
      <c r="A114" s="81"/>
      <c r="B114" s="129" t="s">
        <v>203</v>
      </c>
      <c r="C114" s="129" t="s">
        <v>160</v>
      </c>
      <c r="D114" s="129" t="s">
        <v>204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</row>
    <row r="115">
      <c r="A115" s="81"/>
      <c r="B115" s="130" t="s">
        <v>686</v>
      </c>
      <c r="C115" s="130" t="s">
        <v>612</v>
      </c>
      <c r="D115" s="130">
        <v>143.11</v>
      </c>
      <c r="E115" s="199"/>
      <c r="F115" s="82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</row>
    <row r="116">
      <c r="A116" s="81"/>
      <c r="B116" s="130" t="s">
        <v>687</v>
      </c>
      <c r="C116" s="130" t="s">
        <v>416</v>
      </c>
      <c r="D116" s="130">
        <v>108.6</v>
      </c>
      <c r="E116" s="199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</row>
    <row r="117">
      <c r="A117" s="81"/>
      <c r="B117" s="130" t="s">
        <v>686</v>
      </c>
      <c r="C117" s="130" t="s">
        <v>688</v>
      </c>
      <c r="D117" s="130">
        <v>173.81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</row>
    <row r="118">
      <c r="A118" s="81"/>
      <c r="B118" s="187" t="s">
        <v>620</v>
      </c>
      <c r="C118" s="130" t="s">
        <v>689</v>
      </c>
      <c r="D118" s="130">
        <v>337.7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</row>
    <row r="119">
      <c r="A119" s="81"/>
      <c r="B119" s="130" t="s">
        <v>559</v>
      </c>
      <c r="C119" s="130" t="s">
        <v>690</v>
      </c>
      <c r="D119" s="302">
        <v>500.0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</row>
    <row r="120">
      <c r="A120" s="81"/>
      <c r="B120" s="213"/>
      <c r="C120" s="214" t="s">
        <v>193</v>
      </c>
      <c r="D120" s="215">
        <f>SUM(D115:D119)</f>
        <v>1263.22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</row>
    <row r="121">
      <c r="A121" s="81"/>
      <c r="B121" s="216"/>
      <c r="C121" s="217"/>
      <c r="D121" s="217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</row>
    <row r="122">
      <c r="A122" s="81"/>
      <c r="B122" s="200" t="s">
        <v>354</v>
      </c>
      <c r="C122" s="218"/>
      <c r="D122" s="218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</row>
    <row r="123">
      <c r="A123" s="81"/>
      <c r="B123" s="129" t="s">
        <v>203</v>
      </c>
      <c r="C123" s="129" t="s">
        <v>160</v>
      </c>
      <c r="D123" s="129" t="s">
        <v>204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</row>
    <row r="124">
      <c r="A124" s="81"/>
      <c r="B124" s="130" t="s">
        <v>691</v>
      </c>
      <c r="C124" s="130" t="s">
        <v>14</v>
      </c>
      <c r="D124" s="130">
        <v>520.9</v>
      </c>
      <c r="E124" s="230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</row>
    <row r="125">
      <c r="A125" s="81"/>
      <c r="B125" s="130" t="s">
        <v>692</v>
      </c>
      <c r="C125" s="130" t="s">
        <v>14</v>
      </c>
      <c r="D125" s="130">
        <v>520.85</v>
      </c>
      <c r="E125" s="163">
        <v>45091.0</v>
      </c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</row>
    <row r="126">
      <c r="A126" s="81"/>
      <c r="B126" s="130" t="s">
        <v>693</v>
      </c>
      <c r="C126" s="130" t="s">
        <v>14</v>
      </c>
      <c r="D126" s="130">
        <v>520.75</v>
      </c>
      <c r="E126" s="163">
        <v>45106.0</v>
      </c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</row>
    <row r="127">
      <c r="A127" s="81"/>
      <c r="B127" s="130"/>
      <c r="C127" s="130"/>
      <c r="D127" s="13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</row>
    <row r="128">
      <c r="A128" s="81"/>
      <c r="B128" s="130"/>
      <c r="C128" s="130"/>
      <c r="D128" s="13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</row>
    <row r="129">
      <c r="A129" s="81"/>
      <c r="B129" s="130"/>
      <c r="C129" s="130"/>
      <c r="D129" s="13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</row>
    <row r="130">
      <c r="A130" s="81"/>
      <c r="B130" s="130"/>
      <c r="C130" s="130"/>
      <c r="D130" s="13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</row>
    <row r="131">
      <c r="A131" s="81"/>
      <c r="B131" s="131"/>
      <c r="C131" s="131"/>
      <c r="D131" s="13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</row>
    <row r="132">
      <c r="A132" s="81"/>
      <c r="B132" s="81"/>
      <c r="C132" s="133" t="s">
        <v>193</v>
      </c>
      <c r="D132" s="134">
        <f>SUM(D124:D131)</f>
        <v>1562.5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</row>
    <row r="133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</row>
    <row r="134">
      <c r="A134" s="81"/>
      <c r="B134" s="79" t="s">
        <v>252</v>
      </c>
      <c r="C134" s="140">
        <f>SUM(D72+D83+D90+D97+D104+D111+D120+D132)</f>
        <v>4772.8</v>
      </c>
      <c r="D134" s="99"/>
      <c r="E134" s="99"/>
      <c r="F134" s="99"/>
      <c r="G134" s="99"/>
      <c r="H134" s="99"/>
      <c r="I134" s="99"/>
      <c r="J134" s="99"/>
      <c r="K134" s="99"/>
      <c r="L134" s="81"/>
      <c r="M134" s="81"/>
      <c r="N134" s="81"/>
      <c r="O134" s="81"/>
      <c r="P134" s="81"/>
      <c r="Q134" s="81"/>
      <c r="R134" s="81"/>
    </row>
    <row r="135">
      <c r="A135" s="81"/>
      <c r="B135" s="141"/>
      <c r="C135" s="141"/>
      <c r="D135" s="14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</row>
    <row r="136">
      <c r="A136" s="81"/>
      <c r="B136" s="79" t="s">
        <v>253</v>
      </c>
      <c r="C136" s="99"/>
      <c r="D136" s="99"/>
      <c r="E136" s="99"/>
      <c r="F136" s="99"/>
      <c r="G136" s="99"/>
      <c r="H136" s="99"/>
      <c r="I136" s="99"/>
      <c r="J136" s="99"/>
      <c r="K136" s="99"/>
      <c r="L136" s="81"/>
      <c r="M136" s="81"/>
      <c r="N136" s="81"/>
      <c r="O136" s="81"/>
      <c r="P136" s="81"/>
      <c r="Q136" s="81"/>
      <c r="R136" s="81"/>
    </row>
    <row r="137">
      <c r="A137" s="81"/>
      <c r="B137" s="139" t="s">
        <v>254</v>
      </c>
      <c r="C137" s="139" t="s">
        <v>255</v>
      </c>
      <c r="D137" s="139" t="s">
        <v>256</v>
      </c>
      <c r="E137" s="142" t="s">
        <v>257</v>
      </c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</row>
    <row r="138">
      <c r="A138" s="81"/>
      <c r="B138" s="146">
        <v>71296.23</v>
      </c>
      <c r="C138" s="147">
        <v>45079.0</v>
      </c>
      <c r="D138" s="146">
        <v>6800.0</v>
      </c>
      <c r="E138" s="23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</row>
    <row r="139">
      <c r="A139" s="81"/>
      <c r="B139" s="146">
        <v>78130.13</v>
      </c>
      <c r="C139" s="147">
        <v>45082.0</v>
      </c>
      <c r="D139" s="231"/>
      <c r="E139" s="146">
        <v>1000.0</v>
      </c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</row>
    <row r="140">
      <c r="A140" s="81"/>
      <c r="B140" s="146">
        <v>77192.49</v>
      </c>
      <c r="C140" s="147">
        <v>45084.0</v>
      </c>
      <c r="D140" s="231"/>
      <c r="E140" s="146">
        <v>1800.0</v>
      </c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</row>
    <row r="141">
      <c r="A141" s="81"/>
      <c r="B141" s="146">
        <v>75543.99</v>
      </c>
      <c r="C141" s="147">
        <v>45092.0</v>
      </c>
      <c r="D141" s="231"/>
      <c r="E141" s="146">
        <v>4800.0</v>
      </c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</row>
    <row r="142">
      <c r="A142" s="81"/>
      <c r="B142" s="146">
        <v>70859.21</v>
      </c>
      <c r="C142" s="331">
        <v>45098.0</v>
      </c>
      <c r="D142" s="285"/>
      <c r="E142" s="146">
        <v>1000.0</v>
      </c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</row>
    <row r="143">
      <c r="A143" s="81"/>
      <c r="B143" s="146">
        <v>69859.21</v>
      </c>
      <c r="C143" s="331">
        <v>45107.0</v>
      </c>
      <c r="D143" s="231"/>
      <c r="E143" s="336">
        <v>7770.08</v>
      </c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</row>
    <row r="144">
      <c r="A144" s="81"/>
      <c r="B144" s="146"/>
      <c r="C144" s="147"/>
      <c r="D144" s="146"/>
      <c r="E144" s="332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</row>
    <row r="145">
      <c r="A145" s="81"/>
      <c r="B145" s="146"/>
      <c r="C145" s="147"/>
      <c r="D145" s="146"/>
      <c r="E145" s="333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</row>
    <row r="146">
      <c r="A146" s="81"/>
      <c r="B146" s="146"/>
      <c r="C146" s="147"/>
      <c r="D146" s="146"/>
      <c r="E146" s="146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</row>
    <row r="147">
      <c r="A147" s="81"/>
      <c r="B147" s="146"/>
      <c r="C147" s="147"/>
      <c r="D147" s="146"/>
      <c r="E147" s="146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</row>
    <row r="987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</row>
    <row r="988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</row>
    <row r="989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</row>
    <row r="990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</row>
    <row r="991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2.38"/>
    <col customWidth="1" min="9" max="9" width="28.0"/>
    <col customWidth="1" min="10" max="10" width="14.75"/>
    <col customWidth="1" min="11" max="11" width="17.63"/>
    <col customWidth="1" min="12" max="12" width="34.5"/>
    <col customWidth="1" min="13" max="13" width="41.75"/>
    <col customWidth="1" min="14" max="14" width="24.75"/>
  </cols>
  <sheetData>
    <row r="1">
      <c r="A1" s="78"/>
      <c r="B1" s="79" t="s">
        <v>155</v>
      </c>
      <c r="C1" s="79" t="s">
        <v>156</v>
      </c>
      <c r="D1" s="78"/>
      <c r="E1" s="80">
        <f>SUM(D29+C129+C55)</f>
        <v>36767.4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T1" s="81"/>
      <c r="U1" s="81"/>
      <c r="V1" s="81"/>
      <c r="W1" s="81"/>
    </row>
    <row r="2">
      <c r="A2" s="81"/>
      <c r="B2" s="81"/>
      <c r="C2" s="81"/>
      <c r="D2" s="82" t="s">
        <v>157</v>
      </c>
      <c r="E2" s="83">
        <v>34675.1</v>
      </c>
      <c r="F2" s="81">
        <f>(E2/E1)</f>
        <v>0.9430936101</v>
      </c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T2" s="81"/>
      <c r="U2" s="81"/>
      <c r="V2" s="81"/>
      <c r="W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T3" s="81"/>
      <c r="U3" s="81"/>
      <c r="V3" s="81"/>
      <c r="W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T4" s="81"/>
      <c r="U4" s="81"/>
      <c r="V4" s="81"/>
      <c r="W4" s="81"/>
    </row>
    <row r="5">
      <c r="A5" s="85">
        <v>1.0</v>
      </c>
      <c r="B5" s="85" t="s">
        <v>20</v>
      </c>
      <c r="C5" s="85" t="s">
        <v>21</v>
      </c>
      <c r="D5" s="86">
        <v>86.74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T5" s="81"/>
      <c r="U5" s="81"/>
      <c r="V5" s="81"/>
      <c r="W5" s="81"/>
    </row>
    <row r="6">
      <c r="A6" s="85">
        <v>1.0</v>
      </c>
      <c r="B6" s="85" t="s">
        <v>23</v>
      </c>
      <c r="C6" s="85" t="s">
        <v>21</v>
      </c>
      <c r="D6" s="86">
        <v>285.84</v>
      </c>
      <c r="E6" s="321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T6" s="81"/>
      <c r="U6" s="81"/>
      <c r="V6" s="81"/>
      <c r="W6" s="81"/>
    </row>
    <row r="7">
      <c r="A7" s="85">
        <v>1.0</v>
      </c>
      <c r="B7" s="85" t="s">
        <v>543</v>
      </c>
      <c r="C7" s="85" t="s">
        <v>39</v>
      </c>
      <c r="D7" s="86">
        <v>96.99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T7" s="81"/>
      <c r="U7" s="81"/>
      <c r="V7" s="81"/>
      <c r="W7" s="81"/>
    </row>
    <row r="8">
      <c r="A8" s="85"/>
      <c r="B8" s="85" t="s">
        <v>694</v>
      </c>
      <c r="C8" s="85"/>
      <c r="D8" s="86">
        <v>1829.23</v>
      </c>
      <c r="E8" s="209" t="s">
        <v>15</v>
      </c>
      <c r="F8" s="186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T8" s="81"/>
      <c r="U8" s="81"/>
      <c r="V8" s="81"/>
      <c r="W8" s="81"/>
    </row>
    <row r="9">
      <c r="A9" s="85">
        <v>1.0</v>
      </c>
      <c r="B9" s="85" t="s">
        <v>695</v>
      </c>
      <c r="C9" s="85" t="s">
        <v>26</v>
      </c>
      <c r="D9" s="86">
        <v>286.0</v>
      </c>
      <c r="E9" s="209" t="s">
        <v>15</v>
      </c>
      <c r="F9" s="1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T9" s="81"/>
      <c r="U9" s="81"/>
      <c r="V9" s="81"/>
      <c r="W9" s="81"/>
    </row>
    <row r="10">
      <c r="A10" s="85">
        <v>1.0</v>
      </c>
      <c r="B10" s="85" t="s">
        <v>696</v>
      </c>
      <c r="C10" s="85" t="s">
        <v>26</v>
      </c>
      <c r="D10" s="86">
        <v>220.0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T10" s="81"/>
      <c r="U10" s="81"/>
      <c r="V10" s="81"/>
      <c r="W10" s="81"/>
    </row>
    <row r="11">
      <c r="A11" s="85">
        <v>1.0</v>
      </c>
      <c r="B11" s="85" t="s">
        <v>697</v>
      </c>
      <c r="C11" s="85" t="s">
        <v>462</v>
      </c>
      <c r="D11" s="86">
        <v>112.0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T11" s="81"/>
      <c r="U11" s="81"/>
      <c r="V11" s="81"/>
      <c r="W11" s="81"/>
    </row>
    <row r="12">
      <c r="A12" s="85">
        <v>5.0</v>
      </c>
      <c r="B12" s="85" t="s">
        <v>32</v>
      </c>
      <c r="C12" s="85" t="s">
        <v>369</v>
      </c>
      <c r="D12" s="86">
        <v>995.0</v>
      </c>
      <c r="E12" s="209" t="s">
        <v>15</v>
      </c>
      <c r="F12" s="1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T12" s="81"/>
      <c r="U12" s="81"/>
      <c r="V12" s="81"/>
      <c r="W12" s="81"/>
    </row>
    <row r="13">
      <c r="A13" s="85">
        <v>7.0</v>
      </c>
      <c r="B13" s="85" t="s">
        <v>38</v>
      </c>
      <c r="C13" s="85" t="s">
        <v>39</v>
      </c>
      <c r="D13" s="86">
        <v>256.49</v>
      </c>
      <c r="E13" s="209" t="s">
        <v>15</v>
      </c>
      <c r="F13" s="1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T13" s="81"/>
      <c r="U13" s="81"/>
      <c r="V13" s="81"/>
      <c r="W13" s="81"/>
    </row>
    <row r="14">
      <c r="A14" s="85">
        <v>7.0</v>
      </c>
      <c r="B14" s="85" t="s">
        <v>49</v>
      </c>
      <c r="C14" s="85" t="s">
        <v>50</v>
      </c>
      <c r="D14" s="86">
        <v>28.9</v>
      </c>
      <c r="E14" s="209" t="s">
        <v>15</v>
      </c>
      <c r="F14" s="186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T14" s="81"/>
      <c r="U14" s="81"/>
      <c r="V14" s="81"/>
      <c r="W14" s="81"/>
    </row>
    <row r="15">
      <c r="A15" s="85">
        <v>10.0</v>
      </c>
      <c r="B15" s="85" t="s">
        <v>331</v>
      </c>
      <c r="C15" s="85" t="s">
        <v>50</v>
      </c>
      <c r="D15" s="224">
        <v>119.47</v>
      </c>
      <c r="E15" s="209" t="s">
        <v>15</v>
      </c>
      <c r="F15" s="182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T15" s="81"/>
      <c r="U15" s="81"/>
      <c r="V15" s="81"/>
      <c r="W15" s="81"/>
    </row>
    <row r="16">
      <c r="A16" s="85">
        <v>10.0</v>
      </c>
      <c r="B16" s="85" t="s">
        <v>504</v>
      </c>
      <c r="C16" s="85" t="s">
        <v>39</v>
      </c>
      <c r="D16" s="86">
        <v>606.0</v>
      </c>
      <c r="E16" s="209" t="s">
        <v>15</v>
      </c>
      <c r="F16" s="337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T16" s="81"/>
      <c r="U16" s="81"/>
      <c r="V16" s="81"/>
      <c r="W16" s="81"/>
    </row>
    <row r="17">
      <c r="A17" s="85">
        <v>10.0</v>
      </c>
      <c r="B17" s="85" t="s">
        <v>698</v>
      </c>
      <c r="C17" s="85" t="s">
        <v>50</v>
      </c>
      <c r="D17" s="86">
        <v>45.27</v>
      </c>
      <c r="E17" s="209" t="s">
        <v>15</v>
      </c>
      <c r="F17" s="182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T17" s="81"/>
      <c r="U17" s="81"/>
      <c r="V17" s="81"/>
      <c r="W17" s="81"/>
    </row>
    <row r="18">
      <c r="A18" s="85">
        <v>15.0</v>
      </c>
      <c r="B18" s="85" t="s">
        <v>699</v>
      </c>
      <c r="C18" s="85" t="s">
        <v>39</v>
      </c>
      <c r="D18" s="86">
        <v>2910.76</v>
      </c>
      <c r="E18" s="209" t="s">
        <v>15</v>
      </c>
      <c r="F18" s="186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T18" s="81"/>
      <c r="U18" s="81"/>
      <c r="V18" s="81"/>
      <c r="W18" s="81"/>
    </row>
    <row r="19">
      <c r="A19" s="85">
        <v>15.0</v>
      </c>
      <c r="B19" s="85" t="s">
        <v>172</v>
      </c>
      <c r="C19" s="85" t="s">
        <v>26</v>
      </c>
      <c r="D19" s="86">
        <f>SUM(E43+F43)</f>
        <v>5015.55</v>
      </c>
      <c r="E19" s="209" t="s">
        <v>15</v>
      </c>
      <c r="F19" s="186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T19" s="81"/>
      <c r="U19" s="81"/>
      <c r="V19" s="81"/>
      <c r="W19" s="81"/>
    </row>
    <row r="20">
      <c r="A20" s="85">
        <v>15.0</v>
      </c>
      <c r="B20" s="85" t="s">
        <v>506</v>
      </c>
      <c r="C20" s="85" t="s">
        <v>26</v>
      </c>
      <c r="D20" s="86">
        <v>1250.0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T20" s="81"/>
      <c r="U20" s="81"/>
      <c r="V20" s="81"/>
      <c r="W20" s="81"/>
    </row>
    <row r="21">
      <c r="A21" s="85">
        <v>15.0</v>
      </c>
      <c r="B21" s="85" t="s">
        <v>507</v>
      </c>
      <c r="C21" s="85" t="s">
        <v>26</v>
      </c>
      <c r="D21" s="87">
        <v>2250.0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T21" s="81"/>
      <c r="U21" s="81"/>
      <c r="V21" s="81"/>
      <c r="W21" s="81"/>
    </row>
    <row r="22">
      <c r="A22" s="85">
        <v>20.0</v>
      </c>
      <c r="B22" s="85" t="s">
        <v>370</v>
      </c>
      <c r="C22" s="85" t="s">
        <v>39</v>
      </c>
      <c r="D22" s="86">
        <v>604.03</v>
      </c>
      <c r="E22" s="209" t="s">
        <v>15</v>
      </c>
      <c r="F22" s="182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T22" s="81"/>
      <c r="U22" s="81"/>
      <c r="V22" s="81"/>
      <c r="W22" s="81"/>
    </row>
    <row r="23">
      <c r="A23" s="85">
        <v>20.0</v>
      </c>
      <c r="B23" s="85" t="s">
        <v>368</v>
      </c>
      <c r="C23" s="85" t="s">
        <v>39</v>
      </c>
      <c r="D23" s="181" t="s">
        <v>397</v>
      </c>
      <c r="E23" s="209" t="s">
        <v>397</v>
      </c>
      <c r="F23" s="182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T23" s="81"/>
      <c r="U23" s="81"/>
      <c r="V23" s="81"/>
      <c r="W23" s="81"/>
    </row>
    <row r="24">
      <c r="A24" s="85">
        <v>20.0</v>
      </c>
      <c r="B24" s="85" t="s">
        <v>700</v>
      </c>
      <c r="C24" s="85" t="s">
        <v>39</v>
      </c>
      <c r="D24" s="87">
        <v>3494.39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T24" s="81"/>
      <c r="U24" s="81"/>
      <c r="V24" s="81"/>
      <c r="W24" s="81"/>
    </row>
    <row r="25" ht="19.5" customHeight="1">
      <c r="A25" s="85">
        <v>20.0</v>
      </c>
      <c r="B25" s="85" t="s">
        <v>60</v>
      </c>
      <c r="C25" s="85" t="s">
        <v>39</v>
      </c>
      <c r="D25" s="87">
        <v>2315.43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T25" s="81"/>
      <c r="U25" s="81"/>
      <c r="V25" s="81"/>
      <c r="W25" s="81"/>
    </row>
    <row r="26" ht="19.5" customHeight="1">
      <c r="A26" s="85">
        <v>29.0</v>
      </c>
      <c r="B26" s="85" t="s">
        <v>398</v>
      </c>
      <c r="C26" s="92" t="s">
        <v>701</v>
      </c>
      <c r="D26" s="87">
        <v>840.0</v>
      </c>
      <c r="E26" s="209" t="s">
        <v>15</v>
      </c>
      <c r="F26" s="186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T26" s="81"/>
      <c r="U26" s="81"/>
      <c r="V26" s="81"/>
      <c r="W26" s="81"/>
    </row>
    <row r="27" ht="19.5" customHeight="1">
      <c r="A27" s="85">
        <v>30.0</v>
      </c>
      <c r="B27" s="85" t="s">
        <v>177</v>
      </c>
      <c r="C27" s="89" t="s">
        <v>168</v>
      </c>
      <c r="D27" s="87">
        <v>100.0</v>
      </c>
      <c r="E27" s="211" t="s">
        <v>15</v>
      </c>
      <c r="F27" s="186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T27" s="81"/>
      <c r="U27" s="81"/>
      <c r="V27" s="81"/>
      <c r="W27" s="81"/>
    </row>
    <row r="28" ht="19.5" customHeight="1">
      <c r="A28" s="85">
        <v>30.0</v>
      </c>
      <c r="B28" s="85" t="s">
        <v>178</v>
      </c>
      <c r="C28" s="92" t="s">
        <v>26</v>
      </c>
      <c r="D28" s="153">
        <f>SUM(K43)</f>
        <v>5761.53</v>
      </c>
      <c r="E28" s="209" t="s">
        <v>15</v>
      </c>
      <c r="F28" s="186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T28" s="81"/>
      <c r="U28" s="81"/>
      <c r="V28" s="81"/>
      <c r="W28" s="81"/>
    </row>
    <row r="29" ht="19.5" customHeight="1">
      <c r="A29" s="94"/>
      <c r="B29" s="95" t="s">
        <v>179</v>
      </c>
      <c r="C29" s="96"/>
      <c r="D29" s="97">
        <f>SUM(D4:D28)</f>
        <v>32672.48</v>
      </c>
      <c r="E29" s="98">
        <f>SUM(D4:D28)</f>
        <v>32672.48</v>
      </c>
      <c r="F29" s="99"/>
      <c r="G29" s="99"/>
      <c r="H29" s="99"/>
      <c r="I29" s="99"/>
      <c r="J29" s="99"/>
      <c r="K29" s="99"/>
      <c r="L29" s="81"/>
      <c r="M29" s="81"/>
      <c r="N29" s="81"/>
      <c r="O29" s="81"/>
      <c r="P29" s="81"/>
      <c r="Q29" s="81"/>
      <c r="R29" s="81"/>
      <c r="T29" s="81"/>
      <c r="U29" s="81"/>
      <c r="V29" s="81"/>
      <c r="W29" s="81"/>
    </row>
    <row r="30" ht="19.5" customHeight="1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T30" s="81"/>
      <c r="U30" s="81"/>
      <c r="V30" s="81"/>
      <c r="W30" s="81"/>
    </row>
    <row r="31" ht="19.5" customHeight="1">
      <c r="A31" s="81"/>
      <c r="B31" s="100" t="s">
        <v>172</v>
      </c>
      <c r="C31" s="101"/>
      <c r="D31" s="101"/>
      <c r="E31" s="94"/>
      <c r="F31" s="81"/>
      <c r="G31" s="81"/>
      <c r="H31" s="100" t="s">
        <v>178</v>
      </c>
      <c r="I31" s="101"/>
      <c r="J31" s="101"/>
      <c r="K31" s="94"/>
      <c r="L31" s="81"/>
      <c r="M31" s="81"/>
      <c r="N31" s="81"/>
      <c r="O31" s="81"/>
      <c r="P31" s="81"/>
      <c r="Q31" s="81"/>
      <c r="R31" s="81"/>
      <c r="T31" s="81"/>
      <c r="U31" s="81"/>
      <c r="V31" s="81"/>
      <c r="W31" s="81"/>
    </row>
    <row r="32" ht="19.5" customHeight="1">
      <c r="A32" s="81"/>
      <c r="B32" s="102" t="s">
        <v>180</v>
      </c>
      <c r="C32" s="102" t="s">
        <v>181</v>
      </c>
      <c r="D32" s="103" t="s">
        <v>18</v>
      </c>
      <c r="E32" s="189" t="s">
        <v>19</v>
      </c>
      <c r="F32" s="189" t="s">
        <v>334</v>
      </c>
      <c r="G32" s="81"/>
      <c r="H32" s="102" t="s">
        <v>180</v>
      </c>
      <c r="I32" s="105" t="s">
        <v>181</v>
      </c>
      <c r="J32" s="106" t="s">
        <v>18</v>
      </c>
      <c r="K32" s="107" t="s">
        <v>19</v>
      </c>
      <c r="L32" s="338" t="s">
        <v>180</v>
      </c>
      <c r="M32" s="323" t="s">
        <v>435</v>
      </c>
      <c r="N32" s="324" t="s">
        <v>436</v>
      </c>
      <c r="O32" s="81"/>
      <c r="P32" s="81"/>
      <c r="Q32" s="81"/>
      <c r="R32" s="81"/>
      <c r="T32" s="81"/>
      <c r="U32" s="81"/>
      <c r="V32" s="81"/>
      <c r="W32" s="81"/>
    </row>
    <row r="33" ht="19.5" customHeight="1">
      <c r="A33" s="81"/>
      <c r="B33" s="108" t="s">
        <v>371</v>
      </c>
      <c r="C33" s="109"/>
      <c r="D33" s="108">
        <v>963.49</v>
      </c>
      <c r="E33" s="325">
        <f t="shared" ref="E33:E42" si="1">SUM(C33:D33)</f>
        <v>963.49</v>
      </c>
      <c r="F33" s="130">
        <v>0.0</v>
      </c>
      <c r="G33" s="81"/>
      <c r="H33" s="108" t="s">
        <v>371</v>
      </c>
      <c r="I33" s="108"/>
      <c r="J33" s="108">
        <v>794.77</v>
      </c>
      <c r="K33" s="85">
        <f t="shared" ref="K33:K40" si="2">SUM(I33:J33)</f>
        <v>794.77</v>
      </c>
      <c r="L33" s="123" t="s">
        <v>371</v>
      </c>
      <c r="M33" s="241"/>
      <c r="N33" s="131">
        <f t="shared" ref="N33:N43" si="3">SUM(E33+K33)</f>
        <v>1758.26</v>
      </c>
      <c r="O33" s="81"/>
      <c r="P33" s="81"/>
      <c r="Q33" s="81"/>
      <c r="R33" s="81"/>
      <c r="T33" s="81"/>
      <c r="U33" s="81"/>
      <c r="V33" s="81"/>
      <c r="W33" s="81"/>
    </row>
    <row r="34" ht="19.5" customHeight="1">
      <c r="A34" s="81"/>
      <c r="B34" s="108" t="s">
        <v>186</v>
      </c>
      <c r="C34" s="108"/>
      <c r="D34" s="111">
        <v>458.7</v>
      </c>
      <c r="E34" s="85">
        <f t="shared" si="1"/>
        <v>458.7</v>
      </c>
      <c r="F34" s="108"/>
      <c r="G34" s="81"/>
      <c r="H34" s="108" t="s">
        <v>186</v>
      </c>
      <c r="I34" s="108"/>
      <c r="J34" s="108">
        <v>744.0</v>
      </c>
      <c r="K34" s="110">
        <f t="shared" si="2"/>
        <v>744</v>
      </c>
      <c r="L34" s="123" t="s">
        <v>186</v>
      </c>
      <c r="M34" s="241"/>
      <c r="N34" s="131">
        <f t="shared" si="3"/>
        <v>1202.7</v>
      </c>
      <c r="O34" s="81"/>
      <c r="P34" s="81"/>
      <c r="Q34" s="81"/>
      <c r="R34" s="81"/>
      <c r="T34" s="81"/>
      <c r="U34" s="81"/>
      <c r="V34" s="81"/>
      <c r="W34" s="81"/>
    </row>
    <row r="35" ht="19.5" customHeight="1">
      <c r="A35" s="81"/>
      <c r="B35" s="108" t="s">
        <v>335</v>
      </c>
      <c r="C35" s="108"/>
      <c r="D35" s="108">
        <v>508.56</v>
      </c>
      <c r="E35" s="85">
        <f t="shared" si="1"/>
        <v>508.56</v>
      </c>
      <c r="F35" s="130">
        <v>0.0</v>
      </c>
      <c r="G35" s="81"/>
      <c r="H35" s="108" t="s">
        <v>335</v>
      </c>
      <c r="I35" s="108"/>
      <c r="J35" s="108">
        <v>572.7</v>
      </c>
      <c r="K35" s="110">
        <f t="shared" si="2"/>
        <v>572.7</v>
      </c>
      <c r="L35" s="123" t="s">
        <v>335</v>
      </c>
      <c r="M35" s="241"/>
      <c r="N35" s="131">
        <f t="shared" si="3"/>
        <v>1081.26</v>
      </c>
      <c r="O35" s="81"/>
      <c r="P35" s="81"/>
      <c r="Q35" s="81"/>
      <c r="R35" s="81"/>
      <c r="T35" s="81"/>
      <c r="U35" s="81"/>
      <c r="V35" s="81"/>
      <c r="W35" s="81"/>
    </row>
    <row r="36" ht="19.5" customHeight="1">
      <c r="A36" s="81"/>
      <c r="B36" s="108" t="s">
        <v>190</v>
      </c>
      <c r="C36" s="108"/>
      <c r="D36" s="108">
        <v>596.87</v>
      </c>
      <c r="E36" s="85">
        <f t="shared" si="1"/>
        <v>596.87</v>
      </c>
      <c r="F36" s="130">
        <v>0.0</v>
      </c>
      <c r="G36" s="81"/>
      <c r="H36" s="108" t="s">
        <v>190</v>
      </c>
      <c r="I36" s="108"/>
      <c r="J36" s="108">
        <v>819.14</v>
      </c>
      <c r="K36" s="110">
        <f t="shared" si="2"/>
        <v>819.14</v>
      </c>
      <c r="L36" s="123" t="s">
        <v>190</v>
      </c>
      <c r="M36" s="241"/>
      <c r="N36" s="131">
        <f t="shared" si="3"/>
        <v>1416.01</v>
      </c>
      <c r="O36" s="81"/>
      <c r="P36" s="81"/>
      <c r="Q36" s="81"/>
      <c r="R36" s="81"/>
      <c r="T36" s="81"/>
      <c r="U36" s="81"/>
      <c r="V36" s="81"/>
      <c r="W36" s="81"/>
    </row>
    <row r="37">
      <c r="A37" s="81"/>
      <c r="B37" s="108" t="s">
        <v>702</v>
      </c>
      <c r="C37" s="130"/>
      <c r="D37" s="85">
        <v>990.93</v>
      </c>
      <c r="E37" s="85">
        <f t="shared" si="1"/>
        <v>990.93</v>
      </c>
      <c r="F37" s="137">
        <v>0.0</v>
      </c>
      <c r="G37" s="81"/>
      <c r="H37" s="108" t="s">
        <v>184</v>
      </c>
      <c r="I37" s="130"/>
      <c r="J37" s="85">
        <v>671.6</v>
      </c>
      <c r="K37" s="110">
        <f t="shared" si="2"/>
        <v>671.6</v>
      </c>
      <c r="L37" s="123" t="s">
        <v>702</v>
      </c>
      <c r="M37" s="241"/>
      <c r="N37" s="131">
        <f t="shared" si="3"/>
        <v>1662.53</v>
      </c>
      <c r="O37" s="81"/>
      <c r="P37" s="81"/>
      <c r="Q37" s="81"/>
      <c r="R37" s="81"/>
      <c r="T37" s="81"/>
      <c r="U37" s="81"/>
      <c r="V37" s="81"/>
      <c r="W37" s="81"/>
    </row>
    <row r="38">
      <c r="A38" s="81"/>
      <c r="B38" s="108" t="s">
        <v>630</v>
      </c>
      <c r="C38" s="130"/>
      <c r="D38" s="85">
        <v>750.0</v>
      </c>
      <c r="E38" s="325">
        <f t="shared" si="1"/>
        <v>750</v>
      </c>
      <c r="F38" s="137"/>
      <c r="G38" s="81"/>
      <c r="H38" s="108" t="s">
        <v>631</v>
      </c>
      <c r="I38" s="131"/>
      <c r="J38" s="85">
        <v>750.0</v>
      </c>
      <c r="K38" s="110">
        <f t="shared" si="2"/>
        <v>750</v>
      </c>
      <c r="L38" s="123" t="s">
        <v>630</v>
      </c>
      <c r="M38" s="241"/>
      <c r="N38" s="131">
        <f t="shared" si="3"/>
        <v>1500</v>
      </c>
      <c r="O38" s="81"/>
      <c r="P38" s="81"/>
      <c r="Q38" s="81"/>
      <c r="R38" s="81"/>
      <c r="T38" s="81"/>
      <c r="U38" s="81"/>
      <c r="V38" s="81"/>
      <c r="W38" s="81"/>
    </row>
    <row r="39">
      <c r="A39" s="81"/>
      <c r="B39" s="108" t="s">
        <v>604</v>
      </c>
      <c r="C39" s="130"/>
      <c r="D39" s="85">
        <v>747.0</v>
      </c>
      <c r="E39" s="85">
        <f t="shared" si="1"/>
        <v>747</v>
      </c>
      <c r="F39" s="130"/>
      <c r="G39" s="81"/>
      <c r="H39" s="108" t="s">
        <v>604</v>
      </c>
      <c r="I39" s="131"/>
      <c r="J39" s="85">
        <v>1409.32</v>
      </c>
      <c r="K39" s="246">
        <f t="shared" si="2"/>
        <v>1409.32</v>
      </c>
      <c r="L39" s="123" t="s">
        <v>604</v>
      </c>
      <c r="M39" s="241"/>
      <c r="N39" s="131">
        <f t="shared" si="3"/>
        <v>2156.32</v>
      </c>
      <c r="O39" s="81"/>
      <c r="P39" s="81"/>
      <c r="Q39" s="81"/>
      <c r="R39" s="81"/>
      <c r="T39" s="81"/>
      <c r="U39" s="81"/>
      <c r="V39" s="81"/>
      <c r="W39" s="81"/>
    </row>
    <row r="40">
      <c r="A40" s="81"/>
      <c r="B40" s="108" t="s">
        <v>669</v>
      </c>
      <c r="C40" s="130"/>
      <c r="D40" s="85">
        <v>1190.4</v>
      </c>
      <c r="E40" s="85">
        <f t="shared" si="1"/>
        <v>1190.4</v>
      </c>
      <c r="F40" s="130"/>
      <c r="G40" s="81"/>
      <c r="H40" s="108" t="s">
        <v>669</v>
      </c>
      <c r="I40" s="131"/>
      <c r="J40" s="85">
        <v>1260.55</v>
      </c>
      <c r="K40" s="246">
        <f t="shared" si="2"/>
        <v>1260.55</v>
      </c>
      <c r="L40" s="123" t="s">
        <v>669</v>
      </c>
      <c r="M40" s="241"/>
      <c r="N40" s="131">
        <f t="shared" si="3"/>
        <v>2450.95</v>
      </c>
      <c r="O40" s="81"/>
      <c r="P40" s="81"/>
      <c r="Q40" s="81"/>
      <c r="R40" s="81"/>
      <c r="T40" s="81"/>
      <c r="U40" s="81"/>
      <c r="V40" s="81"/>
      <c r="W40" s="81"/>
    </row>
    <row r="41">
      <c r="A41" s="81"/>
      <c r="B41" s="108" t="s">
        <v>703</v>
      </c>
      <c r="C41" s="130">
        <v>150.0</v>
      </c>
      <c r="D41" s="85">
        <v>0.0</v>
      </c>
      <c r="E41" s="85">
        <f t="shared" si="1"/>
        <v>150</v>
      </c>
      <c r="F41" s="130"/>
      <c r="G41" s="81"/>
      <c r="H41" s="108" t="s">
        <v>704</v>
      </c>
      <c r="I41" s="131"/>
      <c r="J41" s="85"/>
      <c r="K41" s="246"/>
      <c r="L41" s="123" t="s">
        <v>703</v>
      </c>
      <c r="M41" s="241"/>
      <c r="N41" s="131">
        <f t="shared" si="3"/>
        <v>150</v>
      </c>
      <c r="O41" s="81"/>
      <c r="P41" s="81"/>
      <c r="Q41" s="81"/>
      <c r="R41" s="81"/>
      <c r="T41" s="81"/>
      <c r="U41" s="81"/>
      <c r="V41" s="81"/>
      <c r="W41" s="81"/>
    </row>
    <row r="42">
      <c r="A42" s="81"/>
      <c r="B42" s="108" t="s">
        <v>670</v>
      </c>
      <c r="C42" s="130"/>
      <c r="D42" s="85">
        <v>258.6</v>
      </c>
      <c r="E42" s="85">
        <f t="shared" si="1"/>
        <v>258.6</v>
      </c>
      <c r="F42" s="130"/>
      <c r="G42" s="81"/>
      <c r="H42" s="339"/>
      <c r="I42" s="81"/>
      <c r="J42" s="340"/>
      <c r="K42" s="246"/>
      <c r="L42" s="341" t="s">
        <v>670</v>
      </c>
      <c r="M42" s="241"/>
      <c r="N42" s="131">
        <f t="shared" si="3"/>
        <v>258.6</v>
      </c>
      <c r="O42" s="81"/>
      <c r="P42" s="81"/>
      <c r="Q42" s="81"/>
      <c r="R42" s="81"/>
      <c r="T42" s="81"/>
      <c r="U42" s="81"/>
      <c r="V42" s="81"/>
      <c r="W42" s="81"/>
    </row>
    <row r="43">
      <c r="A43" s="81"/>
      <c r="B43" s="81"/>
      <c r="C43" s="81"/>
      <c r="D43" s="252"/>
      <c r="E43" s="255">
        <f>SUM(E33:E39)</f>
        <v>5015.55</v>
      </c>
      <c r="F43" s="193"/>
      <c r="G43" s="194"/>
      <c r="H43" s="81"/>
      <c r="I43" s="81"/>
      <c r="J43" s="257" t="s">
        <v>193</v>
      </c>
      <c r="K43" s="115">
        <f>SUM(K33:K39)</f>
        <v>5761.53</v>
      </c>
      <c r="L43" s="81"/>
      <c r="M43" s="327"/>
      <c r="N43" s="131">
        <f t="shared" si="3"/>
        <v>10777.08</v>
      </c>
      <c r="O43" s="81"/>
      <c r="P43" s="81"/>
      <c r="Q43" s="81"/>
      <c r="R43" s="81"/>
      <c r="T43" s="81"/>
      <c r="U43" s="81"/>
      <c r="V43" s="81"/>
      <c r="W43" s="81"/>
    </row>
    <row r="44">
      <c r="A44" s="81"/>
      <c r="B44" s="81"/>
      <c r="C44" s="81"/>
      <c r="D44" s="81"/>
      <c r="E44" s="195" t="s">
        <v>336</v>
      </c>
      <c r="F44" s="196" t="s">
        <v>337</v>
      </c>
      <c r="G44" s="197"/>
      <c r="H44" s="81"/>
      <c r="I44" s="81"/>
      <c r="J44" s="81"/>
      <c r="K44" s="81"/>
      <c r="L44" s="81"/>
      <c r="M44" s="318">
        <f t="shared" ref="M44:N44" si="4">SUM(M33:M41)</f>
        <v>0</v>
      </c>
      <c r="N44" s="335">
        <f t="shared" si="4"/>
        <v>13378.03</v>
      </c>
      <c r="O44" s="81"/>
      <c r="P44" s="81"/>
      <c r="Q44" s="81"/>
      <c r="R44" s="81"/>
      <c r="T44" s="81"/>
      <c r="U44" s="81"/>
      <c r="V44" s="81"/>
      <c r="W44" s="81"/>
    </row>
    <row r="45">
      <c r="A45" s="81"/>
      <c r="B45" s="116" t="s">
        <v>194</v>
      </c>
      <c r="C45" s="117">
        <f>SUM(E43+K43)</f>
        <v>10777.08</v>
      </c>
      <c r="D45" s="118"/>
      <c r="E45" s="118"/>
      <c r="F45" s="99"/>
      <c r="G45" s="99"/>
      <c r="H45" s="99"/>
      <c r="I45" s="99"/>
      <c r="J45" s="99"/>
      <c r="K45" s="99"/>
      <c r="L45" s="81"/>
      <c r="M45" s="81"/>
      <c r="N45" s="81"/>
      <c r="O45" s="81"/>
      <c r="P45" s="81"/>
      <c r="Q45" s="81"/>
      <c r="R45" s="81"/>
      <c r="T45" s="81"/>
      <c r="U45" s="81"/>
      <c r="V45" s="81"/>
      <c r="W45" s="81"/>
    </row>
    <row r="46">
      <c r="A46" s="81"/>
      <c r="B46" s="119"/>
      <c r="C46" s="120"/>
      <c r="D46" s="120"/>
      <c r="E46" s="120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T46" s="81"/>
      <c r="U46" s="81"/>
      <c r="V46" s="81"/>
      <c r="W46" s="81"/>
    </row>
    <row r="47">
      <c r="A47" s="81"/>
      <c r="B47" s="121" t="s">
        <v>195</v>
      </c>
      <c r="C47" s="122"/>
      <c r="D47" s="122"/>
      <c r="E47" s="122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T47" s="81"/>
      <c r="U47" s="81"/>
      <c r="V47" s="81"/>
      <c r="W47" s="81"/>
    </row>
    <row r="48">
      <c r="A48" s="81"/>
      <c r="B48" s="212"/>
      <c r="C48" s="284"/>
      <c r="D48" s="124"/>
      <c r="E48" s="226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T48" s="81"/>
      <c r="U48" s="81"/>
      <c r="V48" s="81"/>
      <c r="W48" s="81"/>
    </row>
    <row r="49">
      <c r="A49" s="81"/>
      <c r="B49" s="212"/>
      <c r="C49" s="284"/>
      <c r="D49" s="124"/>
      <c r="E49" s="124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T49" s="81"/>
      <c r="U49" s="81"/>
      <c r="V49" s="81"/>
      <c r="W49" s="81"/>
    </row>
    <row r="50">
      <c r="A50" s="81"/>
      <c r="B50" s="212"/>
      <c r="C50" s="284"/>
      <c r="D50" s="124"/>
      <c r="E50" s="124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T50" s="81"/>
      <c r="U50" s="81"/>
      <c r="V50" s="81"/>
      <c r="W50" s="81"/>
    </row>
    <row r="51">
      <c r="A51" s="81"/>
      <c r="B51" s="212"/>
      <c r="C51" s="284"/>
      <c r="D51" s="124"/>
      <c r="E51" s="124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T51" s="81"/>
      <c r="U51" s="81"/>
      <c r="V51" s="81"/>
      <c r="W51" s="81"/>
    </row>
    <row r="52">
      <c r="A52" s="81"/>
      <c r="B52" s="212"/>
      <c r="C52" s="284"/>
      <c r="D52" s="124"/>
      <c r="E52" s="124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T52" s="81"/>
      <c r="U52" s="81"/>
      <c r="V52" s="81"/>
      <c r="W52" s="81"/>
    </row>
    <row r="53">
      <c r="A53" s="81"/>
      <c r="B53" s="212"/>
      <c r="C53" s="284"/>
      <c r="D53" s="124"/>
      <c r="E53" s="124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T53" s="81"/>
      <c r="U53" s="81"/>
      <c r="V53" s="81"/>
      <c r="W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T54" s="81"/>
      <c r="U54" s="81"/>
      <c r="V54" s="81"/>
      <c r="W54" s="81"/>
    </row>
    <row r="55">
      <c r="A55" s="81"/>
      <c r="B55" s="116" t="s">
        <v>198</v>
      </c>
      <c r="C55" s="227">
        <f>SUM(E48:E53)</f>
        <v>0</v>
      </c>
      <c r="D55" s="198"/>
      <c r="E55" s="127"/>
      <c r="F55" s="198"/>
      <c r="G55" s="198"/>
      <c r="H55" s="228">
        <f>SUM(C55+E55)</f>
        <v>0</v>
      </c>
      <c r="I55" s="99"/>
      <c r="J55" s="99"/>
      <c r="K55" s="99"/>
      <c r="L55" s="81"/>
      <c r="M55" s="81"/>
      <c r="N55" s="81"/>
      <c r="O55" s="81"/>
      <c r="P55" s="81"/>
      <c r="Q55" s="81"/>
      <c r="R55" s="81"/>
      <c r="T55" s="81"/>
      <c r="U55" s="81"/>
      <c r="V55" s="81"/>
      <c r="W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T56" s="81"/>
      <c r="U56" s="81"/>
      <c r="V56" s="81"/>
      <c r="W56" s="81"/>
    </row>
    <row r="57">
      <c r="A57" s="81"/>
      <c r="B57" s="79" t="s">
        <v>201</v>
      </c>
      <c r="C57" s="99"/>
      <c r="D57" s="99"/>
      <c r="E57" s="99"/>
      <c r="F57" s="99"/>
      <c r="G57" s="99"/>
      <c r="H57" s="99"/>
      <c r="I57" s="99"/>
      <c r="J57" s="99"/>
      <c r="K57" s="99"/>
      <c r="L57" s="81"/>
      <c r="M57" s="81"/>
      <c r="N57" s="81"/>
      <c r="O57" s="81"/>
      <c r="P57" s="81"/>
      <c r="Q57" s="81"/>
      <c r="R57" s="81"/>
      <c r="T57" s="81"/>
      <c r="U57" s="81"/>
      <c r="V57" s="81"/>
      <c r="W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T58" s="81"/>
      <c r="U58" s="81"/>
      <c r="V58" s="81"/>
      <c r="W58" s="81"/>
    </row>
    <row r="59">
      <c r="A59" s="81"/>
      <c r="B59" s="79" t="s">
        <v>438</v>
      </c>
      <c r="C59" s="99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T59" s="81"/>
      <c r="U59" s="81"/>
      <c r="V59" s="81"/>
      <c r="W59" s="81"/>
    </row>
    <row r="60">
      <c r="A60" s="81"/>
      <c r="B60" s="129" t="s">
        <v>203</v>
      </c>
      <c r="C60" s="129" t="s">
        <v>160</v>
      </c>
      <c r="D60" s="129" t="s">
        <v>204</v>
      </c>
      <c r="E60" s="81"/>
      <c r="F60" s="82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T60" s="81"/>
      <c r="U60" s="81"/>
      <c r="V60" s="81"/>
      <c r="W60" s="81"/>
    </row>
    <row r="61">
      <c r="A61" s="81"/>
      <c r="B61" s="130" t="s">
        <v>705</v>
      </c>
      <c r="C61" s="130" t="s">
        <v>340</v>
      </c>
      <c r="D61" s="130">
        <v>60.0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T61" s="81"/>
      <c r="U61" s="81"/>
      <c r="V61" s="81"/>
      <c r="W61" s="81"/>
    </row>
    <row r="62">
      <c r="A62" s="81"/>
      <c r="B62" s="130"/>
      <c r="C62" s="130"/>
      <c r="D62" s="13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T62" s="81"/>
      <c r="U62" s="81"/>
      <c r="V62" s="81"/>
      <c r="W62" s="81"/>
    </row>
    <row r="63">
      <c r="A63" s="81"/>
      <c r="B63" s="130"/>
      <c r="C63" s="130"/>
      <c r="D63" s="13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T63" s="81"/>
      <c r="U63" s="81"/>
      <c r="V63" s="81"/>
      <c r="W63" s="81"/>
    </row>
    <row r="64">
      <c r="A64" s="81"/>
      <c r="B64" s="130"/>
      <c r="C64" s="130"/>
      <c r="D64" s="13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T64" s="81"/>
      <c r="U64" s="81"/>
      <c r="V64" s="81"/>
      <c r="W64" s="81"/>
    </row>
    <row r="65">
      <c r="A65" s="81"/>
      <c r="B65" s="131"/>
      <c r="C65" s="131"/>
      <c r="D65" s="13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T65" s="81"/>
      <c r="U65" s="81"/>
      <c r="V65" s="81"/>
      <c r="W65" s="81"/>
    </row>
    <row r="66">
      <c r="A66" s="81"/>
      <c r="B66" s="81"/>
      <c r="C66" s="133" t="s">
        <v>193</v>
      </c>
      <c r="D66" s="134">
        <f>SUM(D61:D65)</f>
        <v>60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T66" s="81"/>
      <c r="U66" s="81"/>
      <c r="V66" s="81"/>
      <c r="W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T67" s="81"/>
      <c r="U67" s="81"/>
      <c r="V67" s="81"/>
      <c r="W67" s="81"/>
    </row>
    <row r="68">
      <c r="A68" s="81"/>
      <c r="B68" s="79" t="s">
        <v>210</v>
      </c>
      <c r="C68" s="99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T68" s="81"/>
      <c r="U68" s="81"/>
      <c r="V68" s="81"/>
      <c r="W68" s="81"/>
    </row>
    <row r="69">
      <c r="A69" s="81"/>
      <c r="B69" s="129" t="s">
        <v>203</v>
      </c>
      <c r="C69" s="129" t="s">
        <v>160</v>
      </c>
      <c r="D69" s="129" t="s">
        <v>204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T69" s="81"/>
      <c r="U69" s="81"/>
      <c r="V69" s="81"/>
      <c r="W69" s="81"/>
    </row>
    <row r="70">
      <c r="A70" s="81"/>
      <c r="B70" s="130" t="s">
        <v>706</v>
      </c>
      <c r="C70" s="130" t="s">
        <v>340</v>
      </c>
      <c r="D70" s="130">
        <v>27.98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T70" s="81"/>
      <c r="U70" s="81"/>
      <c r="V70" s="81"/>
      <c r="W70" s="81"/>
    </row>
    <row r="71">
      <c r="A71" s="81"/>
      <c r="B71" s="130" t="s">
        <v>707</v>
      </c>
      <c r="C71" s="130" t="s">
        <v>340</v>
      </c>
      <c r="D71" s="130">
        <v>111.64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T71" s="81"/>
      <c r="U71" s="81"/>
      <c r="V71" s="81"/>
      <c r="W71" s="81"/>
    </row>
    <row r="72">
      <c r="A72" s="81"/>
      <c r="B72" s="330" t="s">
        <v>707</v>
      </c>
      <c r="C72" s="130" t="s">
        <v>209</v>
      </c>
      <c r="D72" s="130">
        <v>91.87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T72" s="81"/>
      <c r="U72" s="81"/>
      <c r="V72" s="81"/>
      <c r="W72" s="81"/>
    </row>
    <row r="73">
      <c r="A73" s="81"/>
      <c r="B73" s="330"/>
      <c r="C73" s="130"/>
      <c r="D73" s="13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T73" s="81"/>
      <c r="U73" s="81"/>
      <c r="V73" s="81"/>
      <c r="W73" s="81"/>
    </row>
    <row r="74">
      <c r="A74" s="81"/>
      <c r="B74" s="130"/>
      <c r="C74" s="130"/>
      <c r="D74" s="13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T74" s="81"/>
      <c r="U74" s="81"/>
      <c r="V74" s="81"/>
      <c r="W74" s="81"/>
    </row>
    <row r="75">
      <c r="A75" s="81"/>
      <c r="B75" s="131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T75" s="81"/>
      <c r="U75" s="81"/>
      <c r="V75" s="81"/>
      <c r="W75" s="81"/>
    </row>
    <row r="76">
      <c r="A76" s="81"/>
      <c r="B76" s="135"/>
      <c r="C76" s="131"/>
      <c r="D76" s="13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T76" s="81"/>
      <c r="U76" s="81"/>
      <c r="V76" s="81"/>
      <c r="W76" s="81"/>
    </row>
    <row r="77">
      <c r="A77" s="81"/>
      <c r="B77" s="136"/>
      <c r="C77" s="133" t="s">
        <v>193</v>
      </c>
      <c r="D77" s="134">
        <f>SUM(D70:D76)</f>
        <v>231.49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T77" s="81"/>
      <c r="U77" s="81"/>
      <c r="V77" s="81"/>
      <c r="W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T78" s="81"/>
      <c r="U78" s="81"/>
      <c r="V78" s="81"/>
      <c r="W78" s="81"/>
    </row>
    <row r="79">
      <c r="A79" s="81"/>
      <c r="B79" s="79" t="s">
        <v>216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T79" s="81"/>
      <c r="U79" s="81"/>
      <c r="V79" s="81"/>
      <c r="W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T80" s="81"/>
      <c r="U80" s="81"/>
      <c r="V80" s="81"/>
      <c r="W80" s="81"/>
    </row>
    <row r="81">
      <c r="A81" s="81"/>
      <c r="B81" s="130" t="s">
        <v>708</v>
      </c>
      <c r="C81" s="130" t="s">
        <v>209</v>
      </c>
      <c r="D81" s="130">
        <v>51.8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T81" s="81"/>
      <c r="U81" s="81"/>
      <c r="V81" s="81"/>
      <c r="W81" s="81"/>
    </row>
    <row r="82">
      <c r="A82" s="81"/>
      <c r="B82" s="130" t="s">
        <v>709</v>
      </c>
      <c r="C82" s="130" t="s">
        <v>209</v>
      </c>
      <c r="D82" s="130">
        <v>33.3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T82" s="81"/>
      <c r="U82" s="81"/>
      <c r="V82" s="81"/>
      <c r="W82" s="81"/>
    </row>
    <row r="83">
      <c r="A83" s="81"/>
      <c r="B83" s="135"/>
      <c r="C83" s="135"/>
      <c r="D83" s="135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T83" s="81"/>
      <c r="U83" s="81"/>
      <c r="V83" s="81"/>
      <c r="W83" s="81"/>
    </row>
    <row r="84">
      <c r="A84" s="81"/>
      <c r="B84" s="136"/>
      <c r="C84" s="133" t="s">
        <v>193</v>
      </c>
      <c r="D84" s="134">
        <f>SUM(D81:D83)</f>
        <v>85.1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T84" s="81"/>
      <c r="U84" s="81"/>
      <c r="V84" s="81"/>
      <c r="W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T85" s="81"/>
      <c r="U85" s="81"/>
      <c r="V85" s="81"/>
      <c r="W85" s="81"/>
    </row>
    <row r="86">
      <c r="A86" s="81"/>
      <c r="B86" s="79" t="s">
        <v>220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T86" s="81"/>
      <c r="U86" s="81"/>
      <c r="V86" s="81"/>
      <c r="W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T87" s="81"/>
      <c r="U87" s="81"/>
      <c r="V87" s="81"/>
      <c r="W87" s="81"/>
    </row>
    <row r="88">
      <c r="A88" s="81"/>
      <c r="B88" s="130" t="s">
        <v>710</v>
      </c>
      <c r="C88" s="130" t="s">
        <v>516</v>
      </c>
      <c r="D88" s="130">
        <v>1615.0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T88" s="81"/>
      <c r="U88" s="81"/>
      <c r="V88" s="81"/>
      <c r="W88" s="81"/>
    </row>
    <row r="89">
      <c r="A89" s="81"/>
      <c r="B89" s="130"/>
      <c r="C89" s="130"/>
      <c r="D89" s="13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T89" s="81"/>
      <c r="U89" s="81"/>
      <c r="V89" s="81"/>
      <c r="W89" s="81"/>
    </row>
    <row r="90">
      <c r="A90" s="81"/>
      <c r="B90" s="135"/>
      <c r="C90" s="135"/>
      <c r="D90" s="135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T90" s="81"/>
      <c r="U90" s="81"/>
      <c r="V90" s="81"/>
      <c r="W90" s="81"/>
    </row>
    <row r="91">
      <c r="A91" s="81"/>
      <c r="B91" s="136"/>
      <c r="C91" s="133" t="s">
        <v>193</v>
      </c>
      <c r="D91" s="134">
        <f>SUM(D88:D90)</f>
        <v>1615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T91" s="81"/>
      <c r="U91" s="81"/>
      <c r="V91" s="81"/>
      <c r="W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T92" s="81"/>
      <c r="U92" s="81"/>
      <c r="V92" s="81"/>
      <c r="W92" s="81"/>
    </row>
    <row r="93">
      <c r="A93" s="81"/>
      <c r="B93" s="79" t="s">
        <v>223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T93" s="81"/>
      <c r="U93" s="81"/>
      <c r="V93" s="81"/>
      <c r="W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T94" s="81"/>
      <c r="U94" s="81"/>
      <c r="V94" s="81"/>
      <c r="W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T95" s="81"/>
      <c r="U95" s="81"/>
      <c r="V95" s="81"/>
      <c r="W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T96" s="81"/>
      <c r="U96" s="81"/>
      <c r="V96" s="81"/>
      <c r="W96" s="81"/>
    </row>
    <row r="97">
      <c r="A97" s="81"/>
      <c r="B97" s="130"/>
      <c r="C97" s="130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T97" s="81"/>
      <c r="U97" s="81"/>
      <c r="V97" s="81"/>
      <c r="W97" s="81"/>
    </row>
    <row r="98">
      <c r="A98" s="81"/>
      <c r="B98" s="81"/>
      <c r="C98" s="133" t="s">
        <v>193</v>
      </c>
      <c r="D98" s="134">
        <f>SUM(D95:D97)</f>
        <v>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T98" s="81"/>
      <c r="U98" s="81"/>
      <c r="V98" s="81"/>
      <c r="W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T99" s="81"/>
      <c r="U99" s="81"/>
      <c r="V99" s="81"/>
      <c r="W99" s="81"/>
    </row>
    <row r="100">
      <c r="A100" s="81"/>
      <c r="B100" s="79" t="s">
        <v>224</v>
      </c>
      <c r="C100" s="99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T100" s="81"/>
      <c r="U100" s="81"/>
      <c r="V100" s="81"/>
      <c r="W100" s="81"/>
    </row>
    <row r="101">
      <c r="A101" s="81"/>
      <c r="B101" s="129" t="s">
        <v>203</v>
      </c>
      <c r="C101" s="129" t="s">
        <v>160</v>
      </c>
      <c r="D101" s="129" t="s">
        <v>204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T101" s="81"/>
      <c r="U101" s="81"/>
      <c r="V101" s="81"/>
      <c r="W101" s="81"/>
    </row>
    <row r="102">
      <c r="A102" s="81"/>
      <c r="B102" s="131"/>
      <c r="C102" s="131"/>
      <c r="D102" s="13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T102" s="81"/>
      <c r="U102" s="81"/>
      <c r="V102" s="81"/>
      <c r="W102" s="81"/>
    </row>
    <row r="103">
      <c r="A103" s="81"/>
      <c r="B103" s="131"/>
      <c r="C103" s="131"/>
      <c r="D103" s="13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T103" s="81"/>
      <c r="U103" s="81"/>
      <c r="V103" s="81"/>
      <c r="W103" s="81"/>
    </row>
    <row r="104">
      <c r="A104" s="81"/>
      <c r="B104" s="135"/>
      <c r="C104" s="135"/>
      <c r="D104" s="135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T104" s="81"/>
      <c r="U104" s="81"/>
      <c r="V104" s="81"/>
      <c r="W104" s="81"/>
    </row>
    <row r="105">
      <c r="A105" s="81"/>
      <c r="B105" s="136"/>
      <c r="C105" s="133" t="s">
        <v>193</v>
      </c>
      <c r="D105" s="134">
        <f>SUM(D102:D104)</f>
        <v>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T105" s="81"/>
      <c r="U105" s="81"/>
      <c r="V105" s="81"/>
      <c r="W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T106" s="81"/>
      <c r="U106" s="81"/>
      <c r="V106" s="81"/>
      <c r="W106" s="81"/>
    </row>
    <row r="107">
      <c r="A107" s="81"/>
      <c r="B107" s="79" t="s">
        <v>386</v>
      </c>
      <c r="C107" s="99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T107" s="81"/>
      <c r="U107" s="81"/>
      <c r="V107" s="81"/>
      <c r="W107" s="81"/>
    </row>
    <row r="108">
      <c r="A108" s="81"/>
      <c r="B108" s="129" t="s">
        <v>203</v>
      </c>
      <c r="C108" s="129" t="s">
        <v>160</v>
      </c>
      <c r="D108" s="129" t="s">
        <v>204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T108" s="81"/>
      <c r="U108" s="81"/>
      <c r="V108" s="81"/>
      <c r="W108" s="81"/>
    </row>
    <row r="109">
      <c r="A109" s="81"/>
      <c r="B109" s="130" t="s">
        <v>686</v>
      </c>
      <c r="C109" s="130" t="s">
        <v>711</v>
      </c>
      <c r="D109" s="130">
        <v>399.81</v>
      </c>
      <c r="E109" s="199"/>
      <c r="F109" s="82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T109" s="81"/>
      <c r="U109" s="81"/>
      <c r="V109" s="81"/>
      <c r="W109" s="81"/>
    </row>
    <row r="110">
      <c r="A110" s="81"/>
      <c r="B110" s="130" t="s">
        <v>712</v>
      </c>
      <c r="C110" s="130" t="s">
        <v>209</v>
      </c>
      <c r="D110" s="302">
        <v>18.9</v>
      </c>
      <c r="E110" s="199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T110" s="81"/>
      <c r="U110" s="81"/>
      <c r="V110" s="81"/>
      <c r="W110" s="81"/>
    </row>
    <row r="111">
      <c r="A111" s="81"/>
      <c r="B111" s="130" t="s">
        <v>686</v>
      </c>
      <c r="C111" s="130" t="s">
        <v>644</v>
      </c>
      <c r="D111" s="130">
        <v>143.11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T111" s="81"/>
      <c r="U111" s="81"/>
      <c r="V111" s="81"/>
      <c r="W111" s="81"/>
    </row>
    <row r="112">
      <c r="A112" s="81"/>
      <c r="B112" s="130" t="s">
        <v>686</v>
      </c>
      <c r="C112" s="130" t="s">
        <v>713</v>
      </c>
      <c r="D112" s="130">
        <v>173.81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T112" s="81"/>
      <c r="U112" s="81"/>
      <c r="V112" s="81"/>
      <c r="W112" s="81"/>
    </row>
    <row r="113">
      <c r="A113" s="81"/>
      <c r="B113" s="130" t="s">
        <v>559</v>
      </c>
      <c r="C113" s="130" t="s">
        <v>714</v>
      </c>
      <c r="D113" s="302">
        <v>500.0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T113" s="81"/>
      <c r="U113" s="81"/>
      <c r="V113" s="81"/>
      <c r="W113" s="81"/>
    </row>
    <row r="114">
      <c r="A114" s="81"/>
      <c r="B114" s="187" t="s">
        <v>620</v>
      </c>
      <c r="C114" s="130" t="s">
        <v>715</v>
      </c>
      <c r="D114" s="130">
        <v>337.7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T114" s="81"/>
      <c r="U114" s="81"/>
      <c r="V114" s="81"/>
      <c r="W114" s="81"/>
    </row>
    <row r="115">
      <c r="A115" s="81"/>
      <c r="B115" s="213"/>
      <c r="C115" s="214" t="s">
        <v>193</v>
      </c>
      <c r="D115" s="215">
        <f>SUM(D109:D114)</f>
        <v>1573.33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T115" s="81"/>
      <c r="U115" s="81"/>
      <c r="V115" s="81"/>
      <c r="W115" s="81"/>
    </row>
    <row r="116">
      <c r="A116" s="81"/>
      <c r="B116" s="216"/>
      <c r="C116" s="217"/>
      <c r="D116" s="217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T116" s="81"/>
      <c r="U116" s="81"/>
      <c r="V116" s="81"/>
      <c r="W116" s="81"/>
    </row>
    <row r="117">
      <c r="A117" s="81"/>
      <c r="B117" s="200" t="s">
        <v>354</v>
      </c>
      <c r="C117" s="218"/>
      <c r="D117" s="218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T117" s="81"/>
      <c r="U117" s="81"/>
      <c r="V117" s="81"/>
      <c r="W117" s="81"/>
    </row>
    <row r="118">
      <c r="A118" s="81"/>
      <c r="B118" s="129" t="s">
        <v>203</v>
      </c>
      <c r="C118" s="129" t="s">
        <v>160</v>
      </c>
      <c r="D118" s="129" t="s">
        <v>204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T118" s="81"/>
      <c r="U118" s="81"/>
      <c r="V118" s="81"/>
      <c r="W118" s="81"/>
    </row>
    <row r="119">
      <c r="A119" s="81"/>
      <c r="B119" s="130" t="s">
        <v>716</v>
      </c>
      <c r="C119" s="130" t="s">
        <v>270</v>
      </c>
      <c r="D119" s="130">
        <v>130.0</v>
      </c>
      <c r="E119" s="230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T119" s="81"/>
      <c r="U119" s="81"/>
      <c r="V119" s="81"/>
      <c r="W119" s="81"/>
    </row>
    <row r="120">
      <c r="A120" s="81"/>
      <c r="B120" s="130" t="s">
        <v>717</v>
      </c>
      <c r="C120" s="130" t="s">
        <v>516</v>
      </c>
      <c r="D120" s="130">
        <v>400.0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T120" s="81"/>
      <c r="U120" s="81"/>
      <c r="V120" s="81"/>
      <c r="W120" s="81"/>
    </row>
    <row r="121">
      <c r="A121" s="81"/>
      <c r="B121" s="130"/>
      <c r="C121" s="130"/>
      <c r="D121" s="13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T121" s="81"/>
      <c r="U121" s="81"/>
      <c r="V121" s="81"/>
      <c r="W121" s="81"/>
    </row>
    <row r="122">
      <c r="A122" s="81"/>
      <c r="B122" s="130"/>
      <c r="C122" s="130"/>
      <c r="D122" s="13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T122" s="81"/>
      <c r="U122" s="81"/>
      <c r="V122" s="81"/>
      <c r="W122" s="81"/>
    </row>
    <row r="123">
      <c r="A123" s="81"/>
      <c r="B123" s="130"/>
      <c r="C123" s="130"/>
      <c r="D123" s="13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T123" s="81"/>
      <c r="U123" s="81"/>
      <c r="V123" s="81"/>
      <c r="W123" s="81"/>
    </row>
    <row r="124">
      <c r="A124" s="81"/>
      <c r="B124" s="130"/>
      <c r="C124" s="130"/>
      <c r="D124" s="13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T124" s="81"/>
      <c r="U124" s="81"/>
      <c r="V124" s="81"/>
      <c r="W124" s="81"/>
    </row>
    <row r="125">
      <c r="A125" s="81"/>
      <c r="B125" s="130"/>
      <c r="C125" s="130"/>
      <c r="D125" s="13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T125" s="81"/>
      <c r="U125" s="81"/>
      <c r="V125" s="81"/>
      <c r="W125" s="81"/>
    </row>
    <row r="126">
      <c r="A126" s="81"/>
      <c r="B126" s="131"/>
      <c r="C126" s="131"/>
      <c r="D126" s="13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T126" s="81"/>
      <c r="U126" s="81"/>
      <c r="V126" s="81"/>
      <c r="W126" s="81"/>
    </row>
    <row r="127">
      <c r="A127" s="81"/>
      <c r="B127" s="81"/>
      <c r="C127" s="133" t="s">
        <v>193</v>
      </c>
      <c r="D127" s="134">
        <f>SUM(D119:D126)</f>
        <v>530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T127" s="81"/>
      <c r="U127" s="81"/>
      <c r="V127" s="81"/>
      <c r="W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T128" s="81"/>
      <c r="U128" s="81"/>
      <c r="V128" s="81"/>
      <c r="W128" s="81"/>
    </row>
    <row r="129">
      <c r="A129" s="81"/>
      <c r="B129" s="79" t="s">
        <v>252</v>
      </c>
      <c r="C129" s="140">
        <f>SUM(D66+D77+D84+D91+D98+D105+D115+D127)</f>
        <v>4094.92</v>
      </c>
      <c r="D129" s="99"/>
      <c r="E129" s="99"/>
      <c r="F129" s="99"/>
      <c r="G129" s="99"/>
      <c r="H129" s="99"/>
      <c r="I129" s="99"/>
      <c r="J129" s="99"/>
      <c r="K129" s="99"/>
      <c r="L129" s="81"/>
      <c r="M129" s="81"/>
      <c r="N129" s="81"/>
      <c r="O129" s="81"/>
      <c r="P129" s="81"/>
      <c r="Q129" s="81"/>
      <c r="R129" s="81"/>
      <c r="T129" s="81"/>
      <c r="U129" s="81"/>
      <c r="V129" s="81"/>
      <c r="W129" s="81"/>
    </row>
    <row r="130">
      <c r="A130" s="81"/>
      <c r="B130" s="141"/>
      <c r="C130" s="141"/>
      <c r="D130" s="14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T130" s="81"/>
      <c r="U130" s="81"/>
      <c r="V130" s="81"/>
      <c r="W130" s="81"/>
    </row>
    <row r="131">
      <c r="A131" s="81"/>
      <c r="B131" s="79" t="s">
        <v>253</v>
      </c>
      <c r="C131" s="99"/>
      <c r="D131" s="99"/>
      <c r="E131" s="99"/>
      <c r="F131" s="99"/>
      <c r="G131" s="99"/>
      <c r="H131" s="99"/>
      <c r="I131" s="99"/>
      <c r="J131" s="99"/>
      <c r="K131" s="99"/>
      <c r="L131" s="81"/>
      <c r="M131" s="81"/>
      <c r="N131" s="81"/>
      <c r="O131" s="81"/>
      <c r="P131" s="81"/>
      <c r="Q131" s="81"/>
      <c r="R131" s="81"/>
      <c r="T131" s="81"/>
      <c r="U131" s="81"/>
      <c r="V131" s="81"/>
      <c r="W131" s="81"/>
    </row>
    <row r="132">
      <c r="A132" s="81"/>
      <c r="B132" s="139" t="s">
        <v>254</v>
      </c>
      <c r="C132" s="139" t="s">
        <v>255</v>
      </c>
      <c r="D132" s="139" t="s">
        <v>256</v>
      </c>
      <c r="E132" s="142" t="s">
        <v>257</v>
      </c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T132" s="81"/>
      <c r="U132" s="81"/>
      <c r="V132" s="81"/>
      <c r="W132" s="81"/>
    </row>
    <row r="133">
      <c r="A133" s="81"/>
      <c r="B133" s="273" t="s">
        <v>161</v>
      </c>
      <c r="C133" s="273" t="s">
        <v>255</v>
      </c>
      <c r="D133" s="273" t="s">
        <v>256</v>
      </c>
      <c r="E133" s="23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T133" s="81"/>
      <c r="U133" s="81"/>
      <c r="V133" s="81"/>
      <c r="W133" s="81"/>
    </row>
    <row r="134">
      <c r="A134" s="81"/>
      <c r="B134" s="146"/>
      <c r="C134" s="147">
        <v>45120.0</v>
      </c>
      <c r="D134" s="146">
        <v>10000.0</v>
      </c>
      <c r="E134" s="146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T134" s="81"/>
      <c r="U134" s="81"/>
      <c r="V134" s="81"/>
      <c r="W134" s="81"/>
    </row>
    <row r="135">
      <c r="A135" s="81"/>
      <c r="B135" s="146">
        <v>72594.36</v>
      </c>
      <c r="C135" s="147">
        <v>45002.0</v>
      </c>
      <c r="D135" s="231"/>
      <c r="E135" s="146">
        <v>5300.0</v>
      </c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T135" s="81"/>
      <c r="U135" s="81"/>
      <c r="V135" s="81"/>
      <c r="W135" s="81"/>
    </row>
    <row r="136">
      <c r="A136" s="81"/>
      <c r="B136" s="146">
        <v>67427.37</v>
      </c>
      <c r="C136" s="147">
        <v>45131.0</v>
      </c>
      <c r="D136" s="146">
        <v>5000.0</v>
      </c>
      <c r="E136" s="23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T136" s="81"/>
      <c r="U136" s="81"/>
      <c r="V136" s="81"/>
      <c r="W136" s="81"/>
    </row>
    <row r="137">
      <c r="A137" s="81"/>
      <c r="B137" s="146"/>
      <c r="C137" s="331"/>
      <c r="D137" s="342"/>
      <c r="E137" s="146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T137" s="81"/>
      <c r="U137" s="81"/>
      <c r="V137" s="81"/>
      <c r="W137" s="81"/>
    </row>
    <row r="138">
      <c r="A138" s="81"/>
      <c r="B138" s="146"/>
      <c r="C138" s="331"/>
      <c r="D138" s="146"/>
      <c r="E138" s="332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T138" s="81"/>
      <c r="U138" s="81"/>
      <c r="V138" s="81"/>
      <c r="W138" s="81"/>
    </row>
    <row r="139">
      <c r="A139" s="81"/>
      <c r="B139" s="146"/>
      <c r="C139" s="147"/>
      <c r="D139" s="146"/>
      <c r="E139" s="332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T139" s="81"/>
      <c r="U139" s="81"/>
      <c r="V139" s="81"/>
      <c r="W139" s="81"/>
    </row>
    <row r="140">
      <c r="A140" s="81"/>
      <c r="B140" s="146"/>
      <c r="C140" s="147"/>
      <c r="D140" s="146"/>
      <c r="E140" s="333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T140" s="81"/>
      <c r="U140" s="81"/>
      <c r="V140" s="81"/>
      <c r="W140" s="81"/>
    </row>
    <row r="141">
      <c r="A141" s="81"/>
      <c r="B141" s="146"/>
      <c r="C141" s="147"/>
      <c r="D141" s="146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T141" s="81"/>
      <c r="U141" s="81"/>
      <c r="V141" s="81"/>
      <c r="W141" s="81"/>
    </row>
    <row r="142">
      <c r="A142" s="81"/>
      <c r="B142" s="146"/>
      <c r="C142" s="147"/>
      <c r="D142" s="146"/>
      <c r="E142" s="146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T142" s="81"/>
      <c r="U142" s="81"/>
      <c r="V142" s="81"/>
      <c r="W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T143" s="81"/>
      <c r="U143" s="81"/>
      <c r="V143" s="81"/>
      <c r="W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T144" s="81"/>
      <c r="U144" s="81"/>
      <c r="V144" s="81"/>
      <c r="W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T145" s="81"/>
      <c r="U145" s="81"/>
      <c r="V145" s="81"/>
      <c r="W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T146" s="81"/>
      <c r="U146" s="81"/>
      <c r="V146" s="81"/>
      <c r="W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T147" s="81"/>
      <c r="U147" s="81"/>
      <c r="V147" s="81"/>
      <c r="W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T148" s="81"/>
      <c r="U148" s="81"/>
      <c r="V148" s="81"/>
      <c r="W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T149" s="81"/>
      <c r="U149" s="81"/>
      <c r="V149" s="81"/>
      <c r="W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T150" s="81"/>
      <c r="U150" s="81"/>
      <c r="V150" s="81"/>
      <c r="W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T151" s="81"/>
      <c r="U151" s="81"/>
      <c r="V151" s="81"/>
      <c r="W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T152" s="81"/>
      <c r="U152" s="81"/>
      <c r="V152" s="81"/>
      <c r="W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T153" s="81"/>
      <c r="U153" s="81"/>
      <c r="V153" s="81"/>
      <c r="W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T154" s="81"/>
      <c r="U154" s="81"/>
      <c r="V154" s="81"/>
      <c r="W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T155" s="81"/>
      <c r="U155" s="81"/>
      <c r="V155" s="81"/>
      <c r="W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T156" s="81"/>
      <c r="U156" s="81"/>
      <c r="V156" s="81"/>
      <c r="W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T157" s="81"/>
      <c r="U157" s="81"/>
      <c r="V157" s="81"/>
      <c r="W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T158" s="81"/>
      <c r="U158" s="81"/>
      <c r="V158" s="81"/>
      <c r="W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T159" s="81"/>
      <c r="U159" s="81"/>
      <c r="V159" s="81"/>
      <c r="W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T160" s="81"/>
      <c r="U160" s="81"/>
      <c r="V160" s="81"/>
      <c r="W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T161" s="81"/>
      <c r="U161" s="81"/>
      <c r="V161" s="81"/>
      <c r="W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T162" s="81"/>
      <c r="U162" s="81"/>
      <c r="V162" s="81"/>
      <c r="W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T163" s="81"/>
      <c r="U163" s="81"/>
      <c r="V163" s="81"/>
      <c r="W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T164" s="81"/>
      <c r="U164" s="81"/>
      <c r="V164" s="81"/>
      <c r="W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T165" s="81"/>
      <c r="U165" s="81"/>
      <c r="V165" s="81"/>
      <c r="W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T166" s="81"/>
      <c r="U166" s="81"/>
      <c r="V166" s="81"/>
      <c r="W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T167" s="81"/>
      <c r="U167" s="81"/>
      <c r="V167" s="81"/>
      <c r="W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T168" s="81"/>
      <c r="U168" s="81"/>
      <c r="V168" s="81"/>
      <c r="W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T169" s="81"/>
      <c r="U169" s="81"/>
      <c r="V169" s="81"/>
      <c r="W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T170" s="81"/>
      <c r="U170" s="81"/>
      <c r="V170" s="81"/>
      <c r="W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T171" s="81"/>
      <c r="U171" s="81"/>
      <c r="V171" s="81"/>
      <c r="W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T172" s="81"/>
      <c r="U172" s="81"/>
      <c r="V172" s="81"/>
      <c r="W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T173" s="81"/>
      <c r="U173" s="81"/>
      <c r="V173" s="81"/>
      <c r="W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T174" s="81"/>
      <c r="U174" s="81"/>
      <c r="V174" s="81"/>
      <c r="W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T175" s="81"/>
      <c r="U175" s="81"/>
      <c r="V175" s="81"/>
      <c r="W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T176" s="81"/>
      <c r="U176" s="81"/>
      <c r="V176" s="81"/>
      <c r="W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T177" s="81"/>
      <c r="U177" s="81"/>
      <c r="V177" s="81"/>
      <c r="W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T178" s="81"/>
      <c r="U178" s="81"/>
      <c r="V178" s="81"/>
      <c r="W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T179" s="81"/>
      <c r="U179" s="81"/>
      <c r="V179" s="81"/>
      <c r="W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T180" s="81"/>
      <c r="U180" s="81"/>
      <c r="V180" s="81"/>
      <c r="W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T181" s="81"/>
      <c r="U181" s="81"/>
      <c r="V181" s="81"/>
      <c r="W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T182" s="81"/>
      <c r="U182" s="81"/>
      <c r="V182" s="81"/>
      <c r="W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T183" s="81"/>
      <c r="U183" s="81"/>
      <c r="V183" s="81"/>
      <c r="W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T184" s="81"/>
      <c r="U184" s="81"/>
      <c r="V184" s="81"/>
      <c r="W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T185" s="81"/>
      <c r="U185" s="81"/>
      <c r="V185" s="81"/>
      <c r="W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T186" s="81"/>
      <c r="U186" s="81"/>
      <c r="V186" s="81"/>
      <c r="W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T187" s="81"/>
      <c r="U187" s="81"/>
      <c r="V187" s="81"/>
      <c r="W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T188" s="81"/>
      <c r="U188" s="81"/>
      <c r="V188" s="81"/>
      <c r="W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T189" s="81"/>
      <c r="U189" s="81"/>
      <c r="V189" s="81"/>
      <c r="W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T190" s="81"/>
      <c r="U190" s="81"/>
      <c r="V190" s="81"/>
      <c r="W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T191" s="81"/>
      <c r="U191" s="81"/>
      <c r="V191" s="81"/>
      <c r="W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T192" s="81"/>
      <c r="U192" s="81"/>
      <c r="V192" s="81"/>
      <c r="W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T193" s="81"/>
      <c r="U193" s="81"/>
      <c r="V193" s="81"/>
      <c r="W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T194" s="81"/>
      <c r="U194" s="81"/>
      <c r="V194" s="81"/>
      <c r="W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T195" s="81"/>
      <c r="U195" s="81"/>
      <c r="V195" s="81"/>
      <c r="W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T196" s="81"/>
      <c r="U196" s="81"/>
      <c r="V196" s="81"/>
      <c r="W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T197" s="81"/>
      <c r="U197" s="81"/>
      <c r="V197" s="81"/>
      <c r="W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T198" s="81"/>
      <c r="U198" s="81"/>
      <c r="V198" s="81"/>
      <c r="W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T199" s="81"/>
      <c r="U199" s="81"/>
      <c r="V199" s="81"/>
      <c r="W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T200" s="81"/>
      <c r="U200" s="81"/>
      <c r="V200" s="81"/>
      <c r="W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T201" s="81"/>
      <c r="U201" s="81"/>
      <c r="V201" s="81"/>
      <c r="W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T202" s="81"/>
      <c r="U202" s="81"/>
      <c r="V202" s="81"/>
      <c r="W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T203" s="81"/>
      <c r="U203" s="81"/>
      <c r="V203" s="81"/>
      <c r="W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T204" s="81"/>
      <c r="U204" s="81"/>
      <c r="V204" s="81"/>
      <c r="W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T205" s="81"/>
      <c r="U205" s="81"/>
      <c r="V205" s="81"/>
      <c r="W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T206" s="81"/>
      <c r="U206" s="81"/>
      <c r="V206" s="81"/>
      <c r="W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T207" s="81"/>
      <c r="U207" s="81"/>
      <c r="V207" s="81"/>
      <c r="W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T208" s="81"/>
      <c r="U208" s="81"/>
      <c r="V208" s="81"/>
      <c r="W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T209" s="81"/>
      <c r="U209" s="81"/>
      <c r="V209" s="81"/>
      <c r="W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T210" s="81"/>
      <c r="U210" s="81"/>
      <c r="V210" s="81"/>
      <c r="W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T211" s="81"/>
      <c r="U211" s="81"/>
      <c r="V211" s="81"/>
      <c r="W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T212" s="81"/>
      <c r="U212" s="81"/>
      <c r="V212" s="81"/>
      <c r="W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T213" s="81"/>
      <c r="U213" s="81"/>
      <c r="V213" s="81"/>
      <c r="W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T214" s="81"/>
      <c r="U214" s="81"/>
      <c r="V214" s="81"/>
      <c r="W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T215" s="81"/>
      <c r="U215" s="81"/>
      <c r="V215" s="81"/>
      <c r="W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T216" s="81"/>
      <c r="U216" s="81"/>
      <c r="V216" s="81"/>
      <c r="W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T217" s="81"/>
      <c r="U217" s="81"/>
      <c r="V217" s="81"/>
      <c r="W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T218" s="81"/>
      <c r="U218" s="81"/>
      <c r="V218" s="81"/>
      <c r="W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T219" s="81"/>
      <c r="U219" s="81"/>
      <c r="V219" s="81"/>
      <c r="W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T220" s="81"/>
      <c r="U220" s="81"/>
      <c r="V220" s="81"/>
      <c r="W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T221" s="81"/>
      <c r="U221" s="81"/>
      <c r="V221" s="81"/>
      <c r="W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T222" s="81"/>
      <c r="U222" s="81"/>
      <c r="V222" s="81"/>
      <c r="W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T223" s="81"/>
      <c r="U223" s="81"/>
      <c r="V223" s="81"/>
      <c r="W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T224" s="81"/>
      <c r="U224" s="81"/>
      <c r="V224" s="81"/>
      <c r="W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T225" s="81"/>
      <c r="U225" s="81"/>
      <c r="V225" s="81"/>
      <c r="W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T226" s="81"/>
      <c r="U226" s="81"/>
      <c r="V226" s="81"/>
      <c r="W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T227" s="81"/>
      <c r="U227" s="81"/>
      <c r="V227" s="81"/>
      <c r="W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T228" s="81"/>
      <c r="U228" s="81"/>
      <c r="V228" s="81"/>
      <c r="W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T229" s="81"/>
      <c r="U229" s="81"/>
      <c r="V229" s="81"/>
      <c r="W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T230" s="81"/>
      <c r="U230" s="81"/>
      <c r="V230" s="81"/>
      <c r="W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T231" s="81"/>
      <c r="U231" s="81"/>
      <c r="V231" s="81"/>
      <c r="W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T232" s="81"/>
      <c r="U232" s="81"/>
      <c r="V232" s="81"/>
      <c r="W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T233" s="81"/>
      <c r="U233" s="81"/>
      <c r="V233" s="81"/>
      <c r="W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T234" s="81"/>
      <c r="U234" s="81"/>
      <c r="V234" s="81"/>
      <c r="W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T235" s="81"/>
      <c r="U235" s="81"/>
      <c r="V235" s="81"/>
      <c r="W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T236" s="81"/>
      <c r="U236" s="81"/>
      <c r="V236" s="81"/>
      <c r="W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T237" s="81"/>
      <c r="U237" s="81"/>
      <c r="V237" s="81"/>
      <c r="W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T238" s="81"/>
      <c r="U238" s="81"/>
      <c r="V238" s="81"/>
      <c r="W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T239" s="81"/>
      <c r="U239" s="81"/>
      <c r="V239" s="81"/>
      <c r="W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T240" s="81"/>
      <c r="U240" s="81"/>
      <c r="V240" s="81"/>
      <c r="W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T241" s="81"/>
      <c r="U241" s="81"/>
      <c r="V241" s="81"/>
      <c r="W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T242" s="81"/>
      <c r="U242" s="81"/>
      <c r="V242" s="81"/>
      <c r="W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T243" s="81"/>
      <c r="U243" s="81"/>
      <c r="V243" s="81"/>
      <c r="W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T244" s="81"/>
      <c r="U244" s="81"/>
      <c r="V244" s="81"/>
      <c r="W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T245" s="81"/>
      <c r="U245" s="81"/>
      <c r="V245" s="81"/>
      <c r="W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T246" s="81"/>
      <c r="U246" s="81"/>
      <c r="V246" s="81"/>
      <c r="W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T247" s="81"/>
      <c r="U247" s="81"/>
      <c r="V247" s="81"/>
      <c r="W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T248" s="81"/>
      <c r="U248" s="81"/>
      <c r="V248" s="81"/>
      <c r="W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T249" s="81"/>
      <c r="U249" s="81"/>
      <c r="V249" s="81"/>
      <c r="W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T250" s="81"/>
      <c r="U250" s="81"/>
      <c r="V250" s="81"/>
      <c r="W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T251" s="81"/>
      <c r="U251" s="81"/>
      <c r="V251" s="81"/>
      <c r="W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T252" s="81"/>
      <c r="U252" s="81"/>
      <c r="V252" s="81"/>
      <c r="W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T253" s="81"/>
      <c r="U253" s="81"/>
      <c r="V253" s="81"/>
      <c r="W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T254" s="81"/>
      <c r="U254" s="81"/>
      <c r="V254" s="81"/>
      <c r="W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T255" s="81"/>
      <c r="U255" s="81"/>
      <c r="V255" s="81"/>
      <c r="W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T256" s="81"/>
      <c r="U256" s="81"/>
      <c r="V256" s="81"/>
      <c r="W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T257" s="81"/>
      <c r="U257" s="81"/>
      <c r="V257" s="81"/>
      <c r="W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T258" s="81"/>
      <c r="U258" s="81"/>
      <c r="V258" s="81"/>
      <c r="W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T259" s="81"/>
      <c r="U259" s="81"/>
      <c r="V259" s="81"/>
      <c r="W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T260" s="81"/>
      <c r="U260" s="81"/>
      <c r="V260" s="81"/>
      <c r="W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T261" s="81"/>
      <c r="U261" s="81"/>
      <c r="V261" s="81"/>
      <c r="W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T262" s="81"/>
      <c r="U262" s="81"/>
      <c r="V262" s="81"/>
      <c r="W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T263" s="81"/>
      <c r="U263" s="81"/>
      <c r="V263" s="81"/>
      <c r="W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T264" s="81"/>
      <c r="U264" s="81"/>
      <c r="V264" s="81"/>
      <c r="W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T265" s="81"/>
      <c r="U265" s="81"/>
      <c r="V265" s="81"/>
      <c r="W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T266" s="81"/>
      <c r="U266" s="81"/>
      <c r="V266" s="81"/>
      <c r="W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T267" s="81"/>
      <c r="U267" s="81"/>
      <c r="V267" s="81"/>
      <c r="W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T268" s="81"/>
      <c r="U268" s="81"/>
      <c r="V268" s="81"/>
      <c r="W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T269" s="81"/>
      <c r="U269" s="81"/>
      <c r="V269" s="81"/>
      <c r="W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T270" s="81"/>
      <c r="U270" s="81"/>
      <c r="V270" s="81"/>
      <c r="W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T271" s="81"/>
      <c r="U271" s="81"/>
      <c r="V271" s="81"/>
      <c r="W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T272" s="81"/>
      <c r="U272" s="81"/>
      <c r="V272" s="81"/>
      <c r="W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T273" s="81"/>
      <c r="U273" s="81"/>
      <c r="V273" s="81"/>
      <c r="W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T274" s="81"/>
      <c r="U274" s="81"/>
      <c r="V274" s="81"/>
      <c r="W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T275" s="81"/>
      <c r="U275" s="81"/>
      <c r="V275" s="81"/>
      <c r="W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T276" s="81"/>
      <c r="U276" s="81"/>
      <c r="V276" s="81"/>
      <c r="W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T277" s="81"/>
      <c r="U277" s="81"/>
      <c r="V277" s="81"/>
      <c r="W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T278" s="81"/>
      <c r="U278" s="81"/>
      <c r="V278" s="81"/>
      <c r="W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T279" s="81"/>
      <c r="U279" s="81"/>
      <c r="V279" s="81"/>
      <c r="W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T280" s="81"/>
      <c r="U280" s="81"/>
      <c r="V280" s="81"/>
      <c r="W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T281" s="81"/>
      <c r="U281" s="81"/>
      <c r="V281" s="81"/>
      <c r="W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T282" s="81"/>
      <c r="U282" s="81"/>
      <c r="V282" s="81"/>
      <c r="W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T283" s="81"/>
      <c r="U283" s="81"/>
      <c r="V283" s="81"/>
      <c r="W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T284" s="81"/>
      <c r="U284" s="81"/>
      <c r="V284" s="81"/>
      <c r="W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T285" s="81"/>
      <c r="U285" s="81"/>
      <c r="V285" s="81"/>
      <c r="W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T286" s="81"/>
      <c r="U286" s="81"/>
      <c r="V286" s="81"/>
      <c r="W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T287" s="81"/>
      <c r="U287" s="81"/>
      <c r="V287" s="81"/>
      <c r="W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T288" s="81"/>
      <c r="U288" s="81"/>
      <c r="V288" s="81"/>
      <c r="W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T289" s="81"/>
      <c r="U289" s="81"/>
      <c r="V289" s="81"/>
      <c r="W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T290" s="81"/>
      <c r="U290" s="81"/>
      <c r="V290" s="81"/>
      <c r="W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T291" s="81"/>
      <c r="U291" s="81"/>
      <c r="V291" s="81"/>
      <c r="W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T292" s="81"/>
      <c r="U292" s="81"/>
      <c r="V292" s="81"/>
      <c r="W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T293" s="81"/>
      <c r="U293" s="81"/>
      <c r="V293" s="81"/>
      <c r="W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T294" s="81"/>
      <c r="U294" s="81"/>
      <c r="V294" s="81"/>
      <c r="W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T295" s="81"/>
      <c r="U295" s="81"/>
      <c r="V295" s="81"/>
      <c r="W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T296" s="81"/>
      <c r="U296" s="81"/>
      <c r="V296" s="81"/>
      <c r="W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T297" s="81"/>
      <c r="U297" s="81"/>
      <c r="V297" s="81"/>
      <c r="W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T298" s="81"/>
      <c r="U298" s="81"/>
      <c r="V298" s="81"/>
      <c r="W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T299" s="81"/>
      <c r="U299" s="81"/>
      <c r="V299" s="81"/>
      <c r="W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T300" s="81"/>
      <c r="U300" s="81"/>
      <c r="V300" s="81"/>
      <c r="W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T301" s="81"/>
      <c r="U301" s="81"/>
      <c r="V301" s="81"/>
      <c r="W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T302" s="81"/>
      <c r="U302" s="81"/>
      <c r="V302" s="81"/>
      <c r="W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T303" s="81"/>
      <c r="U303" s="81"/>
      <c r="V303" s="81"/>
      <c r="W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T304" s="81"/>
      <c r="U304" s="81"/>
      <c r="V304" s="81"/>
      <c r="W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T305" s="81"/>
      <c r="U305" s="81"/>
      <c r="V305" s="81"/>
      <c r="W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T306" s="81"/>
      <c r="U306" s="81"/>
      <c r="V306" s="81"/>
      <c r="W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T307" s="81"/>
      <c r="U307" s="81"/>
      <c r="V307" s="81"/>
      <c r="W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T308" s="81"/>
      <c r="U308" s="81"/>
      <c r="V308" s="81"/>
      <c r="W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T309" s="81"/>
      <c r="U309" s="81"/>
      <c r="V309" s="81"/>
      <c r="W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T310" s="81"/>
      <c r="U310" s="81"/>
      <c r="V310" s="81"/>
      <c r="W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T311" s="81"/>
      <c r="U311" s="81"/>
      <c r="V311" s="81"/>
      <c r="W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T312" s="81"/>
      <c r="U312" s="81"/>
      <c r="V312" s="81"/>
      <c r="W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T313" s="81"/>
      <c r="U313" s="81"/>
      <c r="V313" s="81"/>
      <c r="W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T314" s="81"/>
      <c r="U314" s="81"/>
      <c r="V314" s="81"/>
      <c r="W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T315" s="81"/>
      <c r="U315" s="81"/>
      <c r="V315" s="81"/>
      <c r="W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T316" s="81"/>
      <c r="U316" s="81"/>
      <c r="V316" s="81"/>
      <c r="W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T317" s="81"/>
      <c r="U317" s="81"/>
      <c r="V317" s="81"/>
      <c r="W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T318" s="81"/>
      <c r="U318" s="81"/>
      <c r="V318" s="81"/>
      <c r="W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T319" s="81"/>
      <c r="U319" s="81"/>
      <c r="V319" s="81"/>
      <c r="W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T320" s="81"/>
      <c r="U320" s="81"/>
      <c r="V320" s="81"/>
      <c r="W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T321" s="81"/>
      <c r="U321" s="81"/>
      <c r="V321" s="81"/>
      <c r="W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T322" s="81"/>
      <c r="U322" s="81"/>
      <c r="V322" s="81"/>
      <c r="W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T323" s="81"/>
      <c r="U323" s="81"/>
      <c r="V323" s="81"/>
      <c r="W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T324" s="81"/>
      <c r="U324" s="81"/>
      <c r="V324" s="81"/>
      <c r="W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T325" s="81"/>
      <c r="U325" s="81"/>
      <c r="V325" s="81"/>
      <c r="W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T326" s="81"/>
      <c r="U326" s="81"/>
      <c r="V326" s="81"/>
      <c r="W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T327" s="81"/>
      <c r="U327" s="81"/>
      <c r="V327" s="81"/>
      <c r="W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T328" s="81"/>
      <c r="U328" s="81"/>
      <c r="V328" s="81"/>
      <c r="W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T329" s="81"/>
      <c r="U329" s="81"/>
      <c r="V329" s="81"/>
      <c r="W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T330" s="81"/>
      <c r="U330" s="81"/>
      <c r="V330" s="81"/>
      <c r="W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T331" s="81"/>
      <c r="U331" s="81"/>
      <c r="V331" s="81"/>
      <c r="W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T332" s="81"/>
      <c r="U332" s="81"/>
      <c r="V332" s="81"/>
      <c r="W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T333" s="81"/>
      <c r="U333" s="81"/>
      <c r="V333" s="81"/>
      <c r="W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T334" s="81"/>
      <c r="U334" s="81"/>
      <c r="V334" s="81"/>
      <c r="W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T335" s="81"/>
      <c r="U335" s="81"/>
      <c r="V335" s="81"/>
      <c r="W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T336" s="81"/>
      <c r="U336" s="81"/>
      <c r="V336" s="81"/>
      <c r="W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T337" s="81"/>
      <c r="U337" s="81"/>
      <c r="V337" s="81"/>
      <c r="W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T338" s="81"/>
      <c r="U338" s="81"/>
      <c r="V338" s="81"/>
      <c r="W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T339" s="81"/>
      <c r="U339" s="81"/>
      <c r="V339" s="81"/>
      <c r="W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T340" s="81"/>
      <c r="U340" s="81"/>
      <c r="V340" s="81"/>
      <c r="W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T341" s="81"/>
      <c r="U341" s="81"/>
      <c r="V341" s="81"/>
      <c r="W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T342" s="81"/>
      <c r="U342" s="81"/>
      <c r="V342" s="81"/>
      <c r="W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T343" s="81"/>
      <c r="U343" s="81"/>
      <c r="V343" s="81"/>
      <c r="W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T344" s="81"/>
      <c r="U344" s="81"/>
      <c r="V344" s="81"/>
      <c r="W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T345" s="81"/>
      <c r="U345" s="81"/>
      <c r="V345" s="81"/>
      <c r="W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T346" s="81"/>
      <c r="U346" s="81"/>
      <c r="V346" s="81"/>
      <c r="W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T347" s="81"/>
      <c r="U347" s="81"/>
      <c r="V347" s="81"/>
      <c r="W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T348" s="81"/>
      <c r="U348" s="81"/>
      <c r="V348" s="81"/>
      <c r="W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T349" s="81"/>
      <c r="U349" s="81"/>
      <c r="V349" s="81"/>
      <c r="W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T350" s="81"/>
      <c r="U350" s="81"/>
      <c r="V350" s="81"/>
      <c r="W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T351" s="81"/>
      <c r="U351" s="81"/>
      <c r="V351" s="81"/>
      <c r="W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T352" s="81"/>
      <c r="U352" s="81"/>
      <c r="V352" s="81"/>
      <c r="W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T353" s="81"/>
      <c r="U353" s="81"/>
      <c r="V353" s="81"/>
      <c r="W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T354" s="81"/>
      <c r="U354" s="81"/>
      <c r="V354" s="81"/>
      <c r="W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T355" s="81"/>
      <c r="U355" s="81"/>
      <c r="V355" s="81"/>
      <c r="W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T356" s="81"/>
      <c r="U356" s="81"/>
      <c r="V356" s="81"/>
      <c r="W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T357" s="81"/>
      <c r="U357" s="81"/>
      <c r="V357" s="81"/>
      <c r="W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T358" s="81"/>
      <c r="U358" s="81"/>
      <c r="V358" s="81"/>
      <c r="W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T359" s="81"/>
      <c r="U359" s="81"/>
      <c r="V359" s="81"/>
      <c r="W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T360" s="81"/>
      <c r="U360" s="81"/>
      <c r="V360" s="81"/>
      <c r="W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T361" s="81"/>
      <c r="U361" s="81"/>
      <c r="V361" s="81"/>
      <c r="W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T362" s="81"/>
      <c r="U362" s="81"/>
      <c r="V362" s="81"/>
      <c r="W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T363" s="81"/>
      <c r="U363" s="81"/>
      <c r="V363" s="81"/>
      <c r="W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T364" s="81"/>
      <c r="U364" s="81"/>
      <c r="V364" s="81"/>
      <c r="W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T365" s="81"/>
      <c r="U365" s="81"/>
      <c r="V365" s="81"/>
      <c r="W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T366" s="81"/>
      <c r="U366" s="81"/>
      <c r="V366" s="81"/>
      <c r="W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T367" s="81"/>
      <c r="U367" s="81"/>
      <c r="V367" s="81"/>
      <c r="W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T368" s="81"/>
      <c r="U368" s="81"/>
      <c r="V368" s="81"/>
      <c r="W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T369" s="81"/>
      <c r="U369" s="81"/>
      <c r="V369" s="81"/>
      <c r="W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T370" s="81"/>
      <c r="U370" s="81"/>
      <c r="V370" s="81"/>
      <c r="W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T371" s="81"/>
      <c r="U371" s="81"/>
      <c r="V371" s="81"/>
      <c r="W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T372" s="81"/>
      <c r="U372" s="81"/>
      <c r="V372" s="81"/>
      <c r="W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T373" s="81"/>
      <c r="U373" s="81"/>
      <c r="V373" s="81"/>
      <c r="W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T374" s="81"/>
      <c r="U374" s="81"/>
      <c r="V374" s="81"/>
      <c r="W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T375" s="81"/>
      <c r="U375" s="81"/>
      <c r="V375" s="81"/>
      <c r="W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T376" s="81"/>
      <c r="U376" s="81"/>
      <c r="V376" s="81"/>
      <c r="W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T377" s="81"/>
      <c r="U377" s="81"/>
      <c r="V377" s="81"/>
      <c r="W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T378" s="81"/>
      <c r="U378" s="81"/>
      <c r="V378" s="81"/>
      <c r="W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T379" s="81"/>
      <c r="U379" s="81"/>
      <c r="V379" s="81"/>
      <c r="W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T380" s="81"/>
      <c r="U380" s="81"/>
      <c r="V380" s="81"/>
      <c r="W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T381" s="81"/>
      <c r="U381" s="81"/>
      <c r="V381" s="81"/>
      <c r="W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T382" s="81"/>
      <c r="U382" s="81"/>
      <c r="V382" s="81"/>
      <c r="W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T383" s="81"/>
      <c r="U383" s="81"/>
      <c r="V383" s="81"/>
      <c r="W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T384" s="81"/>
      <c r="U384" s="81"/>
      <c r="V384" s="81"/>
      <c r="W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T385" s="81"/>
      <c r="U385" s="81"/>
      <c r="V385" s="81"/>
      <c r="W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T386" s="81"/>
      <c r="U386" s="81"/>
      <c r="V386" s="81"/>
      <c r="W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T387" s="81"/>
      <c r="U387" s="81"/>
      <c r="V387" s="81"/>
      <c r="W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T388" s="81"/>
      <c r="U388" s="81"/>
      <c r="V388" s="81"/>
      <c r="W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T389" s="81"/>
      <c r="U389" s="81"/>
      <c r="V389" s="81"/>
      <c r="W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T390" s="81"/>
      <c r="U390" s="81"/>
      <c r="V390" s="81"/>
      <c r="W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T391" s="81"/>
      <c r="U391" s="81"/>
      <c r="V391" s="81"/>
      <c r="W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T392" s="81"/>
      <c r="U392" s="81"/>
      <c r="V392" s="81"/>
      <c r="W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T393" s="81"/>
      <c r="U393" s="81"/>
      <c r="V393" s="81"/>
      <c r="W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T394" s="81"/>
      <c r="U394" s="81"/>
      <c r="V394" s="81"/>
      <c r="W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T395" s="81"/>
      <c r="U395" s="81"/>
      <c r="V395" s="81"/>
      <c r="W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T396" s="81"/>
      <c r="U396" s="81"/>
      <c r="V396" s="81"/>
      <c r="W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T397" s="81"/>
      <c r="U397" s="81"/>
      <c r="V397" s="81"/>
      <c r="W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T398" s="81"/>
      <c r="U398" s="81"/>
      <c r="V398" s="81"/>
      <c r="W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T399" s="81"/>
      <c r="U399" s="81"/>
      <c r="V399" s="81"/>
      <c r="W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T400" s="81"/>
      <c r="U400" s="81"/>
      <c r="V400" s="81"/>
      <c r="W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T401" s="81"/>
      <c r="U401" s="81"/>
      <c r="V401" s="81"/>
      <c r="W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T402" s="81"/>
      <c r="U402" s="81"/>
      <c r="V402" s="81"/>
      <c r="W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T403" s="81"/>
      <c r="U403" s="81"/>
      <c r="V403" s="81"/>
      <c r="W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T404" s="81"/>
      <c r="U404" s="81"/>
      <c r="V404" s="81"/>
      <c r="W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T405" s="81"/>
      <c r="U405" s="81"/>
      <c r="V405" s="81"/>
      <c r="W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T406" s="81"/>
      <c r="U406" s="81"/>
      <c r="V406" s="81"/>
      <c r="W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T407" s="81"/>
      <c r="U407" s="81"/>
      <c r="V407" s="81"/>
      <c r="W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T408" s="81"/>
      <c r="U408" s="81"/>
      <c r="V408" s="81"/>
      <c r="W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T409" s="81"/>
      <c r="U409" s="81"/>
      <c r="V409" s="81"/>
      <c r="W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T410" s="81"/>
      <c r="U410" s="81"/>
      <c r="V410" s="81"/>
      <c r="W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T411" s="81"/>
      <c r="U411" s="81"/>
      <c r="V411" s="81"/>
      <c r="W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T412" s="81"/>
      <c r="U412" s="81"/>
      <c r="V412" s="81"/>
      <c r="W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T413" s="81"/>
      <c r="U413" s="81"/>
      <c r="V413" s="81"/>
      <c r="W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T414" s="81"/>
      <c r="U414" s="81"/>
      <c r="V414" s="81"/>
      <c r="W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T415" s="81"/>
      <c r="U415" s="81"/>
      <c r="V415" s="81"/>
      <c r="W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T416" s="81"/>
      <c r="U416" s="81"/>
      <c r="V416" s="81"/>
      <c r="W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T417" s="81"/>
      <c r="U417" s="81"/>
      <c r="V417" s="81"/>
      <c r="W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T418" s="81"/>
      <c r="U418" s="81"/>
      <c r="V418" s="81"/>
      <c r="W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T419" s="81"/>
      <c r="U419" s="81"/>
      <c r="V419" s="81"/>
      <c r="W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T420" s="81"/>
      <c r="U420" s="81"/>
      <c r="V420" s="81"/>
      <c r="W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T421" s="81"/>
      <c r="U421" s="81"/>
      <c r="V421" s="81"/>
      <c r="W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T422" s="81"/>
      <c r="U422" s="81"/>
      <c r="V422" s="81"/>
      <c r="W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T423" s="81"/>
      <c r="U423" s="81"/>
      <c r="V423" s="81"/>
      <c r="W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T424" s="81"/>
      <c r="U424" s="81"/>
      <c r="V424" s="81"/>
      <c r="W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T425" s="81"/>
      <c r="U425" s="81"/>
      <c r="V425" s="81"/>
      <c r="W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T426" s="81"/>
      <c r="U426" s="81"/>
      <c r="V426" s="81"/>
      <c r="W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T427" s="81"/>
      <c r="U427" s="81"/>
      <c r="V427" s="81"/>
      <c r="W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T428" s="81"/>
      <c r="U428" s="81"/>
      <c r="V428" s="81"/>
      <c r="W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T429" s="81"/>
      <c r="U429" s="81"/>
      <c r="V429" s="81"/>
      <c r="W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T430" s="81"/>
      <c r="U430" s="81"/>
      <c r="V430" s="81"/>
      <c r="W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T431" s="81"/>
      <c r="U431" s="81"/>
      <c r="V431" s="81"/>
      <c r="W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T432" s="81"/>
      <c r="U432" s="81"/>
      <c r="V432" s="81"/>
      <c r="W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T433" s="81"/>
      <c r="U433" s="81"/>
      <c r="V433" s="81"/>
      <c r="W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T434" s="81"/>
      <c r="U434" s="81"/>
      <c r="V434" s="81"/>
      <c r="W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T435" s="81"/>
      <c r="U435" s="81"/>
      <c r="V435" s="81"/>
      <c r="W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T436" s="81"/>
      <c r="U436" s="81"/>
      <c r="V436" s="81"/>
      <c r="W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T437" s="81"/>
      <c r="U437" s="81"/>
      <c r="V437" s="81"/>
      <c r="W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T438" s="81"/>
      <c r="U438" s="81"/>
      <c r="V438" s="81"/>
      <c r="W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T439" s="81"/>
      <c r="U439" s="81"/>
      <c r="V439" s="81"/>
      <c r="W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T440" s="81"/>
      <c r="U440" s="81"/>
      <c r="V440" s="81"/>
      <c r="W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T441" s="81"/>
      <c r="U441" s="81"/>
      <c r="V441" s="81"/>
      <c r="W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T442" s="81"/>
      <c r="U442" s="81"/>
      <c r="V442" s="81"/>
      <c r="W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T443" s="81"/>
      <c r="U443" s="81"/>
      <c r="V443" s="81"/>
      <c r="W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T444" s="81"/>
      <c r="U444" s="81"/>
      <c r="V444" s="81"/>
      <c r="W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T445" s="81"/>
      <c r="U445" s="81"/>
      <c r="V445" s="81"/>
      <c r="W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T446" s="81"/>
      <c r="U446" s="81"/>
      <c r="V446" s="81"/>
      <c r="W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T447" s="81"/>
      <c r="U447" s="81"/>
      <c r="V447" s="81"/>
      <c r="W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T448" s="81"/>
      <c r="U448" s="81"/>
      <c r="V448" s="81"/>
      <c r="W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T449" s="81"/>
      <c r="U449" s="81"/>
      <c r="V449" s="81"/>
      <c r="W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T450" s="81"/>
      <c r="U450" s="81"/>
      <c r="V450" s="81"/>
      <c r="W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T451" s="81"/>
      <c r="U451" s="81"/>
      <c r="V451" s="81"/>
      <c r="W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T452" s="81"/>
      <c r="U452" s="81"/>
      <c r="V452" s="81"/>
      <c r="W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T453" s="81"/>
      <c r="U453" s="81"/>
      <c r="V453" s="81"/>
      <c r="W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T454" s="81"/>
      <c r="U454" s="81"/>
      <c r="V454" s="81"/>
      <c r="W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T455" s="81"/>
      <c r="U455" s="81"/>
      <c r="V455" s="81"/>
      <c r="W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T456" s="81"/>
      <c r="U456" s="81"/>
      <c r="V456" s="81"/>
      <c r="W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T457" s="81"/>
      <c r="U457" s="81"/>
      <c r="V457" s="81"/>
      <c r="W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T458" s="81"/>
      <c r="U458" s="81"/>
      <c r="V458" s="81"/>
      <c r="W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T459" s="81"/>
      <c r="U459" s="81"/>
      <c r="V459" s="81"/>
      <c r="W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T460" s="81"/>
      <c r="U460" s="81"/>
      <c r="V460" s="81"/>
      <c r="W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T461" s="81"/>
      <c r="U461" s="81"/>
      <c r="V461" s="81"/>
      <c r="W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T462" s="81"/>
      <c r="U462" s="81"/>
      <c r="V462" s="81"/>
      <c r="W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T463" s="81"/>
      <c r="U463" s="81"/>
      <c r="V463" s="81"/>
      <c r="W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T464" s="81"/>
      <c r="U464" s="81"/>
      <c r="V464" s="81"/>
      <c r="W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T465" s="81"/>
      <c r="U465" s="81"/>
      <c r="V465" s="81"/>
      <c r="W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T466" s="81"/>
      <c r="U466" s="81"/>
      <c r="V466" s="81"/>
      <c r="W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T467" s="81"/>
      <c r="U467" s="81"/>
      <c r="V467" s="81"/>
      <c r="W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T468" s="81"/>
      <c r="U468" s="81"/>
      <c r="V468" s="81"/>
      <c r="W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T469" s="81"/>
      <c r="U469" s="81"/>
      <c r="V469" s="81"/>
      <c r="W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T470" s="81"/>
      <c r="U470" s="81"/>
      <c r="V470" s="81"/>
      <c r="W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T471" s="81"/>
      <c r="U471" s="81"/>
      <c r="V471" s="81"/>
      <c r="W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T472" s="81"/>
      <c r="U472" s="81"/>
      <c r="V472" s="81"/>
      <c r="W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T473" s="81"/>
      <c r="U473" s="81"/>
      <c r="V473" s="81"/>
      <c r="W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T474" s="81"/>
      <c r="U474" s="81"/>
      <c r="V474" s="81"/>
      <c r="W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T475" s="81"/>
      <c r="U475" s="81"/>
      <c r="V475" s="81"/>
      <c r="W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T476" s="81"/>
      <c r="U476" s="81"/>
      <c r="V476" s="81"/>
      <c r="W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T477" s="81"/>
      <c r="U477" s="81"/>
      <c r="V477" s="81"/>
      <c r="W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T478" s="81"/>
      <c r="U478" s="81"/>
      <c r="V478" s="81"/>
      <c r="W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T479" s="81"/>
      <c r="U479" s="81"/>
      <c r="V479" s="81"/>
      <c r="W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T480" s="81"/>
      <c r="U480" s="81"/>
      <c r="V480" s="81"/>
      <c r="W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T481" s="81"/>
      <c r="U481" s="81"/>
      <c r="V481" s="81"/>
      <c r="W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T482" s="81"/>
      <c r="U482" s="81"/>
      <c r="V482" s="81"/>
      <c r="W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T483" s="81"/>
      <c r="U483" s="81"/>
      <c r="V483" s="81"/>
      <c r="W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T484" s="81"/>
      <c r="U484" s="81"/>
      <c r="V484" s="81"/>
      <c r="W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T485" s="81"/>
      <c r="U485" s="81"/>
      <c r="V485" s="81"/>
      <c r="W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T486" s="81"/>
      <c r="U486" s="81"/>
      <c r="V486" s="81"/>
      <c r="W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T487" s="81"/>
      <c r="U487" s="81"/>
      <c r="V487" s="81"/>
      <c r="W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T488" s="81"/>
      <c r="U488" s="81"/>
      <c r="V488" s="81"/>
      <c r="W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T489" s="81"/>
      <c r="U489" s="81"/>
      <c r="V489" s="81"/>
      <c r="W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T490" s="81"/>
      <c r="U490" s="81"/>
      <c r="V490" s="81"/>
      <c r="W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T491" s="81"/>
      <c r="U491" s="81"/>
      <c r="V491" s="81"/>
      <c r="W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T492" s="81"/>
      <c r="U492" s="81"/>
      <c r="V492" s="81"/>
      <c r="W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T493" s="81"/>
      <c r="U493" s="81"/>
      <c r="V493" s="81"/>
      <c r="W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T494" s="81"/>
      <c r="U494" s="81"/>
      <c r="V494" s="81"/>
      <c r="W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T495" s="81"/>
      <c r="U495" s="81"/>
      <c r="V495" s="81"/>
      <c r="W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T496" s="81"/>
      <c r="U496" s="81"/>
      <c r="V496" s="81"/>
      <c r="W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T497" s="81"/>
      <c r="U497" s="81"/>
      <c r="V497" s="81"/>
      <c r="W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T498" s="81"/>
      <c r="U498" s="81"/>
      <c r="V498" s="81"/>
      <c r="W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T499" s="81"/>
      <c r="U499" s="81"/>
      <c r="V499" s="81"/>
      <c r="W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T500" s="81"/>
      <c r="U500" s="81"/>
      <c r="V500" s="81"/>
      <c r="W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T501" s="81"/>
      <c r="U501" s="81"/>
      <c r="V501" s="81"/>
      <c r="W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T502" s="81"/>
      <c r="U502" s="81"/>
      <c r="V502" s="81"/>
      <c r="W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T503" s="81"/>
      <c r="U503" s="81"/>
      <c r="V503" s="81"/>
      <c r="W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T504" s="81"/>
      <c r="U504" s="81"/>
      <c r="V504" s="81"/>
      <c r="W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T505" s="81"/>
      <c r="U505" s="81"/>
      <c r="V505" s="81"/>
      <c r="W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T506" s="81"/>
      <c r="U506" s="81"/>
      <c r="V506" s="81"/>
      <c r="W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T507" s="81"/>
      <c r="U507" s="81"/>
      <c r="V507" s="81"/>
      <c r="W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T508" s="81"/>
      <c r="U508" s="81"/>
      <c r="V508" s="81"/>
      <c r="W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T509" s="81"/>
      <c r="U509" s="81"/>
      <c r="V509" s="81"/>
      <c r="W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T510" s="81"/>
      <c r="U510" s="81"/>
      <c r="V510" s="81"/>
      <c r="W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T511" s="81"/>
      <c r="U511" s="81"/>
      <c r="V511" s="81"/>
      <c r="W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T512" s="81"/>
      <c r="U512" s="81"/>
      <c r="V512" s="81"/>
      <c r="W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T513" s="81"/>
      <c r="U513" s="81"/>
      <c r="V513" s="81"/>
      <c r="W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T514" s="81"/>
      <c r="U514" s="81"/>
      <c r="V514" s="81"/>
      <c r="W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T515" s="81"/>
      <c r="U515" s="81"/>
      <c r="V515" s="81"/>
      <c r="W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T516" s="81"/>
      <c r="U516" s="81"/>
      <c r="V516" s="81"/>
      <c r="W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T517" s="81"/>
      <c r="U517" s="81"/>
      <c r="V517" s="81"/>
      <c r="W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T518" s="81"/>
      <c r="U518" s="81"/>
      <c r="V518" s="81"/>
      <c r="W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T519" s="81"/>
      <c r="U519" s="81"/>
      <c r="V519" s="81"/>
      <c r="W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T520" s="81"/>
      <c r="U520" s="81"/>
      <c r="V520" s="81"/>
      <c r="W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T521" s="81"/>
      <c r="U521" s="81"/>
      <c r="V521" s="81"/>
      <c r="W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T522" s="81"/>
      <c r="U522" s="81"/>
      <c r="V522" s="81"/>
      <c r="W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T523" s="81"/>
      <c r="U523" s="81"/>
      <c r="V523" s="81"/>
      <c r="W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T524" s="81"/>
      <c r="U524" s="81"/>
      <c r="V524" s="81"/>
      <c r="W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T525" s="81"/>
      <c r="U525" s="81"/>
      <c r="V525" s="81"/>
      <c r="W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T526" s="81"/>
      <c r="U526" s="81"/>
      <c r="V526" s="81"/>
      <c r="W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T527" s="81"/>
      <c r="U527" s="81"/>
      <c r="V527" s="81"/>
      <c r="W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T528" s="81"/>
      <c r="U528" s="81"/>
      <c r="V528" s="81"/>
      <c r="W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T529" s="81"/>
      <c r="U529" s="81"/>
      <c r="V529" s="81"/>
      <c r="W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T530" s="81"/>
      <c r="U530" s="81"/>
      <c r="V530" s="81"/>
      <c r="W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T531" s="81"/>
      <c r="U531" s="81"/>
      <c r="V531" s="81"/>
      <c r="W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T532" s="81"/>
      <c r="U532" s="81"/>
      <c r="V532" s="81"/>
      <c r="W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T533" s="81"/>
      <c r="U533" s="81"/>
      <c r="V533" s="81"/>
      <c r="W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T534" s="81"/>
      <c r="U534" s="81"/>
      <c r="V534" s="81"/>
      <c r="W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T535" s="81"/>
      <c r="U535" s="81"/>
      <c r="V535" s="81"/>
      <c r="W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T536" s="81"/>
      <c r="U536" s="81"/>
      <c r="V536" s="81"/>
      <c r="W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T537" s="81"/>
      <c r="U537" s="81"/>
      <c r="V537" s="81"/>
      <c r="W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T538" s="81"/>
      <c r="U538" s="81"/>
      <c r="V538" s="81"/>
      <c r="W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T539" s="81"/>
      <c r="U539" s="81"/>
      <c r="V539" s="81"/>
      <c r="W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T540" s="81"/>
      <c r="U540" s="81"/>
      <c r="V540" s="81"/>
      <c r="W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T541" s="81"/>
      <c r="U541" s="81"/>
      <c r="V541" s="81"/>
      <c r="W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T542" s="81"/>
      <c r="U542" s="81"/>
      <c r="V542" s="81"/>
      <c r="W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T543" s="81"/>
      <c r="U543" s="81"/>
      <c r="V543" s="81"/>
      <c r="W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T544" s="81"/>
      <c r="U544" s="81"/>
      <c r="V544" s="81"/>
      <c r="W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T545" s="81"/>
      <c r="U545" s="81"/>
      <c r="V545" s="81"/>
      <c r="W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T546" s="81"/>
      <c r="U546" s="81"/>
      <c r="V546" s="81"/>
      <c r="W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T547" s="81"/>
      <c r="U547" s="81"/>
      <c r="V547" s="81"/>
      <c r="W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T548" s="81"/>
      <c r="U548" s="81"/>
      <c r="V548" s="81"/>
      <c r="W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T549" s="81"/>
      <c r="U549" s="81"/>
      <c r="V549" s="81"/>
      <c r="W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T550" s="81"/>
      <c r="U550" s="81"/>
      <c r="V550" s="81"/>
      <c r="W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T551" s="81"/>
      <c r="U551" s="81"/>
      <c r="V551" s="81"/>
      <c r="W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T552" s="81"/>
      <c r="U552" s="81"/>
      <c r="V552" s="81"/>
      <c r="W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T553" s="81"/>
      <c r="U553" s="81"/>
      <c r="V553" s="81"/>
      <c r="W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T554" s="81"/>
      <c r="U554" s="81"/>
      <c r="V554" s="81"/>
      <c r="W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T555" s="81"/>
      <c r="U555" s="81"/>
      <c r="V555" s="81"/>
      <c r="W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T556" s="81"/>
      <c r="U556" s="81"/>
      <c r="V556" s="81"/>
      <c r="W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T557" s="81"/>
      <c r="U557" s="81"/>
      <c r="V557" s="81"/>
      <c r="W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T558" s="81"/>
      <c r="U558" s="81"/>
      <c r="V558" s="81"/>
      <c r="W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T559" s="81"/>
      <c r="U559" s="81"/>
      <c r="V559" s="81"/>
      <c r="W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T560" s="81"/>
      <c r="U560" s="81"/>
      <c r="V560" s="81"/>
      <c r="W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T561" s="81"/>
      <c r="U561" s="81"/>
      <c r="V561" s="81"/>
      <c r="W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T562" s="81"/>
      <c r="U562" s="81"/>
      <c r="V562" s="81"/>
      <c r="W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T563" s="81"/>
      <c r="U563" s="81"/>
      <c r="V563" s="81"/>
      <c r="W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T564" s="81"/>
      <c r="U564" s="81"/>
      <c r="V564" s="81"/>
      <c r="W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T565" s="81"/>
      <c r="U565" s="81"/>
      <c r="V565" s="81"/>
      <c r="W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T566" s="81"/>
      <c r="U566" s="81"/>
      <c r="V566" s="81"/>
      <c r="W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T567" s="81"/>
      <c r="U567" s="81"/>
      <c r="V567" s="81"/>
      <c r="W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T568" s="81"/>
      <c r="U568" s="81"/>
      <c r="V568" s="81"/>
      <c r="W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T569" s="81"/>
      <c r="U569" s="81"/>
      <c r="V569" s="81"/>
      <c r="W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T570" s="81"/>
      <c r="U570" s="81"/>
      <c r="V570" s="81"/>
      <c r="W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T571" s="81"/>
      <c r="U571" s="81"/>
      <c r="V571" s="81"/>
      <c r="W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T572" s="81"/>
      <c r="U572" s="81"/>
      <c r="V572" s="81"/>
      <c r="W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T573" s="81"/>
      <c r="U573" s="81"/>
      <c r="V573" s="81"/>
      <c r="W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T574" s="81"/>
      <c r="U574" s="81"/>
      <c r="V574" s="81"/>
      <c r="W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T575" s="81"/>
      <c r="U575" s="81"/>
      <c r="V575" s="81"/>
      <c r="W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T576" s="81"/>
      <c r="U576" s="81"/>
      <c r="V576" s="81"/>
      <c r="W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T577" s="81"/>
      <c r="U577" s="81"/>
      <c r="V577" s="81"/>
      <c r="W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T578" s="81"/>
      <c r="U578" s="81"/>
      <c r="V578" s="81"/>
      <c r="W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T579" s="81"/>
      <c r="U579" s="81"/>
      <c r="V579" s="81"/>
      <c r="W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T580" s="81"/>
      <c r="U580" s="81"/>
      <c r="V580" s="81"/>
      <c r="W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T581" s="81"/>
      <c r="U581" s="81"/>
      <c r="V581" s="81"/>
      <c r="W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T582" s="81"/>
      <c r="U582" s="81"/>
      <c r="V582" s="81"/>
      <c r="W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T583" s="81"/>
      <c r="U583" s="81"/>
      <c r="V583" s="81"/>
      <c r="W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T584" s="81"/>
      <c r="U584" s="81"/>
      <c r="V584" s="81"/>
      <c r="W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T585" s="81"/>
      <c r="U585" s="81"/>
      <c r="V585" s="81"/>
      <c r="W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T586" s="81"/>
      <c r="U586" s="81"/>
      <c r="V586" s="81"/>
      <c r="W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T587" s="81"/>
      <c r="U587" s="81"/>
      <c r="V587" s="81"/>
      <c r="W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T588" s="81"/>
      <c r="U588" s="81"/>
      <c r="V588" s="81"/>
      <c r="W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T589" s="81"/>
      <c r="U589" s="81"/>
      <c r="V589" s="81"/>
      <c r="W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T590" s="81"/>
      <c r="U590" s="81"/>
      <c r="V590" s="81"/>
      <c r="W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T591" s="81"/>
      <c r="U591" s="81"/>
      <c r="V591" s="81"/>
      <c r="W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T592" s="81"/>
      <c r="U592" s="81"/>
      <c r="V592" s="81"/>
      <c r="W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T593" s="81"/>
      <c r="U593" s="81"/>
      <c r="V593" s="81"/>
      <c r="W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T594" s="81"/>
      <c r="U594" s="81"/>
      <c r="V594" s="81"/>
      <c r="W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T595" s="81"/>
      <c r="U595" s="81"/>
      <c r="V595" s="81"/>
      <c r="W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T596" s="81"/>
      <c r="U596" s="81"/>
      <c r="V596" s="81"/>
      <c r="W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T597" s="81"/>
      <c r="U597" s="81"/>
      <c r="V597" s="81"/>
      <c r="W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T598" s="81"/>
      <c r="U598" s="81"/>
      <c r="V598" s="81"/>
      <c r="W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T599" s="81"/>
      <c r="U599" s="81"/>
      <c r="V599" s="81"/>
      <c r="W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T600" s="81"/>
      <c r="U600" s="81"/>
      <c r="V600" s="81"/>
      <c r="W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T601" s="81"/>
      <c r="U601" s="81"/>
      <c r="V601" s="81"/>
      <c r="W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T602" s="81"/>
      <c r="U602" s="81"/>
      <c r="V602" s="81"/>
      <c r="W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T603" s="81"/>
      <c r="U603" s="81"/>
      <c r="V603" s="81"/>
      <c r="W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T604" s="81"/>
      <c r="U604" s="81"/>
      <c r="V604" s="81"/>
      <c r="W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T605" s="81"/>
      <c r="U605" s="81"/>
      <c r="V605" s="81"/>
      <c r="W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T606" s="81"/>
      <c r="U606" s="81"/>
      <c r="V606" s="81"/>
      <c r="W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T607" s="81"/>
      <c r="U607" s="81"/>
      <c r="V607" s="81"/>
      <c r="W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T608" s="81"/>
      <c r="U608" s="81"/>
      <c r="V608" s="81"/>
      <c r="W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T609" s="81"/>
      <c r="U609" s="81"/>
      <c r="V609" s="81"/>
      <c r="W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T610" s="81"/>
      <c r="U610" s="81"/>
      <c r="V610" s="81"/>
      <c r="W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T611" s="81"/>
      <c r="U611" s="81"/>
      <c r="V611" s="81"/>
      <c r="W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T612" s="81"/>
      <c r="U612" s="81"/>
      <c r="V612" s="81"/>
      <c r="W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T613" s="81"/>
      <c r="U613" s="81"/>
      <c r="V613" s="81"/>
      <c r="W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T614" s="81"/>
      <c r="U614" s="81"/>
      <c r="V614" s="81"/>
      <c r="W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T615" s="81"/>
      <c r="U615" s="81"/>
      <c r="V615" s="81"/>
      <c r="W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T616" s="81"/>
      <c r="U616" s="81"/>
      <c r="V616" s="81"/>
      <c r="W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T617" s="81"/>
      <c r="U617" s="81"/>
      <c r="V617" s="81"/>
      <c r="W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T618" s="81"/>
      <c r="U618" s="81"/>
      <c r="V618" s="81"/>
      <c r="W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T619" s="81"/>
      <c r="U619" s="81"/>
      <c r="V619" s="81"/>
      <c r="W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T620" s="81"/>
      <c r="U620" s="81"/>
      <c r="V620" s="81"/>
      <c r="W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T621" s="81"/>
      <c r="U621" s="81"/>
      <c r="V621" s="81"/>
      <c r="W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T622" s="81"/>
      <c r="U622" s="81"/>
      <c r="V622" s="81"/>
      <c r="W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T623" s="81"/>
      <c r="U623" s="81"/>
      <c r="V623" s="81"/>
      <c r="W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T624" s="81"/>
      <c r="U624" s="81"/>
      <c r="V624" s="81"/>
      <c r="W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T625" s="81"/>
      <c r="U625" s="81"/>
      <c r="V625" s="81"/>
      <c r="W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T626" s="81"/>
      <c r="U626" s="81"/>
      <c r="V626" s="81"/>
      <c r="W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T627" s="81"/>
      <c r="U627" s="81"/>
      <c r="V627" s="81"/>
      <c r="W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T628" s="81"/>
      <c r="U628" s="81"/>
      <c r="V628" s="81"/>
      <c r="W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T629" s="81"/>
      <c r="U629" s="81"/>
      <c r="V629" s="81"/>
      <c r="W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T630" s="81"/>
      <c r="U630" s="81"/>
      <c r="V630" s="81"/>
      <c r="W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T631" s="81"/>
      <c r="U631" s="81"/>
      <c r="V631" s="81"/>
      <c r="W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T632" s="81"/>
      <c r="U632" s="81"/>
      <c r="V632" s="81"/>
      <c r="W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T633" s="81"/>
      <c r="U633" s="81"/>
      <c r="V633" s="81"/>
      <c r="W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T634" s="81"/>
      <c r="U634" s="81"/>
      <c r="V634" s="81"/>
      <c r="W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T635" s="81"/>
      <c r="U635" s="81"/>
      <c r="V635" s="81"/>
      <c r="W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T636" s="81"/>
      <c r="U636" s="81"/>
      <c r="V636" s="81"/>
      <c r="W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T637" s="81"/>
      <c r="U637" s="81"/>
      <c r="V637" s="81"/>
      <c r="W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T638" s="81"/>
      <c r="U638" s="81"/>
      <c r="V638" s="81"/>
      <c r="W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T639" s="81"/>
      <c r="U639" s="81"/>
      <c r="V639" s="81"/>
      <c r="W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T640" s="81"/>
      <c r="U640" s="81"/>
      <c r="V640" s="81"/>
      <c r="W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T641" s="81"/>
      <c r="U641" s="81"/>
      <c r="V641" s="81"/>
      <c r="W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T642" s="81"/>
      <c r="U642" s="81"/>
      <c r="V642" s="81"/>
      <c r="W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T643" s="81"/>
      <c r="U643" s="81"/>
      <c r="V643" s="81"/>
      <c r="W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T644" s="81"/>
      <c r="U644" s="81"/>
      <c r="V644" s="81"/>
      <c r="W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T645" s="81"/>
      <c r="U645" s="81"/>
      <c r="V645" s="81"/>
      <c r="W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T646" s="81"/>
      <c r="U646" s="81"/>
      <c r="V646" s="81"/>
      <c r="W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T647" s="81"/>
      <c r="U647" s="81"/>
      <c r="V647" s="81"/>
      <c r="W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T648" s="81"/>
      <c r="U648" s="81"/>
      <c r="V648" s="81"/>
      <c r="W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T649" s="81"/>
      <c r="U649" s="81"/>
      <c r="V649" s="81"/>
      <c r="W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T650" s="81"/>
      <c r="U650" s="81"/>
      <c r="V650" s="81"/>
      <c r="W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T651" s="81"/>
      <c r="U651" s="81"/>
      <c r="V651" s="81"/>
      <c r="W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T652" s="81"/>
      <c r="U652" s="81"/>
      <c r="V652" s="81"/>
      <c r="W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T653" s="81"/>
      <c r="U653" s="81"/>
      <c r="V653" s="81"/>
      <c r="W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T654" s="81"/>
      <c r="U654" s="81"/>
      <c r="V654" s="81"/>
      <c r="W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T655" s="81"/>
      <c r="U655" s="81"/>
      <c r="V655" s="81"/>
      <c r="W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T656" s="81"/>
      <c r="U656" s="81"/>
      <c r="V656" s="81"/>
      <c r="W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T657" s="81"/>
      <c r="U657" s="81"/>
      <c r="V657" s="81"/>
      <c r="W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T658" s="81"/>
      <c r="U658" s="81"/>
      <c r="V658" s="81"/>
      <c r="W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T659" s="81"/>
      <c r="U659" s="81"/>
      <c r="V659" s="81"/>
      <c r="W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T660" s="81"/>
      <c r="U660" s="81"/>
      <c r="V660" s="81"/>
      <c r="W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T661" s="81"/>
      <c r="U661" s="81"/>
      <c r="V661" s="81"/>
      <c r="W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T662" s="81"/>
      <c r="U662" s="81"/>
      <c r="V662" s="81"/>
      <c r="W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T663" s="81"/>
      <c r="U663" s="81"/>
      <c r="V663" s="81"/>
      <c r="W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T664" s="81"/>
      <c r="U664" s="81"/>
      <c r="V664" s="81"/>
      <c r="W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T665" s="81"/>
      <c r="U665" s="81"/>
      <c r="V665" s="81"/>
      <c r="W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T666" s="81"/>
      <c r="U666" s="81"/>
      <c r="V666" s="81"/>
      <c r="W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T667" s="81"/>
      <c r="U667" s="81"/>
      <c r="V667" s="81"/>
      <c r="W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T668" s="81"/>
      <c r="U668" s="81"/>
      <c r="V668" s="81"/>
      <c r="W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T669" s="81"/>
      <c r="U669" s="81"/>
      <c r="V669" s="81"/>
      <c r="W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T670" s="81"/>
      <c r="U670" s="81"/>
      <c r="V670" s="81"/>
      <c r="W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T671" s="81"/>
      <c r="U671" s="81"/>
      <c r="V671" s="81"/>
      <c r="W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T672" s="81"/>
      <c r="U672" s="81"/>
      <c r="V672" s="81"/>
      <c r="W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T673" s="81"/>
      <c r="U673" s="81"/>
      <c r="V673" s="81"/>
      <c r="W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T674" s="81"/>
      <c r="U674" s="81"/>
      <c r="V674" s="81"/>
      <c r="W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T675" s="81"/>
      <c r="U675" s="81"/>
      <c r="V675" s="81"/>
      <c r="W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T676" s="81"/>
      <c r="U676" s="81"/>
      <c r="V676" s="81"/>
      <c r="W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T677" s="81"/>
      <c r="U677" s="81"/>
      <c r="V677" s="81"/>
      <c r="W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T678" s="81"/>
      <c r="U678" s="81"/>
      <c r="V678" s="81"/>
      <c r="W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T679" s="81"/>
      <c r="U679" s="81"/>
      <c r="V679" s="81"/>
      <c r="W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T680" s="81"/>
      <c r="U680" s="81"/>
      <c r="V680" s="81"/>
      <c r="W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T681" s="81"/>
      <c r="U681" s="81"/>
      <c r="V681" s="81"/>
      <c r="W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T682" s="81"/>
      <c r="U682" s="81"/>
      <c r="V682" s="81"/>
      <c r="W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T683" s="81"/>
      <c r="U683" s="81"/>
      <c r="V683" s="81"/>
      <c r="W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T684" s="81"/>
      <c r="U684" s="81"/>
      <c r="V684" s="81"/>
      <c r="W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T685" s="81"/>
      <c r="U685" s="81"/>
      <c r="V685" s="81"/>
      <c r="W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T686" s="81"/>
      <c r="U686" s="81"/>
      <c r="V686" s="81"/>
      <c r="W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T687" s="81"/>
      <c r="U687" s="81"/>
      <c r="V687" s="81"/>
      <c r="W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T688" s="81"/>
      <c r="U688" s="81"/>
      <c r="V688" s="81"/>
      <c r="W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T689" s="81"/>
      <c r="U689" s="81"/>
      <c r="V689" s="81"/>
      <c r="W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T690" s="81"/>
      <c r="U690" s="81"/>
      <c r="V690" s="81"/>
      <c r="W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T691" s="81"/>
      <c r="U691" s="81"/>
      <c r="V691" s="81"/>
      <c r="W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T692" s="81"/>
      <c r="U692" s="81"/>
      <c r="V692" s="81"/>
      <c r="W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T693" s="81"/>
      <c r="U693" s="81"/>
      <c r="V693" s="81"/>
      <c r="W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T694" s="81"/>
      <c r="U694" s="81"/>
      <c r="V694" s="81"/>
      <c r="W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T695" s="81"/>
      <c r="U695" s="81"/>
      <c r="V695" s="81"/>
      <c r="W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T696" s="81"/>
      <c r="U696" s="81"/>
      <c r="V696" s="81"/>
      <c r="W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T697" s="81"/>
      <c r="U697" s="81"/>
      <c r="V697" s="81"/>
      <c r="W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T698" s="81"/>
      <c r="U698" s="81"/>
      <c r="V698" s="81"/>
      <c r="W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T699" s="81"/>
      <c r="U699" s="81"/>
      <c r="V699" s="81"/>
      <c r="W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T700" s="81"/>
      <c r="U700" s="81"/>
      <c r="V700" s="81"/>
      <c r="W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T701" s="81"/>
      <c r="U701" s="81"/>
      <c r="V701" s="81"/>
      <c r="W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T702" s="81"/>
      <c r="U702" s="81"/>
      <c r="V702" s="81"/>
      <c r="W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T703" s="81"/>
      <c r="U703" s="81"/>
      <c r="V703" s="81"/>
      <c r="W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T704" s="81"/>
      <c r="U704" s="81"/>
      <c r="V704" s="81"/>
      <c r="W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T705" s="81"/>
      <c r="U705" s="81"/>
      <c r="V705" s="81"/>
      <c r="W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T706" s="81"/>
      <c r="U706" s="81"/>
      <c r="V706" s="81"/>
      <c r="W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T707" s="81"/>
      <c r="U707" s="81"/>
      <c r="V707" s="81"/>
      <c r="W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T708" s="81"/>
      <c r="U708" s="81"/>
      <c r="V708" s="81"/>
      <c r="W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T709" s="81"/>
      <c r="U709" s="81"/>
      <c r="V709" s="81"/>
      <c r="W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T710" s="81"/>
      <c r="U710" s="81"/>
      <c r="V710" s="81"/>
      <c r="W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T711" s="81"/>
      <c r="U711" s="81"/>
      <c r="V711" s="81"/>
      <c r="W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T712" s="81"/>
      <c r="U712" s="81"/>
      <c r="V712" s="81"/>
      <c r="W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T713" s="81"/>
      <c r="U713" s="81"/>
      <c r="V713" s="81"/>
      <c r="W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T714" s="81"/>
      <c r="U714" s="81"/>
      <c r="V714" s="81"/>
      <c r="W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T715" s="81"/>
      <c r="U715" s="81"/>
      <c r="V715" s="81"/>
      <c r="W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T716" s="81"/>
      <c r="U716" s="81"/>
      <c r="V716" s="81"/>
      <c r="W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T717" s="81"/>
      <c r="U717" s="81"/>
      <c r="V717" s="81"/>
      <c r="W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T718" s="81"/>
      <c r="U718" s="81"/>
      <c r="V718" s="81"/>
      <c r="W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T719" s="81"/>
      <c r="U719" s="81"/>
      <c r="V719" s="81"/>
      <c r="W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T720" s="81"/>
      <c r="U720" s="81"/>
      <c r="V720" s="81"/>
      <c r="W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T721" s="81"/>
      <c r="U721" s="81"/>
      <c r="V721" s="81"/>
      <c r="W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T722" s="81"/>
      <c r="U722" s="81"/>
      <c r="V722" s="81"/>
      <c r="W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T723" s="81"/>
      <c r="U723" s="81"/>
      <c r="V723" s="81"/>
      <c r="W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T724" s="81"/>
      <c r="U724" s="81"/>
      <c r="V724" s="81"/>
      <c r="W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T725" s="81"/>
      <c r="U725" s="81"/>
      <c r="V725" s="81"/>
      <c r="W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T726" s="81"/>
      <c r="U726" s="81"/>
      <c r="V726" s="81"/>
      <c r="W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T727" s="81"/>
      <c r="U727" s="81"/>
      <c r="V727" s="81"/>
      <c r="W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T728" s="81"/>
      <c r="U728" s="81"/>
      <c r="V728" s="81"/>
      <c r="W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T729" s="81"/>
      <c r="U729" s="81"/>
      <c r="V729" s="81"/>
      <c r="W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T730" s="81"/>
      <c r="U730" s="81"/>
      <c r="V730" s="81"/>
      <c r="W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T731" s="81"/>
      <c r="U731" s="81"/>
      <c r="V731" s="81"/>
      <c r="W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T732" s="81"/>
      <c r="U732" s="81"/>
      <c r="V732" s="81"/>
      <c r="W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T733" s="81"/>
      <c r="U733" s="81"/>
      <c r="V733" s="81"/>
      <c r="W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T734" s="81"/>
      <c r="U734" s="81"/>
      <c r="V734" s="81"/>
      <c r="W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T735" s="81"/>
      <c r="U735" s="81"/>
      <c r="V735" s="81"/>
      <c r="W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T736" s="81"/>
      <c r="U736" s="81"/>
      <c r="V736" s="81"/>
      <c r="W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T737" s="81"/>
      <c r="U737" s="81"/>
      <c r="V737" s="81"/>
      <c r="W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T738" s="81"/>
      <c r="U738" s="81"/>
      <c r="V738" s="81"/>
      <c r="W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T739" s="81"/>
      <c r="U739" s="81"/>
      <c r="V739" s="81"/>
      <c r="W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T740" s="81"/>
      <c r="U740" s="81"/>
      <c r="V740" s="81"/>
      <c r="W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T741" s="81"/>
      <c r="U741" s="81"/>
      <c r="V741" s="81"/>
      <c r="W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T742" s="81"/>
      <c r="U742" s="81"/>
      <c r="V742" s="81"/>
      <c r="W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T743" s="81"/>
      <c r="U743" s="81"/>
      <c r="V743" s="81"/>
      <c r="W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T744" s="81"/>
      <c r="U744" s="81"/>
      <c r="V744" s="81"/>
      <c r="W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T745" s="81"/>
      <c r="U745" s="81"/>
      <c r="V745" s="81"/>
      <c r="W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T746" s="81"/>
      <c r="U746" s="81"/>
      <c r="V746" s="81"/>
      <c r="W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T747" s="81"/>
      <c r="U747" s="81"/>
      <c r="V747" s="81"/>
      <c r="W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T748" s="81"/>
      <c r="U748" s="81"/>
      <c r="V748" s="81"/>
      <c r="W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T749" s="81"/>
      <c r="U749" s="81"/>
      <c r="V749" s="81"/>
      <c r="W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T750" s="81"/>
      <c r="U750" s="81"/>
      <c r="V750" s="81"/>
      <c r="W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T751" s="81"/>
      <c r="U751" s="81"/>
      <c r="V751" s="81"/>
      <c r="W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T752" s="81"/>
      <c r="U752" s="81"/>
      <c r="V752" s="81"/>
      <c r="W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T753" s="81"/>
      <c r="U753" s="81"/>
      <c r="V753" s="81"/>
      <c r="W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T754" s="81"/>
      <c r="U754" s="81"/>
      <c r="V754" s="81"/>
      <c r="W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T755" s="81"/>
      <c r="U755" s="81"/>
      <c r="V755" s="81"/>
      <c r="W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T756" s="81"/>
      <c r="U756" s="81"/>
      <c r="V756" s="81"/>
      <c r="W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T757" s="81"/>
      <c r="U757" s="81"/>
      <c r="V757" s="81"/>
      <c r="W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T758" s="81"/>
      <c r="U758" s="81"/>
      <c r="V758" s="81"/>
      <c r="W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T759" s="81"/>
      <c r="U759" s="81"/>
      <c r="V759" s="81"/>
      <c r="W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T760" s="81"/>
      <c r="U760" s="81"/>
      <c r="V760" s="81"/>
      <c r="W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T761" s="81"/>
      <c r="U761" s="81"/>
      <c r="V761" s="81"/>
      <c r="W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T762" s="81"/>
      <c r="U762" s="81"/>
      <c r="V762" s="81"/>
      <c r="W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T763" s="81"/>
      <c r="U763" s="81"/>
      <c r="V763" s="81"/>
      <c r="W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T764" s="81"/>
      <c r="U764" s="81"/>
      <c r="V764" s="81"/>
      <c r="W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T765" s="81"/>
      <c r="U765" s="81"/>
      <c r="V765" s="81"/>
      <c r="W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T766" s="81"/>
      <c r="U766" s="81"/>
      <c r="V766" s="81"/>
      <c r="W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T767" s="81"/>
      <c r="U767" s="81"/>
      <c r="V767" s="81"/>
      <c r="W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T768" s="81"/>
      <c r="U768" s="81"/>
      <c r="V768" s="81"/>
      <c r="W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T769" s="81"/>
      <c r="U769" s="81"/>
      <c r="V769" s="81"/>
      <c r="W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T770" s="81"/>
      <c r="U770" s="81"/>
      <c r="V770" s="81"/>
      <c r="W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T771" s="81"/>
      <c r="U771" s="81"/>
      <c r="V771" s="81"/>
      <c r="W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T772" s="81"/>
      <c r="U772" s="81"/>
      <c r="V772" s="81"/>
      <c r="W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T773" s="81"/>
      <c r="U773" s="81"/>
      <c r="V773" s="81"/>
      <c r="W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T774" s="81"/>
      <c r="U774" s="81"/>
      <c r="V774" s="81"/>
      <c r="W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T775" s="81"/>
      <c r="U775" s="81"/>
      <c r="V775" s="81"/>
      <c r="W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T776" s="81"/>
      <c r="U776" s="81"/>
      <c r="V776" s="81"/>
      <c r="W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T777" s="81"/>
      <c r="U777" s="81"/>
      <c r="V777" s="81"/>
      <c r="W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T778" s="81"/>
      <c r="U778" s="81"/>
      <c r="V778" s="81"/>
      <c r="W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T779" s="81"/>
      <c r="U779" s="81"/>
      <c r="V779" s="81"/>
      <c r="W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T780" s="81"/>
      <c r="U780" s="81"/>
      <c r="V780" s="81"/>
      <c r="W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T781" s="81"/>
      <c r="U781" s="81"/>
      <c r="V781" s="81"/>
      <c r="W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T782" s="81"/>
      <c r="U782" s="81"/>
      <c r="V782" s="81"/>
      <c r="W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T783" s="81"/>
      <c r="U783" s="81"/>
      <c r="V783" s="81"/>
      <c r="W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T784" s="81"/>
      <c r="U784" s="81"/>
      <c r="V784" s="81"/>
      <c r="W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T785" s="81"/>
      <c r="U785" s="81"/>
      <c r="V785" s="81"/>
      <c r="W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T786" s="81"/>
      <c r="U786" s="81"/>
      <c r="V786" s="81"/>
      <c r="W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T787" s="81"/>
      <c r="U787" s="81"/>
      <c r="V787" s="81"/>
      <c r="W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T788" s="81"/>
      <c r="U788" s="81"/>
      <c r="V788" s="81"/>
      <c r="W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T789" s="81"/>
      <c r="U789" s="81"/>
      <c r="V789" s="81"/>
      <c r="W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T790" s="81"/>
      <c r="U790" s="81"/>
      <c r="V790" s="81"/>
      <c r="W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T791" s="81"/>
      <c r="U791" s="81"/>
      <c r="V791" s="81"/>
      <c r="W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T792" s="81"/>
      <c r="U792" s="81"/>
      <c r="V792" s="81"/>
      <c r="W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T793" s="81"/>
      <c r="U793" s="81"/>
      <c r="V793" s="81"/>
      <c r="W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T794" s="81"/>
      <c r="U794" s="81"/>
      <c r="V794" s="81"/>
      <c r="W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T795" s="81"/>
      <c r="U795" s="81"/>
      <c r="V795" s="81"/>
      <c r="W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T796" s="81"/>
      <c r="U796" s="81"/>
      <c r="V796" s="81"/>
      <c r="W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T797" s="81"/>
      <c r="U797" s="81"/>
      <c r="V797" s="81"/>
      <c r="W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T798" s="81"/>
      <c r="U798" s="81"/>
      <c r="V798" s="81"/>
      <c r="W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T799" s="81"/>
      <c r="U799" s="81"/>
      <c r="V799" s="81"/>
      <c r="W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T800" s="81"/>
      <c r="U800" s="81"/>
      <c r="V800" s="81"/>
      <c r="W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T801" s="81"/>
      <c r="U801" s="81"/>
      <c r="V801" s="81"/>
      <c r="W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T802" s="81"/>
      <c r="U802" s="81"/>
      <c r="V802" s="81"/>
      <c r="W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T803" s="81"/>
      <c r="U803" s="81"/>
      <c r="V803" s="81"/>
      <c r="W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T804" s="81"/>
      <c r="U804" s="81"/>
      <c r="V804" s="81"/>
      <c r="W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T805" s="81"/>
      <c r="U805" s="81"/>
      <c r="V805" s="81"/>
      <c r="W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T806" s="81"/>
      <c r="U806" s="81"/>
      <c r="V806" s="81"/>
      <c r="W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T807" s="81"/>
      <c r="U807" s="81"/>
      <c r="V807" s="81"/>
      <c r="W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T808" s="81"/>
      <c r="U808" s="81"/>
      <c r="V808" s="81"/>
      <c r="W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T809" s="81"/>
      <c r="U809" s="81"/>
      <c r="V809" s="81"/>
      <c r="W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T810" s="81"/>
      <c r="U810" s="81"/>
      <c r="V810" s="81"/>
      <c r="W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T811" s="81"/>
      <c r="U811" s="81"/>
      <c r="V811" s="81"/>
      <c r="W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T812" s="81"/>
      <c r="U812" s="81"/>
      <c r="V812" s="81"/>
      <c r="W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T813" s="81"/>
      <c r="U813" s="81"/>
      <c r="V813" s="81"/>
      <c r="W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T814" s="81"/>
      <c r="U814" s="81"/>
      <c r="V814" s="81"/>
      <c r="W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T815" s="81"/>
      <c r="U815" s="81"/>
      <c r="V815" s="81"/>
      <c r="W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T816" s="81"/>
      <c r="U816" s="81"/>
      <c r="V816" s="81"/>
      <c r="W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T817" s="81"/>
      <c r="U817" s="81"/>
      <c r="V817" s="81"/>
      <c r="W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T818" s="81"/>
      <c r="U818" s="81"/>
      <c r="V818" s="81"/>
      <c r="W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T819" s="81"/>
      <c r="U819" s="81"/>
      <c r="V819" s="81"/>
      <c r="W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T820" s="81"/>
      <c r="U820" s="81"/>
      <c r="V820" s="81"/>
      <c r="W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T821" s="81"/>
      <c r="U821" s="81"/>
      <c r="V821" s="81"/>
      <c r="W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T822" s="81"/>
      <c r="U822" s="81"/>
      <c r="V822" s="81"/>
      <c r="W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T823" s="81"/>
      <c r="U823" s="81"/>
      <c r="V823" s="81"/>
      <c r="W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T824" s="81"/>
      <c r="U824" s="81"/>
      <c r="V824" s="81"/>
      <c r="W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T825" s="81"/>
      <c r="U825" s="81"/>
      <c r="V825" s="81"/>
      <c r="W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T826" s="81"/>
      <c r="U826" s="81"/>
      <c r="V826" s="81"/>
      <c r="W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T827" s="81"/>
      <c r="U827" s="81"/>
      <c r="V827" s="81"/>
      <c r="W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T828" s="81"/>
      <c r="U828" s="81"/>
      <c r="V828" s="81"/>
      <c r="W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T829" s="81"/>
      <c r="U829" s="81"/>
      <c r="V829" s="81"/>
      <c r="W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T830" s="81"/>
      <c r="U830" s="81"/>
      <c r="V830" s="81"/>
      <c r="W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T831" s="81"/>
      <c r="U831" s="81"/>
      <c r="V831" s="81"/>
      <c r="W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T832" s="81"/>
      <c r="U832" s="81"/>
      <c r="V832" s="81"/>
      <c r="W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T833" s="81"/>
      <c r="U833" s="81"/>
      <c r="V833" s="81"/>
      <c r="W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T834" s="81"/>
      <c r="U834" s="81"/>
      <c r="V834" s="81"/>
      <c r="W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T835" s="81"/>
      <c r="U835" s="81"/>
      <c r="V835" s="81"/>
      <c r="W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T836" s="81"/>
      <c r="U836" s="81"/>
      <c r="V836" s="81"/>
      <c r="W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T837" s="81"/>
      <c r="U837" s="81"/>
      <c r="V837" s="81"/>
      <c r="W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T838" s="81"/>
      <c r="U838" s="81"/>
      <c r="V838" s="81"/>
      <c r="W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T839" s="81"/>
      <c r="U839" s="81"/>
      <c r="V839" s="81"/>
      <c r="W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T840" s="81"/>
      <c r="U840" s="81"/>
      <c r="V840" s="81"/>
      <c r="W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T841" s="81"/>
      <c r="U841" s="81"/>
      <c r="V841" s="81"/>
      <c r="W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T842" s="81"/>
      <c r="U842" s="81"/>
      <c r="V842" s="81"/>
      <c r="W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T843" s="81"/>
      <c r="U843" s="81"/>
      <c r="V843" s="81"/>
      <c r="W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T844" s="81"/>
      <c r="U844" s="81"/>
      <c r="V844" s="81"/>
      <c r="W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T845" s="81"/>
      <c r="U845" s="81"/>
      <c r="V845" s="81"/>
      <c r="W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T846" s="81"/>
      <c r="U846" s="81"/>
      <c r="V846" s="81"/>
      <c r="W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T847" s="81"/>
      <c r="U847" s="81"/>
      <c r="V847" s="81"/>
      <c r="W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T848" s="81"/>
      <c r="U848" s="81"/>
      <c r="V848" s="81"/>
      <c r="W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T849" s="81"/>
      <c r="U849" s="81"/>
      <c r="V849" s="81"/>
      <c r="W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T850" s="81"/>
      <c r="U850" s="81"/>
      <c r="V850" s="81"/>
      <c r="W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T851" s="81"/>
      <c r="U851" s="81"/>
      <c r="V851" s="81"/>
      <c r="W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T852" s="81"/>
      <c r="U852" s="81"/>
      <c r="V852" s="81"/>
      <c r="W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T853" s="81"/>
      <c r="U853" s="81"/>
      <c r="V853" s="81"/>
      <c r="W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T854" s="81"/>
      <c r="U854" s="81"/>
      <c r="V854" s="81"/>
      <c r="W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T855" s="81"/>
      <c r="U855" s="81"/>
      <c r="V855" s="81"/>
      <c r="W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T856" s="81"/>
      <c r="U856" s="81"/>
      <c r="V856" s="81"/>
      <c r="W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T857" s="81"/>
      <c r="U857" s="81"/>
      <c r="V857" s="81"/>
      <c r="W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T858" s="81"/>
      <c r="U858" s="81"/>
      <c r="V858" s="81"/>
      <c r="W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T859" s="81"/>
      <c r="U859" s="81"/>
      <c r="V859" s="81"/>
      <c r="W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T860" s="81"/>
      <c r="U860" s="81"/>
      <c r="V860" s="81"/>
      <c r="W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T861" s="81"/>
      <c r="U861" s="81"/>
      <c r="V861" s="81"/>
      <c r="W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T862" s="81"/>
      <c r="U862" s="81"/>
      <c r="V862" s="81"/>
      <c r="W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T863" s="81"/>
      <c r="U863" s="81"/>
      <c r="V863" s="81"/>
      <c r="W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T864" s="81"/>
      <c r="U864" s="81"/>
      <c r="V864" s="81"/>
      <c r="W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T865" s="81"/>
      <c r="U865" s="81"/>
      <c r="V865" s="81"/>
      <c r="W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T866" s="81"/>
      <c r="U866" s="81"/>
      <c r="V866" s="81"/>
      <c r="W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T867" s="81"/>
      <c r="U867" s="81"/>
      <c r="V867" s="81"/>
      <c r="W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T868" s="81"/>
      <c r="U868" s="81"/>
      <c r="V868" s="81"/>
      <c r="W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T869" s="81"/>
      <c r="U869" s="81"/>
      <c r="V869" s="81"/>
      <c r="W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T870" s="81"/>
      <c r="U870" s="81"/>
      <c r="V870" s="81"/>
      <c r="W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T871" s="81"/>
      <c r="U871" s="81"/>
      <c r="V871" s="81"/>
      <c r="W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T872" s="81"/>
      <c r="U872" s="81"/>
      <c r="V872" s="81"/>
      <c r="W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T873" s="81"/>
      <c r="U873" s="81"/>
      <c r="V873" s="81"/>
      <c r="W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T874" s="81"/>
      <c r="U874" s="81"/>
      <c r="V874" s="81"/>
      <c r="W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T875" s="81"/>
      <c r="U875" s="81"/>
      <c r="V875" s="81"/>
      <c r="W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T876" s="81"/>
      <c r="U876" s="81"/>
      <c r="V876" s="81"/>
      <c r="W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T877" s="81"/>
      <c r="U877" s="81"/>
      <c r="V877" s="81"/>
      <c r="W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T878" s="81"/>
      <c r="U878" s="81"/>
      <c r="V878" s="81"/>
      <c r="W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T879" s="81"/>
      <c r="U879" s="81"/>
      <c r="V879" s="81"/>
      <c r="W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T880" s="81"/>
      <c r="U880" s="81"/>
      <c r="V880" s="81"/>
      <c r="W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T881" s="81"/>
      <c r="U881" s="81"/>
      <c r="V881" s="81"/>
      <c r="W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T882" s="81"/>
      <c r="U882" s="81"/>
      <c r="V882" s="81"/>
      <c r="W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T883" s="81"/>
      <c r="U883" s="81"/>
      <c r="V883" s="81"/>
      <c r="W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T884" s="81"/>
      <c r="U884" s="81"/>
      <c r="V884" s="81"/>
      <c r="W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T885" s="81"/>
      <c r="U885" s="81"/>
      <c r="V885" s="81"/>
      <c r="W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T886" s="81"/>
      <c r="U886" s="81"/>
      <c r="V886" s="81"/>
      <c r="W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T887" s="81"/>
      <c r="U887" s="81"/>
      <c r="V887" s="81"/>
      <c r="W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T888" s="81"/>
      <c r="U888" s="81"/>
      <c r="V888" s="81"/>
      <c r="W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T889" s="81"/>
      <c r="U889" s="81"/>
      <c r="V889" s="81"/>
      <c r="W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T890" s="81"/>
      <c r="U890" s="81"/>
      <c r="V890" s="81"/>
      <c r="W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T891" s="81"/>
      <c r="U891" s="81"/>
      <c r="V891" s="81"/>
      <c r="W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T892" s="81"/>
      <c r="U892" s="81"/>
      <c r="V892" s="81"/>
      <c r="W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T893" s="81"/>
      <c r="U893" s="81"/>
      <c r="V893" s="81"/>
      <c r="W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T894" s="81"/>
      <c r="U894" s="81"/>
      <c r="V894" s="81"/>
      <c r="W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T895" s="81"/>
      <c r="U895" s="81"/>
      <c r="V895" s="81"/>
      <c r="W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T896" s="81"/>
      <c r="U896" s="81"/>
      <c r="V896" s="81"/>
      <c r="W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T897" s="81"/>
      <c r="U897" s="81"/>
      <c r="V897" s="81"/>
      <c r="W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T898" s="81"/>
      <c r="U898" s="81"/>
      <c r="V898" s="81"/>
      <c r="W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T899" s="81"/>
      <c r="U899" s="81"/>
      <c r="V899" s="81"/>
      <c r="W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T900" s="81"/>
      <c r="U900" s="81"/>
      <c r="V900" s="81"/>
      <c r="W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T901" s="81"/>
      <c r="U901" s="81"/>
      <c r="V901" s="81"/>
      <c r="W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T902" s="81"/>
      <c r="U902" s="81"/>
      <c r="V902" s="81"/>
      <c r="W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T903" s="81"/>
      <c r="U903" s="81"/>
      <c r="V903" s="81"/>
      <c r="W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T904" s="81"/>
      <c r="U904" s="81"/>
      <c r="V904" s="81"/>
      <c r="W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T905" s="81"/>
      <c r="U905" s="81"/>
      <c r="V905" s="81"/>
      <c r="W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T906" s="81"/>
      <c r="U906" s="81"/>
      <c r="V906" s="81"/>
      <c r="W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T907" s="81"/>
      <c r="U907" s="81"/>
      <c r="V907" s="81"/>
      <c r="W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T908" s="81"/>
      <c r="U908" s="81"/>
      <c r="V908" s="81"/>
      <c r="W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T909" s="81"/>
      <c r="U909" s="81"/>
      <c r="V909" s="81"/>
      <c r="W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T910" s="81"/>
      <c r="U910" s="81"/>
      <c r="V910" s="81"/>
      <c r="W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T911" s="81"/>
      <c r="U911" s="81"/>
      <c r="V911" s="81"/>
      <c r="W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T912" s="81"/>
      <c r="U912" s="81"/>
      <c r="V912" s="81"/>
      <c r="W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T913" s="81"/>
      <c r="U913" s="81"/>
      <c r="V913" s="81"/>
      <c r="W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T914" s="81"/>
      <c r="U914" s="81"/>
      <c r="V914" s="81"/>
      <c r="W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T915" s="81"/>
      <c r="U915" s="81"/>
      <c r="V915" s="81"/>
      <c r="W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T916" s="81"/>
      <c r="U916" s="81"/>
      <c r="V916" s="81"/>
      <c r="W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T917" s="81"/>
      <c r="U917" s="81"/>
      <c r="V917" s="81"/>
      <c r="W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T918" s="81"/>
      <c r="U918" s="81"/>
      <c r="V918" s="81"/>
      <c r="W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T919" s="81"/>
      <c r="U919" s="81"/>
      <c r="V919" s="81"/>
      <c r="W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T920" s="81"/>
      <c r="U920" s="81"/>
      <c r="V920" s="81"/>
      <c r="W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T921" s="81"/>
      <c r="U921" s="81"/>
      <c r="V921" s="81"/>
      <c r="W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T922" s="81"/>
      <c r="U922" s="81"/>
      <c r="V922" s="81"/>
      <c r="W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T923" s="81"/>
      <c r="U923" s="81"/>
      <c r="V923" s="81"/>
      <c r="W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T924" s="81"/>
      <c r="U924" s="81"/>
      <c r="V924" s="81"/>
      <c r="W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T925" s="81"/>
      <c r="U925" s="81"/>
      <c r="V925" s="81"/>
      <c r="W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T926" s="81"/>
      <c r="U926" s="81"/>
      <c r="V926" s="81"/>
      <c r="W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T927" s="81"/>
      <c r="U927" s="81"/>
      <c r="V927" s="81"/>
      <c r="W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T928" s="81"/>
      <c r="U928" s="81"/>
      <c r="V928" s="81"/>
      <c r="W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T929" s="81"/>
      <c r="U929" s="81"/>
      <c r="V929" s="81"/>
      <c r="W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T930" s="81"/>
      <c r="U930" s="81"/>
      <c r="V930" s="81"/>
      <c r="W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T931" s="81"/>
      <c r="U931" s="81"/>
      <c r="V931" s="81"/>
      <c r="W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T932" s="81"/>
      <c r="U932" s="81"/>
      <c r="V932" s="81"/>
      <c r="W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T933" s="81"/>
      <c r="U933" s="81"/>
      <c r="V933" s="81"/>
      <c r="W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T934" s="81"/>
      <c r="U934" s="81"/>
      <c r="V934" s="81"/>
      <c r="W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T935" s="81"/>
      <c r="U935" s="81"/>
      <c r="V935" s="81"/>
      <c r="W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T936" s="81"/>
      <c r="U936" s="81"/>
      <c r="V936" s="81"/>
      <c r="W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T937" s="81"/>
      <c r="U937" s="81"/>
      <c r="V937" s="81"/>
      <c r="W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T938" s="81"/>
      <c r="U938" s="81"/>
      <c r="V938" s="81"/>
      <c r="W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T939" s="81"/>
      <c r="U939" s="81"/>
      <c r="V939" s="81"/>
      <c r="W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T940" s="81"/>
      <c r="U940" s="81"/>
      <c r="V940" s="81"/>
      <c r="W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T941" s="81"/>
      <c r="U941" s="81"/>
      <c r="V941" s="81"/>
      <c r="W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T942" s="81"/>
      <c r="U942" s="81"/>
      <c r="V942" s="81"/>
      <c r="W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T943" s="81"/>
      <c r="U943" s="81"/>
      <c r="V943" s="81"/>
      <c r="W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T944" s="81"/>
      <c r="U944" s="81"/>
      <c r="V944" s="81"/>
      <c r="W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T945" s="81"/>
      <c r="U945" s="81"/>
      <c r="V945" s="81"/>
      <c r="W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T946" s="81"/>
      <c r="U946" s="81"/>
      <c r="V946" s="81"/>
      <c r="W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T947" s="81"/>
      <c r="U947" s="81"/>
      <c r="V947" s="81"/>
      <c r="W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T948" s="81"/>
      <c r="U948" s="81"/>
      <c r="V948" s="81"/>
      <c r="W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T949" s="81"/>
      <c r="U949" s="81"/>
      <c r="V949" s="81"/>
      <c r="W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T950" s="81"/>
      <c r="U950" s="81"/>
      <c r="V950" s="81"/>
      <c r="W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T951" s="81"/>
      <c r="U951" s="81"/>
      <c r="V951" s="81"/>
      <c r="W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T952" s="81"/>
      <c r="U952" s="81"/>
      <c r="V952" s="81"/>
      <c r="W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T953" s="81"/>
      <c r="U953" s="81"/>
      <c r="V953" s="81"/>
      <c r="W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T954" s="81"/>
      <c r="U954" s="81"/>
      <c r="V954" s="81"/>
      <c r="W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T955" s="81"/>
      <c r="U955" s="81"/>
      <c r="V955" s="81"/>
      <c r="W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T956" s="81"/>
      <c r="U956" s="81"/>
      <c r="V956" s="81"/>
      <c r="W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T957" s="81"/>
      <c r="U957" s="81"/>
      <c r="V957" s="81"/>
      <c r="W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T958" s="81"/>
      <c r="U958" s="81"/>
      <c r="V958" s="81"/>
      <c r="W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T959" s="81"/>
      <c r="U959" s="81"/>
      <c r="V959" s="81"/>
      <c r="W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T960" s="81"/>
      <c r="U960" s="81"/>
      <c r="V960" s="81"/>
      <c r="W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T961" s="81"/>
      <c r="U961" s="81"/>
      <c r="V961" s="81"/>
      <c r="W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T962" s="81"/>
      <c r="U962" s="81"/>
      <c r="V962" s="81"/>
      <c r="W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T963" s="81"/>
      <c r="U963" s="81"/>
      <c r="V963" s="81"/>
      <c r="W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T964" s="81"/>
      <c r="U964" s="81"/>
      <c r="V964" s="81"/>
      <c r="W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T965" s="81"/>
      <c r="U965" s="81"/>
      <c r="V965" s="81"/>
      <c r="W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T966" s="81"/>
      <c r="U966" s="81"/>
      <c r="V966" s="81"/>
      <c r="W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T967" s="81"/>
      <c r="U967" s="81"/>
      <c r="V967" s="81"/>
      <c r="W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T968" s="81"/>
      <c r="U968" s="81"/>
      <c r="V968" s="81"/>
      <c r="W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T969" s="81"/>
      <c r="U969" s="81"/>
      <c r="V969" s="81"/>
      <c r="W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T970" s="81"/>
      <c r="U970" s="81"/>
      <c r="V970" s="81"/>
      <c r="W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T971" s="81"/>
      <c r="U971" s="81"/>
      <c r="V971" s="81"/>
      <c r="W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T972" s="81"/>
      <c r="U972" s="81"/>
      <c r="V972" s="81"/>
      <c r="W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T973" s="81"/>
      <c r="U973" s="81"/>
      <c r="V973" s="81"/>
      <c r="W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T974" s="81"/>
      <c r="U974" s="81"/>
      <c r="V974" s="81"/>
      <c r="W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T975" s="81"/>
      <c r="U975" s="81"/>
      <c r="V975" s="81"/>
      <c r="W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T976" s="81"/>
      <c r="U976" s="81"/>
      <c r="V976" s="81"/>
      <c r="W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T977" s="81"/>
      <c r="U977" s="81"/>
      <c r="V977" s="81"/>
      <c r="W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T978" s="81"/>
      <c r="U978" s="81"/>
      <c r="V978" s="81"/>
      <c r="W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T979" s="81"/>
      <c r="U979" s="81"/>
      <c r="V979" s="81"/>
      <c r="W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T980" s="81"/>
      <c r="U980" s="81"/>
      <c r="V980" s="81"/>
      <c r="W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T981" s="81"/>
      <c r="U981" s="81"/>
      <c r="V981" s="81"/>
      <c r="W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T982" s="81"/>
      <c r="U982" s="81"/>
      <c r="V982" s="81"/>
      <c r="W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T983" s="81"/>
      <c r="U983" s="81"/>
      <c r="V983" s="81"/>
      <c r="W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T984" s="81"/>
      <c r="U984" s="81"/>
      <c r="V984" s="81"/>
      <c r="W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T985" s="81"/>
      <c r="U985" s="81"/>
      <c r="V985" s="81"/>
      <c r="W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T986" s="81"/>
      <c r="U986" s="81"/>
      <c r="V986" s="81"/>
      <c r="W986" s="81"/>
    </row>
    <row r="987">
      <c r="T987" s="81"/>
      <c r="U987" s="81"/>
      <c r="V987" s="81"/>
      <c r="W987" s="81"/>
    </row>
    <row r="988">
      <c r="T988" s="81"/>
      <c r="U988" s="81"/>
      <c r="V988" s="81"/>
      <c r="W988" s="81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24.0"/>
    <col customWidth="1" min="7" max="7" width="12.5"/>
    <col customWidth="1" min="8" max="8" width="42.38"/>
    <col customWidth="1" min="9" max="9" width="28.0"/>
    <col customWidth="1" min="10" max="10" width="14.75"/>
    <col customWidth="1" min="11" max="11" width="17.63"/>
    <col customWidth="1" min="12" max="12" width="33.25"/>
    <col customWidth="1" min="13" max="13" width="27.13"/>
    <col customWidth="1" min="14" max="14" width="24.75"/>
  </cols>
  <sheetData>
    <row r="1">
      <c r="A1" s="78"/>
      <c r="B1" s="79" t="s">
        <v>155</v>
      </c>
      <c r="C1" s="79" t="s">
        <v>156</v>
      </c>
      <c r="D1" s="78"/>
      <c r="E1" s="80">
        <f>SUM(D29+C128)</f>
        <v>36619</v>
      </c>
      <c r="F1" s="78"/>
      <c r="G1" s="78"/>
      <c r="H1" s="78"/>
      <c r="I1" s="78"/>
      <c r="J1" s="78"/>
      <c r="K1" s="78"/>
      <c r="L1" s="81"/>
      <c r="M1" s="81"/>
      <c r="N1" s="81"/>
      <c r="O1" s="81"/>
      <c r="P1" s="81"/>
      <c r="Q1" s="81"/>
      <c r="R1" s="81"/>
      <c r="T1" s="81"/>
      <c r="U1" s="81"/>
      <c r="V1" s="81"/>
      <c r="W1" s="81"/>
    </row>
    <row r="2">
      <c r="A2" s="81"/>
      <c r="B2" s="81"/>
      <c r="C2" s="81"/>
      <c r="D2" s="82" t="s">
        <v>157</v>
      </c>
      <c r="E2" s="206">
        <v>55731.05</v>
      </c>
      <c r="F2" s="81">
        <f>(E2/E1)</f>
        <v>1.521916218</v>
      </c>
      <c r="G2" s="343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T2" s="81"/>
      <c r="U2" s="81"/>
      <c r="V2" s="81"/>
      <c r="W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208" t="s">
        <v>319</v>
      </c>
      <c r="G3" s="179"/>
      <c r="H3" s="180"/>
      <c r="I3" s="168"/>
      <c r="J3" s="168"/>
      <c r="K3" s="168"/>
      <c r="L3" s="168"/>
      <c r="M3" s="81"/>
      <c r="N3" s="81"/>
      <c r="O3" s="81"/>
      <c r="P3" s="81"/>
      <c r="Q3" s="81"/>
      <c r="R3" s="81"/>
      <c r="T3" s="81"/>
      <c r="U3" s="81"/>
      <c r="V3" s="81"/>
      <c r="W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82"/>
      <c r="G4" s="163"/>
      <c r="H4" s="183"/>
      <c r="I4" s="168"/>
      <c r="J4" s="184"/>
      <c r="K4" s="180"/>
      <c r="L4" s="185"/>
      <c r="M4" s="81"/>
      <c r="N4" s="81"/>
      <c r="O4" s="81"/>
      <c r="P4" s="81"/>
      <c r="Q4" s="81"/>
      <c r="R4" s="81"/>
      <c r="T4" s="81"/>
      <c r="U4" s="81"/>
      <c r="V4" s="81"/>
      <c r="W4" s="81"/>
    </row>
    <row r="5">
      <c r="A5" s="85">
        <v>1.0</v>
      </c>
      <c r="B5" s="85" t="s">
        <v>20</v>
      </c>
      <c r="C5" s="85" t="s">
        <v>21</v>
      </c>
      <c r="D5" s="86">
        <v>71.1</v>
      </c>
      <c r="E5" s="275" t="s">
        <v>15</v>
      </c>
      <c r="F5" s="182"/>
      <c r="G5" s="163"/>
      <c r="H5" s="183"/>
      <c r="I5" s="168"/>
      <c r="J5" s="168"/>
      <c r="K5" s="180"/>
      <c r="L5" s="185"/>
      <c r="M5" s="81"/>
      <c r="N5" s="81"/>
      <c r="O5" s="81"/>
      <c r="P5" s="81"/>
      <c r="Q5" s="81"/>
      <c r="R5" s="81"/>
      <c r="T5" s="81"/>
      <c r="U5" s="81"/>
      <c r="V5" s="81"/>
      <c r="W5" s="81"/>
    </row>
    <row r="6">
      <c r="A6" s="85">
        <v>1.0</v>
      </c>
      <c r="B6" s="85" t="s">
        <v>23</v>
      </c>
      <c r="C6" s="85" t="s">
        <v>21</v>
      </c>
      <c r="D6" s="86">
        <v>245.32</v>
      </c>
      <c r="E6" s="321" t="s">
        <v>15</v>
      </c>
      <c r="F6" s="182"/>
      <c r="G6" s="163"/>
      <c r="H6" s="183"/>
      <c r="I6" s="168"/>
      <c r="J6" s="168"/>
      <c r="K6" s="180"/>
      <c r="L6" s="170"/>
      <c r="M6" s="81"/>
      <c r="N6" s="81"/>
      <c r="O6" s="81"/>
      <c r="P6" s="81"/>
      <c r="Q6" s="81"/>
      <c r="R6" s="81"/>
      <c r="T6" s="81"/>
      <c r="U6" s="81"/>
      <c r="V6" s="81"/>
      <c r="W6" s="81"/>
    </row>
    <row r="7">
      <c r="A7" s="85">
        <v>1.0</v>
      </c>
      <c r="B7" s="85" t="s">
        <v>543</v>
      </c>
      <c r="C7" s="85" t="s">
        <v>39</v>
      </c>
      <c r="D7" s="86">
        <v>96.88</v>
      </c>
      <c r="E7" s="209" t="s">
        <v>15</v>
      </c>
      <c r="F7" s="186"/>
      <c r="G7" s="82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T7" s="81"/>
      <c r="U7" s="81"/>
      <c r="V7" s="81"/>
      <c r="W7" s="81"/>
    </row>
    <row r="8">
      <c r="A8" s="85">
        <v>1.0</v>
      </c>
      <c r="B8" s="85" t="s">
        <v>718</v>
      </c>
      <c r="C8" s="85" t="s">
        <v>719</v>
      </c>
      <c r="D8" s="86">
        <v>1006.05</v>
      </c>
      <c r="E8" s="209" t="s">
        <v>15</v>
      </c>
      <c r="F8" s="130"/>
      <c r="G8" s="82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T8" s="81"/>
      <c r="U8" s="81"/>
      <c r="V8" s="81"/>
      <c r="W8" s="81"/>
    </row>
    <row r="9">
      <c r="A9" s="85">
        <v>1.0</v>
      </c>
      <c r="B9" s="85" t="s">
        <v>694</v>
      </c>
      <c r="C9" s="85" t="s">
        <v>720</v>
      </c>
      <c r="D9" s="86">
        <v>1211.32</v>
      </c>
      <c r="E9" s="209" t="s">
        <v>15</v>
      </c>
      <c r="F9" s="86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T9" s="81"/>
      <c r="U9" s="81"/>
      <c r="V9" s="81"/>
      <c r="W9" s="81"/>
    </row>
    <row r="10">
      <c r="A10" s="85">
        <v>1.0</v>
      </c>
      <c r="B10" s="85" t="s">
        <v>721</v>
      </c>
      <c r="C10" s="85" t="s">
        <v>26</v>
      </c>
      <c r="D10" s="86">
        <v>297.0</v>
      </c>
      <c r="E10" s="209" t="s">
        <v>15</v>
      </c>
      <c r="F10" s="186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T10" s="81"/>
      <c r="U10" s="81"/>
      <c r="V10" s="81"/>
      <c r="W10" s="81"/>
    </row>
    <row r="11">
      <c r="A11" s="85">
        <v>1.0</v>
      </c>
      <c r="B11" s="85" t="s">
        <v>695</v>
      </c>
      <c r="C11" s="85" t="s">
        <v>26</v>
      </c>
      <c r="D11" s="86">
        <v>297.0</v>
      </c>
      <c r="E11" s="209" t="s">
        <v>15</v>
      </c>
      <c r="F11" s="18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T11" s="81"/>
      <c r="U11" s="81"/>
      <c r="V11" s="81"/>
      <c r="W11" s="81"/>
    </row>
    <row r="12">
      <c r="A12" s="85">
        <v>1.0</v>
      </c>
      <c r="B12" s="85" t="s">
        <v>722</v>
      </c>
      <c r="C12" s="85" t="s">
        <v>462</v>
      </c>
      <c r="D12" s="86">
        <v>126.0</v>
      </c>
      <c r="E12" s="209" t="s">
        <v>15</v>
      </c>
      <c r="F12" s="186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T12" s="81"/>
      <c r="U12" s="81"/>
      <c r="V12" s="81"/>
      <c r="W12" s="81"/>
    </row>
    <row r="13">
      <c r="A13" s="85">
        <v>5.0</v>
      </c>
      <c r="B13" s="85" t="s">
        <v>32</v>
      </c>
      <c r="C13" s="85" t="s">
        <v>369</v>
      </c>
      <c r="D13" s="86">
        <v>995.0</v>
      </c>
      <c r="E13" s="209" t="s">
        <v>15</v>
      </c>
      <c r="F13" s="1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T13" s="81"/>
      <c r="U13" s="81"/>
      <c r="V13" s="81"/>
      <c r="W13" s="81"/>
    </row>
    <row r="14">
      <c r="A14" s="85">
        <v>7.0</v>
      </c>
      <c r="B14" s="85" t="s">
        <v>38</v>
      </c>
      <c r="C14" s="85" t="s">
        <v>39</v>
      </c>
      <c r="D14" s="86">
        <v>419.78</v>
      </c>
      <c r="E14" s="209" t="s">
        <v>15</v>
      </c>
      <c r="F14" s="182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T14" s="81"/>
      <c r="U14" s="81"/>
      <c r="V14" s="81"/>
      <c r="W14" s="81"/>
    </row>
    <row r="15">
      <c r="A15" s="85">
        <v>7.0</v>
      </c>
      <c r="B15" s="85" t="s">
        <v>49</v>
      </c>
      <c r="C15" s="85" t="s">
        <v>50</v>
      </c>
      <c r="D15" s="86">
        <v>28.9</v>
      </c>
      <c r="E15" s="209" t="s">
        <v>15</v>
      </c>
      <c r="F15" s="186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T15" s="81"/>
      <c r="U15" s="81"/>
      <c r="V15" s="81"/>
      <c r="W15" s="81"/>
    </row>
    <row r="16">
      <c r="A16" s="85">
        <v>10.0</v>
      </c>
      <c r="B16" s="85" t="s">
        <v>331</v>
      </c>
      <c r="C16" s="85" t="s">
        <v>50</v>
      </c>
      <c r="D16" s="224">
        <v>129.82</v>
      </c>
      <c r="E16" s="209" t="s">
        <v>15</v>
      </c>
      <c r="F16" s="182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T16" s="81"/>
      <c r="U16" s="81"/>
      <c r="V16" s="81"/>
      <c r="W16" s="81"/>
    </row>
    <row r="17">
      <c r="A17" s="85">
        <v>10.0</v>
      </c>
      <c r="B17" s="85" t="s">
        <v>504</v>
      </c>
      <c r="C17" s="85" t="s">
        <v>39</v>
      </c>
      <c r="D17" s="86">
        <v>606.0</v>
      </c>
      <c r="E17" s="209" t="s">
        <v>15</v>
      </c>
      <c r="F17" s="337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T17" s="81"/>
      <c r="U17" s="81"/>
      <c r="V17" s="81"/>
      <c r="W17" s="81"/>
    </row>
    <row r="18">
      <c r="A18" s="85">
        <v>10.0</v>
      </c>
      <c r="B18" s="85" t="s">
        <v>723</v>
      </c>
      <c r="C18" s="85" t="s">
        <v>50</v>
      </c>
      <c r="D18" s="86">
        <v>45.27</v>
      </c>
      <c r="E18" s="209" t="s">
        <v>15</v>
      </c>
      <c r="F18" s="182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T18" s="81"/>
      <c r="U18" s="81"/>
      <c r="V18" s="81"/>
      <c r="W18" s="81"/>
    </row>
    <row r="19">
      <c r="A19" s="85">
        <v>15.0</v>
      </c>
      <c r="B19" s="85" t="s">
        <v>172</v>
      </c>
      <c r="C19" s="85" t="s">
        <v>26</v>
      </c>
      <c r="D19" s="86">
        <f>SUM(E42+F42)</f>
        <v>7470.09</v>
      </c>
      <c r="E19" s="209" t="s">
        <v>15</v>
      </c>
      <c r="F19" s="186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T19" s="81"/>
      <c r="U19" s="81"/>
      <c r="V19" s="81"/>
      <c r="W19" s="81"/>
    </row>
    <row r="20">
      <c r="A20" s="85">
        <v>15.0</v>
      </c>
      <c r="B20" s="85" t="s">
        <v>506</v>
      </c>
      <c r="C20" s="85" t="s">
        <v>26</v>
      </c>
      <c r="D20" s="86">
        <v>1250.0</v>
      </c>
      <c r="E20" s="209" t="s">
        <v>15</v>
      </c>
      <c r="F20" s="186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T20" s="81"/>
      <c r="U20" s="81"/>
      <c r="V20" s="81"/>
      <c r="W20" s="81"/>
    </row>
    <row r="21">
      <c r="A21" s="85">
        <v>15.0</v>
      </c>
      <c r="B21" s="85" t="s">
        <v>507</v>
      </c>
      <c r="C21" s="85" t="s">
        <v>724</v>
      </c>
      <c r="D21" s="87">
        <v>1750.0</v>
      </c>
      <c r="E21" s="209" t="s">
        <v>15</v>
      </c>
      <c r="F21" s="186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T21" s="81"/>
      <c r="U21" s="81"/>
      <c r="V21" s="81"/>
      <c r="W21" s="81"/>
    </row>
    <row r="22">
      <c r="A22" s="85">
        <v>18.0</v>
      </c>
      <c r="B22" s="85" t="s">
        <v>370</v>
      </c>
      <c r="C22" s="85" t="s">
        <v>39</v>
      </c>
      <c r="D22" s="86">
        <v>498.99</v>
      </c>
      <c r="E22" s="209" t="s">
        <v>15</v>
      </c>
      <c r="F22" s="182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T22" s="81"/>
      <c r="U22" s="81"/>
      <c r="V22" s="81"/>
      <c r="W22" s="81"/>
    </row>
    <row r="23">
      <c r="A23" s="85">
        <v>20.0</v>
      </c>
      <c r="B23" s="85" t="s">
        <v>368</v>
      </c>
      <c r="C23" s="85" t="s">
        <v>39</v>
      </c>
      <c r="D23" s="181" t="s">
        <v>397</v>
      </c>
      <c r="E23" s="209" t="s">
        <v>397</v>
      </c>
      <c r="F23" s="182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T23" s="81"/>
      <c r="U23" s="81"/>
      <c r="V23" s="81"/>
      <c r="W23" s="81"/>
    </row>
    <row r="24">
      <c r="A24" s="85">
        <v>20.0</v>
      </c>
      <c r="B24" s="85" t="s">
        <v>602</v>
      </c>
      <c r="C24" s="85" t="s">
        <v>39</v>
      </c>
      <c r="D24" s="87">
        <v>2775.18</v>
      </c>
      <c r="E24" s="209" t="s">
        <v>15</v>
      </c>
      <c r="F24" s="182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T24" s="81"/>
      <c r="U24" s="81"/>
      <c r="V24" s="81"/>
      <c r="W24" s="81"/>
    </row>
    <row r="25" ht="19.5" customHeight="1">
      <c r="A25" s="85">
        <v>20.0</v>
      </c>
      <c r="B25" s="85" t="s">
        <v>60</v>
      </c>
      <c r="C25" s="85" t="s">
        <v>39</v>
      </c>
      <c r="D25" s="87">
        <v>633.66</v>
      </c>
      <c r="E25" s="209" t="s">
        <v>15</v>
      </c>
      <c r="F25" s="1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T25" s="81"/>
      <c r="U25" s="81"/>
      <c r="V25" s="81"/>
      <c r="W25" s="81"/>
    </row>
    <row r="26" ht="19.5" customHeight="1">
      <c r="A26" s="85">
        <v>29.0</v>
      </c>
      <c r="B26" s="85" t="s">
        <v>725</v>
      </c>
      <c r="C26" s="92" t="s">
        <v>726</v>
      </c>
      <c r="D26" s="87">
        <v>1080.0</v>
      </c>
      <c r="E26" s="209" t="s">
        <v>15</v>
      </c>
      <c r="F26" s="130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T26" s="81"/>
      <c r="U26" s="81"/>
      <c r="V26" s="81"/>
      <c r="W26" s="81"/>
    </row>
    <row r="27" ht="19.5" customHeight="1">
      <c r="A27" s="85">
        <v>30.0</v>
      </c>
      <c r="B27" s="85" t="s">
        <v>177</v>
      </c>
      <c r="C27" s="89" t="s">
        <v>168</v>
      </c>
      <c r="D27" s="87">
        <v>100.0</v>
      </c>
      <c r="E27" s="209" t="s">
        <v>15</v>
      </c>
      <c r="F27" s="186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T27" s="81"/>
      <c r="U27" s="81"/>
      <c r="V27" s="81"/>
      <c r="W27" s="81"/>
    </row>
    <row r="28" ht="19.5" customHeight="1">
      <c r="A28" s="85">
        <v>30.0</v>
      </c>
      <c r="B28" s="85" t="s">
        <v>178</v>
      </c>
      <c r="C28" s="92" t="s">
        <v>26</v>
      </c>
      <c r="D28" s="130">
        <v>7981.42</v>
      </c>
      <c r="E28" s="209" t="s">
        <v>15</v>
      </c>
      <c r="F28" s="186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T28" s="81"/>
      <c r="U28" s="81"/>
      <c r="V28" s="81"/>
      <c r="W28" s="81"/>
    </row>
    <row r="29" ht="19.5" customHeight="1">
      <c r="A29" s="94"/>
      <c r="B29" s="95" t="s">
        <v>179</v>
      </c>
      <c r="C29" s="96"/>
      <c r="D29" s="97">
        <f>SUM(D4:D28)</f>
        <v>32277.64</v>
      </c>
      <c r="E29" s="344"/>
      <c r="F29" s="99"/>
      <c r="G29" s="99"/>
      <c r="H29" s="99"/>
      <c r="I29" s="99"/>
      <c r="J29" s="99"/>
      <c r="K29" s="99"/>
      <c r="L29" s="81"/>
      <c r="M29" s="81"/>
      <c r="N29" s="81"/>
      <c r="O29" s="81"/>
      <c r="P29" s="81"/>
      <c r="Q29" s="81"/>
      <c r="R29" s="81"/>
      <c r="T29" s="81"/>
      <c r="U29" s="81"/>
      <c r="V29" s="81"/>
      <c r="W29" s="81"/>
    </row>
    <row r="30" ht="19.5" customHeight="1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T30" s="81"/>
      <c r="U30" s="81"/>
      <c r="V30" s="81"/>
      <c r="W30" s="81"/>
    </row>
    <row r="31" ht="19.5" customHeight="1">
      <c r="A31" s="81"/>
      <c r="B31" s="100" t="s">
        <v>172</v>
      </c>
      <c r="C31" s="101"/>
      <c r="D31" s="101"/>
      <c r="E31" s="94"/>
      <c r="F31" s="81"/>
      <c r="G31" s="81"/>
      <c r="H31" s="100" t="s">
        <v>178</v>
      </c>
      <c r="I31" s="101"/>
      <c r="J31" s="101"/>
      <c r="K31" s="94"/>
      <c r="L31" s="81"/>
      <c r="M31" s="81"/>
      <c r="N31" s="81"/>
      <c r="O31" s="81"/>
      <c r="P31" s="81"/>
      <c r="Q31" s="81"/>
      <c r="R31" s="81"/>
      <c r="T31" s="81"/>
      <c r="U31" s="81"/>
      <c r="V31" s="81"/>
      <c r="W31" s="81"/>
    </row>
    <row r="32" ht="19.5" customHeight="1">
      <c r="A32" s="81"/>
      <c r="B32" s="102" t="s">
        <v>180</v>
      </c>
      <c r="C32" s="102" t="s">
        <v>181</v>
      </c>
      <c r="D32" s="103" t="s">
        <v>18</v>
      </c>
      <c r="E32" s="189" t="s">
        <v>19</v>
      </c>
      <c r="F32" s="189" t="s">
        <v>334</v>
      </c>
      <c r="G32" s="81"/>
      <c r="H32" s="102" t="s">
        <v>180</v>
      </c>
      <c r="I32" s="105" t="s">
        <v>181</v>
      </c>
      <c r="J32" s="106" t="s">
        <v>18</v>
      </c>
      <c r="K32" s="107" t="s">
        <v>19</v>
      </c>
      <c r="L32" s="102" t="s">
        <v>180</v>
      </c>
      <c r="M32" s="323" t="s">
        <v>435</v>
      </c>
      <c r="N32" s="324" t="s">
        <v>436</v>
      </c>
      <c r="O32" s="81"/>
      <c r="P32" s="81"/>
      <c r="Q32" s="81"/>
      <c r="R32" s="81"/>
      <c r="T32" s="81"/>
      <c r="U32" s="81"/>
      <c r="V32" s="81"/>
      <c r="W32" s="81"/>
    </row>
    <row r="33" ht="19.5" customHeight="1">
      <c r="A33" s="81"/>
      <c r="B33" s="108" t="s">
        <v>371</v>
      </c>
      <c r="C33" s="109"/>
      <c r="D33" s="108">
        <v>839.36</v>
      </c>
      <c r="E33" s="325">
        <f t="shared" ref="E33:E41" si="1">SUM(C33:D33)</f>
        <v>839.36</v>
      </c>
      <c r="F33" s="130">
        <v>0.0</v>
      </c>
      <c r="G33" s="81"/>
      <c r="H33" s="345" t="s">
        <v>371</v>
      </c>
      <c r="I33" s="108"/>
      <c r="J33" s="108">
        <v>529.79</v>
      </c>
      <c r="K33" s="85">
        <f t="shared" ref="K33:K41" si="2">SUM(I33:J33)</f>
        <v>529.79</v>
      </c>
      <c r="L33" s="345" t="s">
        <v>371</v>
      </c>
      <c r="M33" s="241"/>
      <c r="N33" s="131">
        <f t="shared" ref="N33:N41" si="3">SUM(E33+K33)</f>
        <v>1369.15</v>
      </c>
      <c r="O33" s="81"/>
      <c r="P33" s="81"/>
      <c r="Q33" s="81"/>
      <c r="R33" s="81"/>
      <c r="T33" s="81"/>
      <c r="U33" s="81"/>
      <c r="V33" s="81"/>
      <c r="W33" s="81"/>
    </row>
    <row r="34" ht="19.5" customHeight="1">
      <c r="A34" s="81"/>
      <c r="B34" s="108" t="s">
        <v>186</v>
      </c>
      <c r="C34" s="108"/>
      <c r="D34" s="111">
        <v>1014.0</v>
      </c>
      <c r="E34" s="85">
        <f t="shared" si="1"/>
        <v>1014</v>
      </c>
      <c r="F34" s="108"/>
      <c r="G34" s="81"/>
      <c r="H34" s="108" t="s">
        <v>186</v>
      </c>
      <c r="I34" s="108"/>
      <c r="J34" s="108">
        <v>926.49</v>
      </c>
      <c r="K34" s="110">
        <f t="shared" si="2"/>
        <v>926.49</v>
      </c>
      <c r="L34" s="108" t="s">
        <v>186</v>
      </c>
      <c r="M34" s="241"/>
      <c r="N34" s="131">
        <f t="shared" si="3"/>
        <v>1940.49</v>
      </c>
      <c r="O34" s="81"/>
      <c r="P34" s="81"/>
      <c r="Q34" s="81"/>
      <c r="R34" s="81"/>
      <c r="T34" s="81"/>
      <c r="U34" s="81"/>
      <c r="V34" s="81"/>
      <c r="W34" s="81"/>
    </row>
    <row r="35" ht="19.5" customHeight="1">
      <c r="A35" s="81"/>
      <c r="B35" s="108" t="s">
        <v>335</v>
      </c>
      <c r="C35" s="108"/>
      <c r="D35" s="108">
        <v>336.6</v>
      </c>
      <c r="E35" s="85">
        <f t="shared" si="1"/>
        <v>336.6</v>
      </c>
      <c r="F35" s="130">
        <v>0.0</v>
      </c>
      <c r="G35" s="81"/>
      <c r="H35" s="108" t="s">
        <v>335</v>
      </c>
      <c r="I35" s="108"/>
      <c r="J35" s="108">
        <v>226.8</v>
      </c>
      <c r="K35" s="110">
        <f t="shared" si="2"/>
        <v>226.8</v>
      </c>
      <c r="L35" s="108" t="s">
        <v>335</v>
      </c>
      <c r="M35" s="241"/>
      <c r="N35" s="131">
        <f t="shared" si="3"/>
        <v>563.4</v>
      </c>
      <c r="O35" s="81"/>
      <c r="P35" s="81"/>
      <c r="Q35" s="81"/>
      <c r="R35" s="81"/>
      <c r="T35" s="81"/>
      <c r="U35" s="81"/>
      <c r="V35" s="81"/>
      <c r="W35" s="81"/>
    </row>
    <row r="36" ht="19.5" customHeight="1">
      <c r="A36" s="81"/>
      <c r="B36" s="108" t="s">
        <v>190</v>
      </c>
      <c r="C36" s="108"/>
      <c r="D36" s="108">
        <v>1583.5</v>
      </c>
      <c r="E36" s="85">
        <f t="shared" si="1"/>
        <v>1583.5</v>
      </c>
      <c r="F36" s="130">
        <v>0.0</v>
      </c>
      <c r="G36" s="81"/>
      <c r="H36" s="108" t="s">
        <v>190</v>
      </c>
      <c r="I36" s="108"/>
      <c r="J36" s="108">
        <v>998.98</v>
      </c>
      <c r="K36" s="110">
        <f t="shared" si="2"/>
        <v>998.98</v>
      </c>
      <c r="L36" s="108" t="s">
        <v>190</v>
      </c>
      <c r="M36" s="241"/>
      <c r="N36" s="131">
        <f t="shared" si="3"/>
        <v>2582.48</v>
      </c>
      <c r="O36" s="81"/>
      <c r="P36" s="81"/>
      <c r="Q36" s="81"/>
      <c r="R36" s="81"/>
      <c r="T36" s="81"/>
      <c r="U36" s="81"/>
      <c r="V36" s="81"/>
      <c r="W36" s="81"/>
    </row>
    <row r="37">
      <c r="A37" s="81"/>
      <c r="B37" s="108" t="s">
        <v>184</v>
      </c>
      <c r="C37" s="130"/>
      <c r="D37" s="85">
        <v>736.77</v>
      </c>
      <c r="E37" s="85">
        <f t="shared" si="1"/>
        <v>736.77</v>
      </c>
      <c r="F37" s="137">
        <v>0.0</v>
      </c>
      <c r="G37" s="81"/>
      <c r="H37" s="108" t="s">
        <v>184</v>
      </c>
      <c r="I37" s="130"/>
      <c r="J37" s="85">
        <v>884.79</v>
      </c>
      <c r="K37" s="110">
        <f t="shared" si="2"/>
        <v>884.79</v>
      </c>
      <c r="L37" s="108" t="s">
        <v>184</v>
      </c>
      <c r="M37" s="241"/>
      <c r="N37" s="131">
        <f t="shared" si="3"/>
        <v>1621.56</v>
      </c>
      <c r="O37" s="81"/>
      <c r="P37" s="81"/>
      <c r="Q37" s="81"/>
      <c r="R37" s="81"/>
      <c r="T37" s="81"/>
      <c r="U37" s="81"/>
      <c r="V37" s="81"/>
      <c r="W37" s="81"/>
    </row>
    <row r="38">
      <c r="A38" s="81"/>
      <c r="B38" s="108" t="s">
        <v>630</v>
      </c>
      <c r="C38" s="130"/>
      <c r="D38" s="85">
        <v>971.43</v>
      </c>
      <c r="E38" s="325">
        <f t="shared" si="1"/>
        <v>971.43</v>
      </c>
      <c r="F38" s="137"/>
      <c r="G38" s="81"/>
      <c r="H38" s="108" t="s">
        <v>631</v>
      </c>
      <c r="I38" s="130">
        <v>50.0</v>
      </c>
      <c r="J38" s="85">
        <v>921.46</v>
      </c>
      <c r="K38" s="110">
        <f t="shared" si="2"/>
        <v>971.46</v>
      </c>
      <c r="L38" s="108" t="s">
        <v>631</v>
      </c>
      <c r="M38" s="241"/>
      <c r="N38" s="131">
        <f t="shared" si="3"/>
        <v>1942.89</v>
      </c>
      <c r="O38" s="81"/>
      <c r="P38" s="81"/>
      <c r="Q38" s="81"/>
      <c r="R38" s="81"/>
      <c r="T38" s="81"/>
      <c r="U38" s="81"/>
      <c r="V38" s="81"/>
      <c r="W38" s="81"/>
    </row>
    <row r="39">
      <c r="A39" s="81"/>
      <c r="B39" s="108" t="s">
        <v>604</v>
      </c>
      <c r="C39" s="130"/>
      <c r="D39" s="85">
        <v>744.9</v>
      </c>
      <c r="E39" s="85">
        <f t="shared" si="1"/>
        <v>744.9</v>
      </c>
      <c r="F39" s="130"/>
      <c r="G39" s="81"/>
      <c r="H39" s="108" t="s">
        <v>604</v>
      </c>
      <c r="I39" s="131"/>
      <c r="J39" s="85">
        <v>1292.1</v>
      </c>
      <c r="K39" s="246">
        <f t="shared" si="2"/>
        <v>1292.1</v>
      </c>
      <c r="L39" s="108" t="s">
        <v>604</v>
      </c>
      <c r="M39" s="241"/>
      <c r="N39" s="131">
        <f t="shared" si="3"/>
        <v>2037</v>
      </c>
      <c r="O39" s="81"/>
      <c r="P39" s="81"/>
      <c r="Q39" s="81"/>
      <c r="R39" s="81"/>
      <c r="T39" s="81"/>
      <c r="U39" s="81"/>
      <c r="V39" s="81"/>
      <c r="W39" s="81"/>
    </row>
    <row r="40">
      <c r="A40" s="81"/>
      <c r="B40" s="108" t="s">
        <v>669</v>
      </c>
      <c r="C40" s="130"/>
      <c r="D40" s="85">
        <v>1164.33</v>
      </c>
      <c r="E40" s="85">
        <f t="shared" si="1"/>
        <v>1164.33</v>
      </c>
      <c r="F40" s="130"/>
      <c r="G40" s="81"/>
      <c r="H40" s="108" t="s">
        <v>669</v>
      </c>
      <c r="I40" s="131"/>
      <c r="J40" s="85">
        <v>1631.41</v>
      </c>
      <c r="K40" s="246">
        <f t="shared" si="2"/>
        <v>1631.41</v>
      </c>
      <c r="L40" s="108" t="s">
        <v>669</v>
      </c>
      <c r="M40" s="241"/>
      <c r="N40" s="131">
        <f t="shared" si="3"/>
        <v>2795.74</v>
      </c>
      <c r="O40" s="81"/>
      <c r="P40" s="81"/>
      <c r="Q40" s="81"/>
      <c r="R40" s="81"/>
      <c r="T40" s="81"/>
      <c r="U40" s="81"/>
      <c r="V40" s="81"/>
      <c r="W40" s="81"/>
    </row>
    <row r="41">
      <c r="A41" s="81"/>
      <c r="B41" s="108" t="s">
        <v>670</v>
      </c>
      <c r="C41" s="130"/>
      <c r="D41" s="85">
        <v>79.2</v>
      </c>
      <c r="E41" s="85">
        <f t="shared" si="1"/>
        <v>79.2</v>
      </c>
      <c r="F41" s="130"/>
      <c r="G41" s="81"/>
      <c r="H41" s="108" t="s">
        <v>670</v>
      </c>
      <c r="I41" s="131"/>
      <c r="J41" s="85">
        <v>519.6</v>
      </c>
      <c r="K41" s="246">
        <f t="shared" si="2"/>
        <v>519.6</v>
      </c>
      <c r="L41" s="108" t="s">
        <v>670</v>
      </c>
      <c r="M41" s="241"/>
      <c r="N41" s="131">
        <f t="shared" si="3"/>
        <v>598.8</v>
      </c>
      <c r="O41" s="81"/>
      <c r="P41" s="81"/>
      <c r="Q41" s="81"/>
      <c r="R41" s="81"/>
      <c r="T41" s="81"/>
      <c r="U41" s="81"/>
      <c r="V41" s="81"/>
      <c r="W41" s="81"/>
    </row>
    <row r="42">
      <c r="A42" s="81"/>
      <c r="B42" s="81"/>
      <c r="C42" s="81"/>
      <c r="D42" s="252"/>
      <c r="E42" s="255">
        <f>SUM(E33:E41)</f>
        <v>7470.09</v>
      </c>
      <c r="F42" s="193"/>
      <c r="G42" s="194"/>
      <c r="H42" s="81"/>
      <c r="I42" s="81"/>
      <c r="J42" s="257" t="s">
        <v>193</v>
      </c>
      <c r="K42" s="115">
        <f>SUM(K33:K41)</f>
        <v>7981.42</v>
      </c>
      <c r="L42" s="81"/>
      <c r="M42" s="327"/>
      <c r="N42" s="115"/>
      <c r="O42" s="81"/>
      <c r="P42" s="81"/>
      <c r="Q42" s="81"/>
      <c r="R42" s="81"/>
      <c r="T42" s="81"/>
      <c r="U42" s="81"/>
      <c r="V42" s="81"/>
      <c r="W42" s="81"/>
    </row>
    <row r="43">
      <c r="A43" s="81"/>
      <c r="B43" s="81"/>
      <c r="C43" s="81"/>
      <c r="D43" s="81"/>
      <c r="E43" s="195" t="s">
        <v>336</v>
      </c>
      <c r="F43" s="196" t="s">
        <v>337</v>
      </c>
      <c r="G43" s="197"/>
      <c r="H43" s="81"/>
      <c r="I43" s="81"/>
      <c r="J43" s="81"/>
      <c r="K43" s="81"/>
      <c r="L43" s="81"/>
      <c r="M43" s="318">
        <f t="shared" ref="M43:N43" si="4">SUM(M33:M41)</f>
        <v>0</v>
      </c>
      <c r="N43" s="335">
        <f t="shared" si="4"/>
        <v>15451.51</v>
      </c>
      <c r="O43" s="81"/>
      <c r="P43" s="81"/>
      <c r="Q43" s="81"/>
      <c r="R43" s="81"/>
      <c r="T43" s="81"/>
      <c r="U43" s="81"/>
      <c r="V43" s="81"/>
      <c r="W43" s="81"/>
    </row>
    <row r="44">
      <c r="A44" s="81"/>
      <c r="B44" s="116" t="s">
        <v>194</v>
      </c>
      <c r="C44" s="117">
        <f>SUM(E42+K42)</f>
        <v>15451.51</v>
      </c>
      <c r="D44" s="118"/>
      <c r="E44" s="118"/>
      <c r="F44" s="99"/>
      <c r="G44" s="99"/>
      <c r="H44" s="99"/>
      <c r="I44" s="99"/>
      <c r="J44" s="99"/>
      <c r="K44" s="99"/>
      <c r="L44" s="81"/>
      <c r="M44" s="81"/>
      <c r="N44" s="81"/>
      <c r="O44" s="81"/>
      <c r="P44" s="81"/>
      <c r="Q44" s="81"/>
      <c r="R44" s="81"/>
      <c r="T44" s="81"/>
      <c r="U44" s="81"/>
      <c r="V44" s="81"/>
      <c r="W44" s="81"/>
    </row>
    <row r="45">
      <c r="A45" s="81"/>
      <c r="B45" s="119"/>
      <c r="C45" s="120"/>
      <c r="D45" s="120"/>
      <c r="E45" s="120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T45" s="81"/>
      <c r="U45" s="81"/>
      <c r="V45" s="81"/>
      <c r="W45" s="81"/>
    </row>
    <row r="46">
      <c r="A46" s="81"/>
      <c r="B46" s="121" t="s">
        <v>195</v>
      </c>
      <c r="C46" s="122"/>
      <c r="D46" s="122"/>
      <c r="E46" s="122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T46" s="81"/>
      <c r="U46" s="81"/>
      <c r="V46" s="81"/>
      <c r="W46" s="81"/>
    </row>
    <row r="47">
      <c r="A47" s="81"/>
      <c r="B47" s="212"/>
      <c r="C47" s="284"/>
      <c r="D47" s="124"/>
      <c r="E47" s="226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T47" s="81"/>
      <c r="U47" s="81"/>
      <c r="V47" s="81"/>
      <c r="W47" s="81"/>
    </row>
    <row r="48">
      <c r="A48" s="81"/>
      <c r="B48" s="212"/>
      <c r="C48" s="284"/>
      <c r="D48" s="124"/>
      <c r="E48" s="124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T48" s="81"/>
      <c r="U48" s="81"/>
      <c r="V48" s="81"/>
      <c r="W48" s="81"/>
    </row>
    <row r="49">
      <c r="A49" s="81"/>
      <c r="B49" s="212"/>
      <c r="C49" s="284"/>
      <c r="D49" s="124"/>
      <c r="E49" s="124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T49" s="81"/>
      <c r="U49" s="81"/>
      <c r="V49" s="81"/>
      <c r="W49" s="81"/>
    </row>
    <row r="50">
      <c r="A50" s="81"/>
      <c r="B50" s="212"/>
      <c r="C50" s="284"/>
      <c r="D50" s="124"/>
      <c r="E50" s="124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T50" s="81"/>
      <c r="U50" s="81"/>
      <c r="V50" s="81"/>
      <c r="W50" s="81"/>
    </row>
    <row r="51">
      <c r="A51" s="81"/>
      <c r="B51" s="212"/>
      <c r="C51" s="284"/>
      <c r="D51" s="124"/>
      <c r="E51" s="124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T51" s="81"/>
      <c r="U51" s="81"/>
      <c r="V51" s="81"/>
      <c r="W51" s="81"/>
    </row>
    <row r="52">
      <c r="A52" s="81"/>
      <c r="B52" s="212"/>
      <c r="C52" s="284"/>
      <c r="D52" s="124"/>
      <c r="E52" s="124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T52" s="81"/>
      <c r="U52" s="81"/>
      <c r="V52" s="81"/>
      <c r="W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T53" s="81"/>
      <c r="U53" s="81"/>
      <c r="V53" s="81"/>
      <c r="W53" s="81"/>
    </row>
    <row r="54">
      <c r="A54" s="81"/>
      <c r="B54" s="116" t="s">
        <v>198</v>
      </c>
      <c r="C54" s="227">
        <f>SUM(E47:E52)</f>
        <v>0</v>
      </c>
      <c r="D54" s="198"/>
      <c r="E54" s="127"/>
      <c r="F54" s="198"/>
      <c r="G54" s="198"/>
      <c r="H54" s="228">
        <f>SUM(C54+E54)</f>
        <v>0</v>
      </c>
      <c r="I54" s="99"/>
      <c r="J54" s="99"/>
      <c r="K54" s="99"/>
      <c r="L54" s="81"/>
      <c r="M54" s="81"/>
      <c r="N54" s="81"/>
      <c r="O54" s="81"/>
      <c r="P54" s="81"/>
      <c r="Q54" s="81"/>
      <c r="R54" s="81"/>
      <c r="T54" s="81"/>
      <c r="U54" s="81"/>
      <c r="V54" s="81"/>
      <c r="W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T55" s="81"/>
      <c r="U55" s="81"/>
      <c r="V55" s="81"/>
      <c r="W55" s="81"/>
    </row>
    <row r="56">
      <c r="A56" s="81"/>
      <c r="B56" s="79" t="s">
        <v>201</v>
      </c>
      <c r="C56" s="99"/>
      <c r="D56" s="99"/>
      <c r="E56" s="99"/>
      <c r="F56" s="99"/>
      <c r="G56" s="99"/>
      <c r="H56" s="99"/>
      <c r="I56" s="99"/>
      <c r="J56" s="99"/>
      <c r="K56" s="99"/>
      <c r="L56" s="81"/>
      <c r="M56" s="81"/>
      <c r="N56" s="81"/>
      <c r="O56" s="81"/>
      <c r="P56" s="81"/>
      <c r="Q56" s="81"/>
      <c r="R56" s="81"/>
      <c r="T56" s="81"/>
      <c r="U56" s="81"/>
      <c r="V56" s="81"/>
      <c r="W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T57" s="81"/>
      <c r="U57" s="81"/>
      <c r="V57" s="81"/>
      <c r="W57" s="81"/>
    </row>
    <row r="58">
      <c r="A58" s="81"/>
      <c r="B58" s="79" t="s">
        <v>438</v>
      </c>
      <c r="C58" s="99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T58" s="81"/>
      <c r="U58" s="81"/>
      <c r="V58" s="81"/>
      <c r="W58" s="81"/>
    </row>
    <row r="59">
      <c r="A59" s="81"/>
      <c r="B59" s="129"/>
      <c r="C59" s="129"/>
      <c r="D59" s="129"/>
      <c r="E59" s="81"/>
      <c r="F59" s="82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T59" s="81"/>
      <c r="U59" s="81"/>
      <c r="V59" s="81"/>
      <c r="W59" s="81"/>
    </row>
    <row r="60">
      <c r="A60" s="81"/>
      <c r="B60" s="130" t="s">
        <v>727</v>
      </c>
      <c r="C60" s="130" t="s">
        <v>209</v>
      </c>
      <c r="D60" s="130">
        <v>114.12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T60" s="81"/>
      <c r="U60" s="81"/>
      <c r="V60" s="81"/>
      <c r="W60" s="81"/>
    </row>
    <row r="61">
      <c r="A61" s="81"/>
      <c r="B61" s="130" t="s">
        <v>728</v>
      </c>
      <c r="C61" s="130" t="s">
        <v>209</v>
      </c>
      <c r="D61" s="130">
        <v>37.28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T61" s="81"/>
      <c r="U61" s="81"/>
      <c r="V61" s="81"/>
      <c r="W61" s="81"/>
    </row>
    <row r="62">
      <c r="A62" s="81"/>
      <c r="B62" s="130"/>
      <c r="C62" s="130"/>
      <c r="D62" s="13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T62" s="81"/>
      <c r="U62" s="81"/>
      <c r="V62" s="81"/>
      <c r="W62" s="81"/>
    </row>
    <row r="63">
      <c r="A63" s="81"/>
      <c r="B63" s="130"/>
      <c r="C63" s="130"/>
      <c r="D63" s="13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T63" s="81"/>
      <c r="U63" s="81"/>
      <c r="V63" s="81"/>
      <c r="W63" s="81"/>
    </row>
    <row r="64">
      <c r="A64" s="81"/>
      <c r="B64" s="131"/>
      <c r="C64" s="131"/>
      <c r="D64" s="13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T64" s="81"/>
      <c r="U64" s="81"/>
      <c r="V64" s="81"/>
      <c r="W64" s="81"/>
    </row>
    <row r="65">
      <c r="A65" s="81"/>
      <c r="B65" s="81"/>
      <c r="C65" s="133" t="s">
        <v>193</v>
      </c>
      <c r="D65" s="134">
        <f>SUM(D60:D64)</f>
        <v>151.4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T65" s="81"/>
      <c r="U65" s="81"/>
      <c r="V65" s="81"/>
      <c r="W65" s="81"/>
    </row>
    <row r="66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T66" s="81"/>
      <c r="U66" s="81"/>
      <c r="V66" s="81"/>
      <c r="W66" s="81"/>
    </row>
    <row r="67">
      <c r="A67" s="81"/>
      <c r="B67" s="79" t="s">
        <v>210</v>
      </c>
      <c r="C67" s="99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T67" s="81"/>
      <c r="U67" s="81"/>
      <c r="V67" s="81"/>
      <c r="W67" s="81"/>
    </row>
    <row r="68">
      <c r="A68" s="81"/>
      <c r="B68" s="129" t="s">
        <v>203</v>
      </c>
      <c r="C68" s="129" t="s">
        <v>160</v>
      </c>
      <c r="D68" s="129" t="s">
        <v>204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T68" s="81"/>
      <c r="U68" s="81"/>
      <c r="V68" s="81"/>
      <c r="W68" s="81"/>
    </row>
    <row r="69">
      <c r="A69" s="81"/>
      <c r="B69" s="130" t="s">
        <v>214</v>
      </c>
      <c r="C69" s="130" t="s">
        <v>729</v>
      </c>
      <c r="D69" s="130">
        <v>202.86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T69" s="81"/>
      <c r="U69" s="81"/>
      <c r="V69" s="81"/>
      <c r="W69" s="81"/>
    </row>
    <row r="70">
      <c r="A70" s="81"/>
      <c r="B70" s="130" t="s">
        <v>730</v>
      </c>
      <c r="C70" s="130" t="s">
        <v>731</v>
      </c>
      <c r="D70" s="130">
        <v>242.14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T70" s="81"/>
      <c r="U70" s="81"/>
      <c r="V70" s="81"/>
      <c r="W70" s="81"/>
    </row>
    <row r="71">
      <c r="A71" s="81"/>
      <c r="B71" s="330" t="s">
        <v>732</v>
      </c>
      <c r="C71" s="130" t="s">
        <v>731</v>
      </c>
      <c r="D71" s="130">
        <v>152.2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T71" s="81"/>
      <c r="U71" s="81"/>
      <c r="V71" s="81"/>
      <c r="W71" s="81"/>
    </row>
    <row r="72">
      <c r="A72" s="81"/>
      <c r="B72" s="330" t="s">
        <v>733</v>
      </c>
      <c r="C72" s="130" t="s">
        <v>731</v>
      </c>
      <c r="D72" s="130">
        <v>153.84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T72" s="81"/>
      <c r="U72" s="81"/>
      <c r="V72" s="81"/>
      <c r="W72" s="81"/>
    </row>
    <row r="73">
      <c r="A73" s="81"/>
      <c r="B73" s="130" t="s">
        <v>734</v>
      </c>
      <c r="C73" s="130" t="s">
        <v>209</v>
      </c>
      <c r="D73" s="130">
        <v>26.97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T73" s="81"/>
      <c r="U73" s="81"/>
      <c r="V73" s="81"/>
      <c r="W73" s="81"/>
    </row>
    <row r="74">
      <c r="A74" s="81"/>
      <c r="B74" s="131"/>
      <c r="C74" s="131"/>
      <c r="D74" s="13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T74" s="81"/>
      <c r="U74" s="81"/>
      <c r="V74" s="81"/>
      <c r="W74" s="81"/>
    </row>
    <row r="75">
      <c r="A75" s="81"/>
      <c r="B75" s="135"/>
      <c r="C75" s="131"/>
      <c r="D75" s="13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T75" s="81"/>
      <c r="U75" s="81"/>
      <c r="V75" s="81"/>
      <c r="W75" s="81"/>
    </row>
    <row r="76">
      <c r="A76" s="81"/>
      <c r="B76" s="136"/>
      <c r="C76" s="133" t="s">
        <v>193</v>
      </c>
      <c r="D76" s="134">
        <f>SUM(D69:D75)</f>
        <v>778.01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T76" s="81"/>
      <c r="U76" s="81"/>
      <c r="V76" s="81"/>
      <c r="W76" s="81"/>
    </row>
    <row r="77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T77" s="81"/>
      <c r="U77" s="81"/>
      <c r="V77" s="81"/>
      <c r="W77" s="81"/>
    </row>
    <row r="78">
      <c r="A78" s="81"/>
      <c r="B78" s="79" t="s">
        <v>216</v>
      </c>
      <c r="C78" s="99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T78" s="81"/>
      <c r="U78" s="81"/>
      <c r="V78" s="81"/>
      <c r="W78" s="81"/>
    </row>
    <row r="79">
      <c r="A79" s="81"/>
      <c r="B79" s="129" t="s">
        <v>203</v>
      </c>
      <c r="C79" s="129" t="s">
        <v>160</v>
      </c>
      <c r="D79" s="129" t="s">
        <v>204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T79" s="81"/>
      <c r="U79" s="81"/>
      <c r="V79" s="81"/>
      <c r="W79" s="81"/>
    </row>
    <row r="80">
      <c r="A80" s="81"/>
      <c r="B80" s="130"/>
      <c r="C80" s="130"/>
      <c r="D80" s="13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T80" s="81"/>
      <c r="U80" s="81"/>
      <c r="V80" s="81"/>
      <c r="W80" s="81"/>
    </row>
    <row r="81">
      <c r="A81" s="81"/>
      <c r="B81" s="130"/>
      <c r="C81" s="130"/>
      <c r="D81" s="13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T81" s="81"/>
      <c r="U81" s="81"/>
      <c r="V81" s="81"/>
      <c r="W81" s="81"/>
    </row>
    <row r="82">
      <c r="A82" s="81"/>
      <c r="B82" s="135"/>
      <c r="C82" s="135"/>
      <c r="D82" s="135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T82" s="81"/>
      <c r="U82" s="81"/>
      <c r="V82" s="81"/>
      <c r="W82" s="81"/>
    </row>
    <row r="83">
      <c r="A83" s="81"/>
      <c r="B83" s="136"/>
      <c r="C83" s="133" t="s">
        <v>193</v>
      </c>
      <c r="D83" s="134">
        <f>SUM(D80:D82)</f>
        <v>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T83" s="81"/>
      <c r="U83" s="81"/>
      <c r="V83" s="81"/>
      <c r="W83" s="81"/>
    </row>
    <row r="84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T84" s="81"/>
      <c r="U84" s="81"/>
      <c r="V84" s="81"/>
      <c r="W84" s="81"/>
    </row>
    <row r="85">
      <c r="A85" s="81"/>
      <c r="B85" s="79" t="s">
        <v>220</v>
      </c>
      <c r="C85" s="99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T85" s="81"/>
      <c r="U85" s="81"/>
      <c r="V85" s="81"/>
      <c r="W85" s="81"/>
    </row>
    <row r="86">
      <c r="A86" s="81"/>
      <c r="B86" s="129" t="s">
        <v>203</v>
      </c>
      <c r="C86" s="129" t="s">
        <v>160</v>
      </c>
      <c r="D86" s="129" t="s">
        <v>204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T86" s="81"/>
      <c r="U86" s="81"/>
      <c r="V86" s="81"/>
      <c r="W86" s="81"/>
    </row>
    <row r="87">
      <c r="A87" s="81"/>
      <c r="B87" s="130"/>
      <c r="C87" s="130"/>
      <c r="D87" s="13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T87" s="81"/>
      <c r="U87" s="81"/>
      <c r="V87" s="81"/>
      <c r="W87" s="81"/>
    </row>
    <row r="88">
      <c r="A88" s="81"/>
      <c r="B88" s="130"/>
      <c r="C88" s="130"/>
      <c r="D88" s="13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T88" s="81"/>
      <c r="U88" s="81"/>
      <c r="V88" s="81"/>
      <c r="W88" s="81"/>
    </row>
    <row r="89">
      <c r="A89" s="81"/>
      <c r="B89" s="135"/>
      <c r="C89" s="135"/>
      <c r="D89" s="135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T89" s="81"/>
      <c r="U89" s="81"/>
      <c r="V89" s="81"/>
      <c r="W89" s="81"/>
    </row>
    <row r="90">
      <c r="A90" s="81"/>
      <c r="B90" s="136"/>
      <c r="C90" s="133" t="s">
        <v>193</v>
      </c>
      <c r="D90" s="134">
        <f>SUM(D87:D89)</f>
        <v>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T90" s="81"/>
      <c r="U90" s="81"/>
      <c r="V90" s="81"/>
      <c r="W90" s="81"/>
    </row>
    <row r="9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T91" s="81"/>
      <c r="U91" s="81"/>
      <c r="V91" s="81"/>
      <c r="W91" s="81"/>
    </row>
    <row r="92">
      <c r="A92" s="81"/>
      <c r="B92" s="79" t="s">
        <v>223</v>
      </c>
      <c r="C92" s="99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T92" s="81"/>
      <c r="U92" s="81"/>
      <c r="V92" s="81"/>
      <c r="W92" s="81"/>
    </row>
    <row r="93">
      <c r="A93" s="81"/>
      <c r="B93" s="129" t="s">
        <v>203</v>
      </c>
      <c r="C93" s="129" t="s">
        <v>160</v>
      </c>
      <c r="D93" s="129" t="s">
        <v>204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T93" s="81"/>
      <c r="U93" s="81"/>
      <c r="V93" s="81"/>
      <c r="W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T94" s="81"/>
      <c r="U94" s="81"/>
      <c r="V94" s="81"/>
      <c r="W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T95" s="81"/>
      <c r="U95" s="81"/>
      <c r="V95" s="81"/>
      <c r="W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T96" s="81"/>
      <c r="U96" s="81"/>
      <c r="V96" s="81"/>
      <c r="W96" s="81"/>
    </row>
    <row r="97">
      <c r="A97" s="81"/>
      <c r="B97" s="81"/>
      <c r="C97" s="133" t="s">
        <v>193</v>
      </c>
      <c r="D97" s="134">
        <f>SUM(D94:D96)</f>
        <v>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T97" s="81"/>
      <c r="U97" s="81"/>
      <c r="V97" s="81"/>
      <c r="W97" s="81"/>
    </row>
    <row r="98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T98" s="81"/>
      <c r="U98" s="81"/>
      <c r="V98" s="81"/>
      <c r="W98" s="81"/>
    </row>
    <row r="99">
      <c r="A99" s="81"/>
      <c r="B99" s="79" t="s">
        <v>224</v>
      </c>
      <c r="C99" s="99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T99" s="81"/>
      <c r="U99" s="81"/>
      <c r="V99" s="81"/>
      <c r="W99" s="81"/>
    </row>
    <row r="100">
      <c r="A100" s="81"/>
      <c r="B100" s="129" t="s">
        <v>203</v>
      </c>
      <c r="C100" s="129" t="s">
        <v>160</v>
      </c>
      <c r="D100" s="129" t="s">
        <v>204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T100" s="81"/>
      <c r="U100" s="81"/>
      <c r="V100" s="81"/>
      <c r="W100" s="81"/>
    </row>
    <row r="101">
      <c r="A101" s="81"/>
      <c r="B101" s="131"/>
      <c r="C101" s="131"/>
      <c r="D101" s="13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T101" s="81"/>
      <c r="U101" s="81"/>
      <c r="V101" s="81"/>
      <c r="W101" s="81"/>
    </row>
    <row r="102">
      <c r="A102" s="81"/>
      <c r="B102" s="131"/>
      <c r="C102" s="131"/>
      <c r="D102" s="13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T102" s="81"/>
      <c r="U102" s="81"/>
      <c r="V102" s="81"/>
      <c r="W102" s="81"/>
    </row>
    <row r="103">
      <c r="A103" s="81"/>
      <c r="B103" s="135"/>
      <c r="C103" s="135"/>
      <c r="D103" s="135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T103" s="81"/>
      <c r="U103" s="81"/>
      <c r="V103" s="81"/>
      <c r="W103" s="81"/>
    </row>
    <row r="104">
      <c r="A104" s="81"/>
      <c r="B104" s="136"/>
      <c r="C104" s="133" t="s">
        <v>193</v>
      </c>
      <c r="D104" s="134">
        <f>SUM(D101:D103)</f>
        <v>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T104" s="81"/>
      <c r="U104" s="81"/>
      <c r="V104" s="81"/>
      <c r="W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T105" s="81"/>
      <c r="U105" s="81"/>
      <c r="V105" s="81"/>
      <c r="W105" s="81"/>
    </row>
    <row r="106">
      <c r="A106" s="81"/>
      <c r="B106" s="79" t="s">
        <v>735</v>
      </c>
      <c r="C106" s="99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T106" s="81"/>
      <c r="U106" s="81"/>
      <c r="V106" s="81"/>
      <c r="W106" s="81"/>
    </row>
    <row r="107">
      <c r="A107" s="81"/>
      <c r="B107" s="129" t="s">
        <v>203</v>
      </c>
      <c r="C107" s="129" t="s">
        <v>160</v>
      </c>
      <c r="D107" s="129" t="s">
        <v>204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T107" s="81"/>
      <c r="U107" s="81"/>
      <c r="V107" s="81"/>
      <c r="W107" s="81"/>
    </row>
    <row r="108">
      <c r="A108" s="81"/>
      <c r="B108" s="130" t="s">
        <v>736</v>
      </c>
      <c r="C108" s="130" t="s">
        <v>737</v>
      </c>
      <c r="D108" s="130">
        <v>600.0</v>
      </c>
      <c r="E108" s="199"/>
      <c r="F108" s="82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T108" s="81"/>
      <c r="U108" s="81"/>
      <c r="V108" s="81"/>
      <c r="W108" s="81"/>
    </row>
    <row r="109">
      <c r="A109" s="81"/>
      <c r="B109" s="319" t="s">
        <v>738</v>
      </c>
      <c r="C109" s="346" t="s">
        <v>209</v>
      </c>
      <c r="D109" s="347">
        <v>85.93</v>
      </c>
      <c r="E109" s="199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T109" s="81"/>
      <c r="U109" s="81"/>
      <c r="V109" s="81"/>
      <c r="W109" s="81"/>
    </row>
    <row r="110">
      <c r="A110" s="81"/>
      <c r="B110" s="187" t="s">
        <v>739</v>
      </c>
      <c r="C110" s="130" t="s">
        <v>731</v>
      </c>
      <c r="D110" s="130">
        <v>257.94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T110" s="81"/>
      <c r="U110" s="81"/>
      <c r="V110" s="81"/>
      <c r="W110" s="81"/>
    </row>
    <row r="111">
      <c r="A111" s="81"/>
      <c r="B111" s="130" t="s">
        <v>740</v>
      </c>
      <c r="C111" s="130" t="s">
        <v>731</v>
      </c>
      <c r="D111" s="130">
        <v>240.66</v>
      </c>
      <c r="E111" s="199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T111" s="81"/>
      <c r="U111" s="81"/>
      <c r="V111" s="81"/>
      <c r="W111" s="81"/>
    </row>
    <row r="112">
      <c r="A112" s="81"/>
      <c r="B112" s="130"/>
      <c r="C112" s="130"/>
      <c r="D112" s="130"/>
      <c r="E112" s="199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T112" s="81"/>
      <c r="U112" s="81"/>
      <c r="V112" s="81"/>
      <c r="W112" s="81"/>
    </row>
    <row r="113">
      <c r="A113" s="81"/>
      <c r="B113" s="137"/>
      <c r="C113" s="137"/>
      <c r="D113" s="137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T113" s="81"/>
      <c r="U113" s="81"/>
      <c r="V113" s="81"/>
      <c r="W113" s="81"/>
    </row>
    <row r="114">
      <c r="A114" s="81"/>
      <c r="B114" s="213"/>
      <c r="C114" s="214" t="s">
        <v>193</v>
      </c>
      <c r="D114" s="215">
        <f>SUM(D108:D113)</f>
        <v>1184.53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T114" s="81"/>
      <c r="U114" s="81"/>
      <c r="V114" s="81"/>
      <c r="W114" s="81"/>
    </row>
    <row r="115">
      <c r="A115" s="81"/>
      <c r="B115" s="216"/>
      <c r="C115" s="217"/>
      <c r="D115" s="217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T115" s="81"/>
      <c r="U115" s="81"/>
      <c r="V115" s="81"/>
      <c r="W115" s="81"/>
    </row>
    <row r="116">
      <c r="A116" s="81"/>
      <c r="B116" s="79" t="s">
        <v>386</v>
      </c>
      <c r="C116" s="218"/>
      <c r="D116" s="218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T116" s="81"/>
      <c r="U116" s="81"/>
      <c r="V116" s="81"/>
      <c r="W116" s="81"/>
    </row>
    <row r="117">
      <c r="A117" s="81"/>
      <c r="B117" s="129" t="s">
        <v>203</v>
      </c>
      <c r="C117" s="129" t="s">
        <v>160</v>
      </c>
      <c r="D117" s="129" t="s">
        <v>204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T117" s="81"/>
      <c r="U117" s="81"/>
      <c r="V117" s="81"/>
      <c r="W117" s="81"/>
    </row>
    <row r="118">
      <c r="A118" s="81"/>
      <c r="B118" s="130" t="s">
        <v>741</v>
      </c>
      <c r="C118" s="130" t="s">
        <v>39</v>
      </c>
      <c r="D118" s="302">
        <v>641.0</v>
      </c>
      <c r="E118" s="199">
        <v>45168.0</v>
      </c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T118" s="81"/>
      <c r="U118" s="81"/>
      <c r="V118" s="81"/>
      <c r="W118" s="81"/>
    </row>
    <row r="119">
      <c r="A119" s="81"/>
      <c r="B119" s="130" t="s">
        <v>620</v>
      </c>
      <c r="C119" s="130" t="s">
        <v>742</v>
      </c>
      <c r="D119" s="302">
        <v>219.1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T119" s="81"/>
      <c r="U119" s="81"/>
      <c r="V119" s="81"/>
      <c r="W119" s="81"/>
    </row>
    <row r="120">
      <c r="A120" s="81"/>
      <c r="B120" s="137" t="s">
        <v>743</v>
      </c>
      <c r="C120" s="137" t="s">
        <v>26</v>
      </c>
      <c r="D120" s="348">
        <v>456.0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T120" s="81"/>
      <c r="U120" s="81"/>
      <c r="V120" s="81"/>
      <c r="W120" s="81"/>
    </row>
    <row r="121">
      <c r="A121" s="81"/>
      <c r="B121" s="130" t="s">
        <v>686</v>
      </c>
      <c r="C121" s="130" t="s">
        <v>744</v>
      </c>
      <c r="D121" s="130">
        <v>399.81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T121" s="81"/>
      <c r="U121" s="81"/>
      <c r="V121" s="81"/>
      <c r="W121" s="81"/>
    </row>
    <row r="122">
      <c r="A122" s="81"/>
      <c r="B122" s="130" t="s">
        <v>686</v>
      </c>
      <c r="C122" s="130" t="s">
        <v>745</v>
      </c>
      <c r="D122" s="130">
        <v>173.81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T122" s="81"/>
      <c r="U122" s="81"/>
      <c r="V122" s="81"/>
      <c r="W122" s="81"/>
    </row>
    <row r="123">
      <c r="A123" s="81"/>
      <c r="B123" s="187" t="s">
        <v>620</v>
      </c>
      <c r="C123" s="130" t="s">
        <v>746</v>
      </c>
      <c r="D123" s="130">
        <v>337.7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T123" s="81"/>
      <c r="U123" s="81"/>
      <c r="V123" s="81"/>
      <c r="W123" s="81"/>
    </row>
    <row r="124">
      <c r="A124" s="81"/>
      <c r="B124" s="130"/>
      <c r="C124" s="130"/>
      <c r="D124" s="13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T124" s="81"/>
      <c r="U124" s="81"/>
      <c r="V124" s="81"/>
      <c r="W124" s="81"/>
    </row>
    <row r="125">
      <c r="A125" s="81"/>
      <c r="B125" s="131"/>
      <c r="C125" s="131"/>
      <c r="D125" s="13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T125" s="81"/>
      <c r="U125" s="81"/>
      <c r="V125" s="81"/>
      <c r="W125" s="81"/>
    </row>
    <row r="126">
      <c r="A126" s="81"/>
      <c r="B126" s="81"/>
      <c r="C126" s="133" t="s">
        <v>193</v>
      </c>
      <c r="D126" s="329">
        <f>SUM(D118:D125)</f>
        <v>2227.42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T126" s="81"/>
      <c r="U126" s="81"/>
      <c r="V126" s="81"/>
      <c r="W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T127" s="81"/>
      <c r="U127" s="81"/>
      <c r="V127" s="81"/>
      <c r="W127" s="81"/>
    </row>
    <row r="128">
      <c r="A128" s="81"/>
      <c r="B128" s="79" t="s">
        <v>252</v>
      </c>
      <c r="C128" s="304">
        <f>SUM(D65+D76+D83+D90+D97+D104+D114+D126)</f>
        <v>4341.36</v>
      </c>
      <c r="D128" s="99"/>
      <c r="E128" s="99"/>
      <c r="F128" s="99"/>
      <c r="G128" s="99"/>
      <c r="H128" s="99"/>
      <c r="I128" s="99"/>
      <c r="J128" s="99"/>
      <c r="K128" s="99"/>
      <c r="L128" s="81"/>
      <c r="M128" s="81"/>
      <c r="N128" s="81"/>
      <c r="O128" s="81"/>
      <c r="P128" s="81"/>
      <c r="Q128" s="81"/>
      <c r="R128" s="81"/>
      <c r="T128" s="81"/>
      <c r="U128" s="81"/>
      <c r="V128" s="81"/>
      <c r="W128" s="81"/>
    </row>
    <row r="129">
      <c r="A129" s="81"/>
      <c r="B129" s="141"/>
      <c r="C129" s="141"/>
      <c r="D129" s="14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T129" s="81"/>
      <c r="U129" s="81"/>
      <c r="V129" s="81"/>
      <c r="W129" s="81"/>
    </row>
    <row r="130">
      <c r="A130" s="81"/>
      <c r="B130" s="79" t="s">
        <v>253</v>
      </c>
      <c r="C130" s="99"/>
      <c r="D130" s="99"/>
      <c r="E130" s="99"/>
      <c r="F130" s="99"/>
      <c r="G130" s="99"/>
      <c r="H130" s="99"/>
      <c r="I130" s="99"/>
      <c r="J130" s="99"/>
      <c r="K130" s="99"/>
      <c r="L130" s="81"/>
      <c r="M130" s="81"/>
      <c r="N130" s="81"/>
      <c r="O130" s="81"/>
      <c r="P130" s="81"/>
      <c r="Q130" s="81"/>
      <c r="R130" s="81"/>
      <c r="T130" s="81"/>
      <c r="U130" s="81"/>
      <c r="V130" s="81"/>
      <c r="W130" s="81"/>
    </row>
    <row r="131">
      <c r="A131" s="81"/>
      <c r="B131" s="139" t="s">
        <v>254</v>
      </c>
      <c r="C131" s="139" t="s">
        <v>255</v>
      </c>
      <c r="D131" s="139" t="s">
        <v>256</v>
      </c>
      <c r="E131" s="142" t="s">
        <v>257</v>
      </c>
      <c r="F131" s="349" t="s">
        <v>747</v>
      </c>
      <c r="G131" s="350" t="s">
        <v>255</v>
      </c>
      <c r="H131" s="351" t="s">
        <v>748</v>
      </c>
      <c r="I131" s="352" t="s">
        <v>749</v>
      </c>
      <c r="J131" s="99"/>
      <c r="K131" s="81"/>
      <c r="L131" s="81"/>
      <c r="M131" s="81"/>
      <c r="N131" s="81"/>
      <c r="O131" s="81"/>
      <c r="P131" s="81"/>
      <c r="Q131" s="81"/>
      <c r="R131" s="81"/>
      <c r="T131" s="81"/>
      <c r="U131" s="81"/>
      <c r="V131" s="81"/>
      <c r="W131" s="81"/>
    </row>
    <row r="132">
      <c r="A132" s="81"/>
      <c r="B132" s="146">
        <v>72867.84</v>
      </c>
      <c r="C132" s="147">
        <v>45152.0</v>
      </c>
      <c r="D132" s="146"/>
      <c r="E132" s="231"/>
      <c r="F132" s="130">
        <v>0.0</v>
      </c>
      <c r="G132" s="131"/>
      <c r="H132" s="131"/>
      <c r="I132" s="131"/>
      <c r="J132" s="81"/>
      <c r="K132" s="81"/>
      <c r="L132" s="81"/>
      <c r="M132" s="81"/>
      <c r="N132" s="81"/>
      <c r="O132" s="81"/>
      <c r="P132" s="81"/>
      <c r="Q132" s="81"/>
      <c r="R132" s="81"/>
      <c r="T132" s="81"/>
      <c r="U132" s="81"/>
      <c r="V132" s="81"/>
      <c r="W132" s="81"/>
    </row>
    <row r="133">
      <c r="A133" s="81"/>
      <c r="B133" s="146">
        <v>83023.1</v>
      </c>
      <c r="C133" s="147"/>
      <c r="D133" s="146"/>
      <c r="E133" s="146"/>
      <c r="F133" s="131"/>
      <c r="G133" s="131"/>
      <c r="H133" s="131"/>
      <c r="I133" s="131"/>
      <c r="J133" s="81"/>
      <c r="K133" s="81"/>
      <c r="L133" s="81"/>
      <c r="M133" s="81"/>
      <c r="N133" s="81"/>
      <c r="O133" s="81"/>
      <c r="P133" s="81"/>
      <c r="Q133" s="81"/>
      <c r="R133" s="81"/>
      <c r="T133" s="81"/>
      <c r="U133" s="81"/>
      <c r="V133" s="81"/>
      <c r="W133" s="81"/>
    </row>
    <row r="134">
      <c r="A134" s="81"/>
      <c r="B134" s="146"/>
      <c r="C134" s="147"/>
      <c r="D134" s="146"/>
      <c r="E134" s="146"/>
      <c r="F134" s="131"/>
      <c r="G134" s="131"/>
      <c r="H134" s="131"/>
      <c r="I134" s="131"/>
      <c r="J134" s="81"/>
      <c r="K134" s="81"/>
      <c r="L134" s="81"/>
      <c r="M134" s="81"/>
      <c r="N134" s="81"/>
      <c r="O134" s="81"/>
      <c r="P134" s="81"/>
      <c r="Q134" s="81"/>
      <c r="R134" s="81"/>
      <c r="T134" s="81"/>
      <c r="U134" s="81"/>
      <c r="V134" s="81"/>
      <c r="W134" s="81"/>
    </row>
    <row r="135">
      <c r="A135" s="81"/>
      <c r="B135" s="146"/>
      <c r="C135" s="147"/>
      <c r="D135" s="146"/>
      <c r="E135" s="146"/>
      <c r="F135" s="131"/>
      <c r="G135" s="131"/>
      <c r="H135" s="131"/>
      <c r="I135" s="131"/>
      <c r="J135" s="81"/>
      <c r="K135" s="81"/>
      <c r="L135" s="81"/>
      <c r="M135" s="81"/>
      <c r="N135" s="81"/>
      <c r="O135" s="81"/>
      <c r="P135" s="81"/>
      <c r="Q135" s="81"/>
      <c r="R135" s="81"/>
      <c r="T135" s="81"/>
      <c r="U135" s="81"/>
      <c r="V135" s="81"/>
      <c r="W135" s="81"/>
    </row>
    <row r="136">
      <c r="A136" s="81"/>
      <c r="B136" s="146"/>
      <c r="C136" s="331"/>
      <c r="D136" s="342"/>
      <c r="E136" s="146"/>
      <c r="F136" s="131"/>
      <c r="G136" s="131"/>
      <c r="H136" s="131"/>
      <c r="I136" s="131"/>
      <c r="J136" s="81"/>
      <c r="K136" s="81"/>
      <c r="L136" s="81"/>
      <c r="M136" s="81"/>
      <c r="N136" s="81"/>
      <c r="O136" s="81"/>
      <c r="P136" s="81"/>
      <c r="Q136" s="81"/>
      <c r="R136" s="81"/>
      <c r="T136" s="81"/>
      <c r="U136" s="81"/>
      <c r="V136" s="81"/>
      <c r="W136" s="81"/>
    </row>
    <row r="137">
      <c r="A137" s="81"/>
      <c r="B137" s="146"/>
      <c r="C137" s="331"/>
      <c r="D137" s="146"/>
      <c r="E137" s="332"/>
      <c r="F137" s="131"/>
      <c r="G137" s="131"/>
      <c r="H137" s="131"/>
      <c r="I137" s="131"/>
      <c r="J137" s="81"/>
      <c r="K137" s="81"/>
      <c r="L137" s="81"/>
      <c r="M137" s="81"/>
      <c r="N137" s="81"/>
      <c r="O137" s="81"/>
      <c r="P137" s="81"/>
      <c r="Q137" s="81"/>
      <c r="R137" s="81"/>
      <c r="T137" s="81"/>
      <c r="U137" s="81"/>
      <c r="V137" s="81"/>
      <c r="W137" s="81"/>
    </row>
    <row r="138">
      <c r="A138" s="81"/>
      <c r="B138" s="146"/>
      <c r="C138" s="147"/>
      <c r="D138" s="146"/>
      <c r="E138" s="332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T138" s="81"/>
      <c r="U138" s="81"/>
      <c r="V138" s="81"/>
      <c r="W138" s="81"/>
    </row>
    <row r="139">
      <c r="A139" s="81"/>
      <c r="B139" s="146"/>
      <c r="C139" s="147"/>
      <c r="D139" s="146"/>
      <c r="E139" s="333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T139" s="81"/>
      <c r="U139" s="81"/>
      <c r="V139" s="81"/>
      <c r="W139" s="81"/>
    </row>
    <row r="140">
      <c r="A140" s="81"/>
      <c r="B140" s="146"/>
      <c r="C140" s="147"/>
      <c r="D140" s="146"/>
      <c r="E140" s="146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T140" s="81"/>
      <c r="U140" s="81"/>
      <c r="V140" s="81"/>
      <c r="W140" s="81"/>
    </row>
    <row r="141">
      <c r="A141" s="81"/>
      <c r="B141" s="146"/>
      <c r="C141" s="147"/>
      <c r="D141" s="146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T141" s="81"/>
      <c r="U141" s="81"/>
      <c r="V141" s="81"/>
      <c r="W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T142" s="81"/>
      <c r="U142" s="81"/>
      <c r="V142" s="81"/>
      <c r="W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T143" s="81"/>
      <c r="U143" s="81"/>
      <c r="V143" s="81"/>
      <c r="W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T144" s="81"/>
      <c r="U144" s="81"/>
      <c r="V144" s="81"/>
      <c r="W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T145" s="81"/>
      <c r="U145" s="81"/>
      <c r="V145" s="81"/>
      <c r="W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T146" s="81"/>
      <c r="U146" s="81"/>
      <c r="V146" s="81"/>
      <c r="W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T147" s="81"/>
      <c r="U147" s="81"/>
      <c r="V147" s="81"/>
      <c r="W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T148" s="81"/>
      <c r="U148" s="81"/>
      <c r="V148" s="81"/>
      <c r="W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T149" s="81"/>
      <c r="U149" s="81"/>
      <c r="V149" s="81"/>
      <c r="W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T150" s="81"/>
      <c r="U150" s="81"/>
      <c r="V150" s="81"/>
      <c r="W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T151" s="81"/>
      <c r="U151" s="81"/>
      <c r="V151" s="81"/>
      <c r="W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T152" s="81"/>
      <c r="U152" s="81"/>
      <c r="V152" s="81"/>
      <c r="W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T153" s="81"/>
      <c r="U153" s="81"/>
      <c r="V153" s="81"/>
      <c r="W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T154" s="81"/>
      <c r="U154" s="81"/>
      <c r="V154" s="81"/>
      <c r="W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T155" s="81"/>
      <c r="U155" s="81"/>
      <c r="V155" s="81"/>
      <c r="W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T156" s="81"/>
      <c r="U156" s="81"/>
      <c r="V156" s="81"/>
      <c r="W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T157" s="81"/>
      <c r="U157" s="81"/>
      <c r="V157" s="81"/>
      <c r="W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T158" s="81"/>
      <c r="U158" s="81"/>
      <c r="V158" s="81"/>
      <c r="W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T159" s="81"/>
      <c r="U159" s="81"/>
      <c r="V159" s="81"/>
      <c r="W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T160" s="81"/>
      <c r="U160" s="81"/>
      <c r="V160" s="81"/>
      <c r="W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T161" s="81"/>
      <c r="U161" s="81"/>
      <c r="V161" s="81"/>
      <c r="W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T162" s="81"/>
      <c r="U162" s="81"/>
      <c r="V162" s="81"/>
      <c r="W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T163" s="81"/>
      <c r="U163" s="81"/>
      <c r="V163" s="81"/>
      <c r="W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T164" s="81"/>
      <c r="U164" s="81"/>
      <c r="V164" s="81"/>
      <c r="W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T165" s="81"/>
      <c r="U165" s="81"/>
      <c r="V165" s="81"/>
      <c r="W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T166" s="81"/>
      <c r="U166" s="81"/>
      <c r="V166" s="81"/>
      <c r="W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T167" s="81"/>
      <c r="U167" s="81"/>
      <c r="V167" s="81"/>
      <c r="W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T168" s="81"/>
      <c r="U168" s="81"/>
      <c r="V168" s="81"/>
      <c r="W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T169" s="81"/>
      <c r="U169" s="81"/>
      <c r="V169" s="81"/>
      <c r="W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T170" s="81"/>
      <c r="U170" s="81"/>
      <c r="V170" s="81"/>
      <c r="W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T171" s="81"/>
      <c r="U171" s="81"/>
      <c r="V171" s="81"/>
      <c r="W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T172" s="81"/>
      <c r="U172" s="81"/>
      <c r="V172" s="81"/>
      <c r="W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T173" s="81"/>
      <c r="U173" s="81"/>
      <c r="V173" s="81"/>
      <c r="W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T174" s="81"/>
      <c r="U174" s="81"/>
      <c r="V174" s="81"/>
      <c r="W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T175" s="81"/>
      <c r="U175" s="81"/>
      <c r="V175" s="81"/>
      <c r="W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T176" s="81"/>
      <c r="U176" s="81"/>
      <c r="V176" s="81"/>
      <c r="W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T177" s="81"/>
      <c r="U177" s="81"/>
      <c r="V177" s="81"/>
      <c r="W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T178" s="81"/>
      <c r="U178" s="81"/>
      <c r="V178" s="81"/>
      <c r="W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T179" s="81"/>
      <c r="U179" s="81"/>
      <c r="V179" s="81"/>
      <c r="W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T180" s="81"/>
      <c r="U180" s="81"/>
      <c r="V180" s="81"/>
      <c r="W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T181" s="81"/>
      <c r="U181" s="81"/>
      <c r="V181" s="81"/>
      <c r="W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T182" s="81"/>
      <c r="U182" s="81"/>
      <c r="V182" s="81"/>
      <c r="W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T183" s="81"/>
      <c r="U183" s="81"/>
      <c r="V183" s="81"/>
      <c r="W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T184" s="81"/>
      <c r="U184" s="81"/>
      <c r="V184" s="81"/>
      <c r="W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T185" s="81"/>
      <c r="U185" s="81"/>
      <c r="V185" s="81"/>
      <c r="W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T186" s="81"/>
      <c r="U186" s="81"/>
      <c r="V186" s="81"/>
      <c r="W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T187" s="81"/>
      <c r="U187" s="81"/>
      <c r="V187" s="81"/>
      <c r="W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T188" s="81"/>
      <c r="U188" s="81"/>
      <c r="V188" s="81"/>
      <c r="W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T189" s="81"/>
      <c r="U189" s="81"/>
      <c r="V189" s="81"/>
      <c r="W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T190" s="81"/>
      <c r="U190" s="81"/>
      <c r="V190" s="81"/>
      <c r="W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T191" s="81"/>
      <c r="U191" s="81"/>
      <c r="V191" s="81"/>
      <c r="W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T192" s="81"/>
      <c r="U192" s="81"/>
      <c r="V192" s="81"/>
      <c r="W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T193" s="81"/>
      <c r="U193" s="81"/>
      <c r="V193" s="81"/>
      <c r="W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T194" s="81"/>
      <c r="U194" s="81"/>
      <c r="V194" s="81"/>
      <c r="W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T195" s="81"/>
      <c r="U195" s="81"/>
      <c r="V195" s="81"/>
      <c r="W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T196" s="81"/>
      <c r="U196" s="81"/>
      <c r="V196" s="81"/>
      <c r="W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T197" s="81"/>
      <c r="U197" s="81"/>
      <c r="V197" s="81"/>
      <c r="W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T198" s="81"/>
      <c r="U198" s="81"/>
      <c r="V198" s="81"/>
      <c r="W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T199" s="81"/>
      <c r="U199" s="81"/>
      <c r="V199" s="81"/>
      <c r="W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T200" s="81"/>
      <c r="U200" s="81"/>
      <c r="V200" s="81"/>
      <c r="W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T201" s="81"/>
      <c r="U201" s="81"/>
      <c r="V201" s="81"/>
      <c r="W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T202" s="81"/>
      <c r="U202" s="81"/>
      <c r="V202" s="81"/>
      <c r="W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T203" s="81"/>
      <c r="U203" s="81"/>
      <c r="V203" s="81"/>
      <c r="W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T204" s="81"/>
      <c r="U204" s="81"/>
      <c r="V204" s="81"/>
      <c r="W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T205" s="81"/>
      <c r="U205" s="81"/>
      <c r="V205" s="81"/>
      <c r="W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T206" s="81"/>
      <c r="U206" s="81"/>
      <c r="V206" s="81"/>
      <c r="W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T207" s="81"/>
      <c r="U207" s="81"/>
      <c r="V207" s="81"/>
      <c r="W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T208" s="81"/>
      <c r="U208" s="81"/>
      <c r="V208" s="81"/>
      <c r="W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T209" s="81"/>
      <c r="U209" s="81"/>
      <c r="V209" s="81"/>
      <c r="W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T210" s="81"/>
      <c r="U210" s="81"/>
      <c r="V210" s="81"/>
      <c r="W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T211" s="81"/>
      <c r="U211" s="81"/>
      <c r="V211" s="81"/>
      <c r="W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T212" s="81"/>
      <c r="U212" s="81"/>
      <c r="V212" s="81"/>
      <c r="W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T213" s="81"/>
      <c r="U213" s="81"/>
      <c r="V213" s="81"/>
      <c r="W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T214" s="81"/>
      <c r="U214" s="81"/>
      <c r="V214" s="81"/>
      <c r="W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T215" s="81"/>
      <c r="U215" s="81"/>
      <c r="V215" s="81"/>
      <c r="W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T216" s="81"/>
      <c r="U216" s="81"/>
      <c r="V216" s="81"/>
      <c r="W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T217" s="81"/>
      <c r="U217" s="81"/>
      <c r="V217" s="81"/>
      <c r="W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T218" s="81"/>
      <c r="U218" s="81"/>
      <c r="V218" s="81"/>
      <c r="W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T219" s="81"/>
      <c r="U219" s="81"/>
      <c r="V219" s="81"/>
      <c r="W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T220" s="81"/>
      <c r="U220" s="81"/>
      <c r="V220" s="81"/>
      <c r="W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T221" s="81"/>
      <c r="U221" s="81"/>
      <c r="V221" s="81"/>
      <c r="W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T222" s="81"/>
      <c r="U222" s="81"/>
      <c r="V222" s="81"/>
      <c r="W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T223" s="81"/>
      <c r="U223" s="81"/>
      <c r="V223" s="81"/>
      <c r="W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T224" s="81"/>
      <c r="U224" s="81"/>
      <c r="V224" s="81"/>
      <c r="W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T225" s="81"/>
      <c r="U225" s="81"/>
      <c r="V225" s="81"/>
      <c r="W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T226" s="81"/>
      <c r="U226" s="81"/>
      <c r="V226" s="81"/>
      <c r="W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T227" s="81"/>
      <c r="U227" s="81"/>
      <c r="V227" s="81"/>
      <c r="W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T228" s="81"/>
      <c r="U228" s="81"/>
      <c r="V228" s="81"/>
      <c r="W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T229" s="81"/>
      <c r="U229" s="81"/>
      <c r="V229" s="81"/>
      <c r="W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T230" s="81"/>
      <c r="U230" s="81"/>
      <c r="V230" s="81"/>
      <c r="W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T231" s="81"/>
      <c r="U231" s="81"/>
      <c r="V231" s="81"/>
      <c r="W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T232" s="81"/>
      <c r="U232" s="81"/>
      <c r="V232" s="81"/>
      <c r="W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T233" s="81"/>
      <c r="U233" s="81"/>
      <c r="V233" s="81"/>
      <c r="W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T234" s="81"/>
      <c r="U234" s="81"/>
      <c r="V234" s="81"/>
      <c r="W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T235" s="81"/>
      <c r="U235" s="81"/>
      <c r="V235" s="81"/>
      <c r="W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T236" s="81"/>
      <c r="U236" s="81"/>
      <c r="V236" s="81"/>
      <c r="W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T237" s="81"/>
      <c r="U237" s="81"/>
      <c r="V237" s="81"/>
      <c r="W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T238" s="81"/>
      <c r="U238" s="81"/>
      <c r="V238" s="81"/>
      <c r="W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T239" s="81"/>
      <c r="U239" s="81"/>
      <c r="V239" s="81"/>
      <c r="W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T240" s="81"/>
      <c r="U240" s="81"/>
      <c r="V240" s="81"/>
      <c r="W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T241" s="81"/>
      <c r="U241" s="81"/>
      <c r="V241" s="81"/>
      <c r="W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T242" s="81"/>
      <c r="U242" s="81"/>
      <c r="V242" s="81"/>
      <c r="W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T243" s="81"/>
      <c r="U243" s="81"/>
      <c r="V243" s="81"/>
      <c r="W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T244" s="81"/>
      <c r="U244" s="81"/>
      <c r="V244" s="81"/>
      <c r="W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T245" s="81"/>
      <c r="U245" s="81"/>
      <c r="V245" s="81"/>
      <c r="W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T246" s="81"/>
      <c r="U246" s="81"/>
      <c r="V246" s="81"/>
      <c r="W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T247" s="81"/>
      <c r="U247" s="81"/>
      <c r="V247" s="81"/>
      <c r="W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T248" s="81"/>
      <c r="U248" s="81"/>
      <c r="V248" s="81"/>
      <c r="W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T249" s="81"/>
      <c r="U249" s="81"/>
      <c r="V249" s="81"/>
      <c r="W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T250" s="81"/>
      <c r="U250" s="81"/>
      <c r="V250" s="81"/>
      <c r="W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T251" s="81"/>
      <c r="U251" s="81"/>
      <c r="V251" s="81"/>
      <c r="W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T252" s="81"/>
      <c r="U252" s="81"/>
      <c r="V252" s="81"/>
      <c r="W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T253" s="81"/>
      <c r="U253" s="81"/>
      <c r="V253" s="81"/>
      <c r="W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T254" s="81"/>
      <c r="U254" s="81"/>
      <c r="V254" s="81"/>
      <c r="W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T255" s="81"/>
      <c r="U255" s="81"/>
      <c r="V255" s="81"/>
      <c r="W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T256" s="81"/>
      <c r="U256" s="81"/>
      <c r="V256" s="81"/>
      <c r="W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T257" s="81"/>
      <c r="U257" s="81"/>
      <c r="V257" s="81"/>
      <c r="W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T258" s="81"/>
      <c r="U258" s="81"/>
      <c r="V258" s="81"/>
      <c r="W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T259" s="81"/>
      <c r="U259" s="81"/>
      <c r="V259" s="81"/>
      <c r="W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T260" s="81"/>
      <c r="U260" s="81"/>
      <c r="V260" s="81"/>
      <c r="W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T261" s="81"/>
      <c r="U261" s="81"/>
      <c r="V261" s="81"/>
      <c r="W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T262" s="81"/>
      <c r="U262" s="81"/>
      <c r="V262" s="81"/>
      <c r="W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T263" s="81"/>
      <c r="U263" s="81"/>
      <c r="V263" s="81"/>
      <c r="W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T264" s="81"/>
      <c r="U264" s="81"/>
      <c r="V264" s="81"/>
      <c r="W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T265" s="81"/>
      <c r="U265" s="81"/>
      <c r="V265" s="81"/>
      <c r="W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T266" s="81"/>
      <c r="U266" s="81"/>
      <c r="V266" s="81"/>
      <c r="W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T267" s="81"/>
      <c r="U267" s="81"/>
      <c r="V267" s="81"/>
      <c r="W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T268" s="81"/>
      <c r="U268" s="81"/>
      <c r="V268" s="81"/>
      <c r="W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T269" s="81"/>
      <c r="U269" s="81"/>
      <c r="V269" s="81"/>
      <c r="W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T270" s="81"/>
      <c r="U270" s="81"/>
      <c r="V270" s="81"/>
      <c r="W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T271" s="81"/>
      <c r="U271" s="81"/>
      <c r="V271" s="81"/>
      <c r="W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T272" s="81"/>
      <c r="U272" s="81"/>
      <c r="V272" s="81"/>
      <c r="W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T273" s="81"/>
      <c r="U273" s="81"/>
      <c r="V273" s="81"/>
      <c r="W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T274" s="81"/>
      <c r="U274" s="81"/>
      <c r="V274" s="81"/>
      <c r="W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T275" s="81"/>
      <c r="U275" s="81"/>
      <c r="V275" s="81"/>
      <c r="W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T276" s="81"/>
      <c r="U276" s="81"/>
      <c r="V276" s="81"/>
      <c r="W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T277" s="81"/>
      <c r="U277" s="81"/>
      <c r="V277" s="81"/>
      <c r="W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T278" s="81"/>
      <c r="U278" s="81"/>
      <c r="V278" s="81"/>
      <c r="W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T279" s="81"/>
      <c r="U279" s="81"/>
      <c r="V279" s="81"/>
      <c r="W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T280" s="81"/>
      <c r="U280" s="81"/>
      <c r="V280" s="81"/>
      <c r="W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T281" s="81"/>
      <c r="U281" s="81"/>
      <c r="V281" s="81"/>
      <c r="W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T282" s="81"/>
      <c r="U282" s="81"/>
      <c r="V282" s="81"/>
      <c r="W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T283" s="81"/>
      <c r="U283" s="81"/>
      <c r="V283" s="81"/>
      <c r="W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T284" s="81"/>
      <c r="U284" s="81"/>
      <c r="V284" s="81"/>
      <c r="W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T285" s="81"/>
      <c r="U285" s="81"/>
      <c r="V285" s="81"/>
      <c r="W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T286" s="81"/>
      <c r="U286" s="81"/>
      <c r="V286" s="81"/>
      <c r="W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T287" s="81"/>
      <c r="U287" s="81"/>
      <c r="V287" s="81"/>
      <c r="W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T288" s="81"/>
      <c r="U288" s="81"/>
      <c r="V288" s="81"/>
      <c r="W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T289" s="81"/>
      <c r="U289" s="81"/>
      <c r="V289" s="81"/>
      <c r="W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T290" s="81"/>
      <c r="U290" s="81"/>
      <c r="V290" s="81"/>
      <c r="W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T291" s="81"/>
      <c r="U291" s="81"/>
      <c r="V291" s="81"/>
      <c r="W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T292" s="81"/>
      <c r="U292" s="81"/>
      <c r="V292" s="81"/>
      <c r="W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T293" s="81"/>
      <c r="U293" s="81"/>
      <c r="V293" s="81"/>
      <c r="W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T294" s="81"/>
      <c r="U294" s="81"/>
      <c r="V294" s="81"/>
      <c r="W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T295" s="81"/>
      <c r="U295" s="81"/>
      <c r="V295" s="81"/>
      <c r="W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T296" s="81"/>
      <c r="U296" s="81"/>
      <c r="V296" s="81"/>
      <c r="W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T297" s="81"/>
      <c r="U297" s="81"/>
      <c r="V297" s="81"/>
      <c r="W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T298" s="81"/>
      <c r="U298" s="81"/>
      <c r="V298" s="81"/>
      <c r="W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T299" s="81"/>
      <c r="U299" s="81"/>
      <c r="V299" s="81"/>
      <c r="W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T300" s="81"/>
      <c r="U300" s="81"/>
      <c r="V300" s="81"/>
      <c r="W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T301" s="81"/>
      <c r="U301" s="81"/>
      <c r="V301" s="81"/>
      <c r="W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T302" s="81"/>
      <c r="U302" s="81"/>
      <c r="V302" s="81"/>
      <c r="W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T303" s="81"/>
      <c r="U303" s="81"/>
      <c r="V303" s="81"/>
      <c r="W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T304" s="81"/>
      <c r="U304" s="81"/>
      <c r="V304" s="81"/>
      <c r="W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T305" s="81"/>
      <c r="U305" s="81"/>
      <c r="V305" s="81"/>
      <c r="W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T306" s="81"/>
      <c r="U306" s="81"/>
      <c r="V306" s="81"/>
      <c r="W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T307" s="81"/>
      <c r="U307" s="81"/>
      <c r="V307" s="81"/>
      <c r="W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T308" s="81"/>
      <c r="U308" s="81"/>
      <c r="V308" s="81"/>
      <c r="W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T309" s="81"/>
      <c r="U309" s="81"/>
      <c r="V309" s="81"/>
      <c r="W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T310" s="81"/>
      <c r="U310" s="81"/>
      <c r="V310" s="81"/>
      <c r="W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T311" s="81"/>
      <c r="U311" s="81"/>
      <c r="V311" s="81"/>
      <c r="W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T312" s="81"/>
      <c r="U312" s="81"/>
      <c r="V312" s="81"/>
      <c r="W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T313" s="81"/>
      <c r="U313" s="81"/>
      <c r="V313" s="81"/>
      <c r="W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T314" s="81"/>
      <c r="U314" s="81"/>
      <c r="V314" s="81"/>
      <c r="W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T315" s="81"/>
      <c r="U315" s="81"/>
      <c r="V315" s="81"/>
      <c r="W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T316" s="81"/>
      <c r="U316" s="81"/>
      <c r="V316" s="81"/>
      <c r="W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T317" s="81"/>
      <c r="U317" s="81"/>
      <c r="V317" s="81"/>
      <c r="W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T318" s="81"/>
      <c r="U318" s="81"/>
      <c r="V318" s="81"/>
      <c r="W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T319" s="81"/>
      <c r="U319" s="81"/>
      <c r="V319" s="81"/>
      <c r="W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T320" s="81"/>
      <c r="U320" s="81"/>
      <c r="V320" s="81"/>
      <c r="W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T321" s="81"/>
      <c r="U321" s="81"/>
      <c r="V321" s="81"/>
      <c r="W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T322" s="81"/>
      <c r="U322" s="81"/>
      <c r="V322" s="81"/>
      <c r="W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T323" s="81"/>
      <c r="U323" s="81"/>
      <c r="V323" s="81"/>
      <c r="W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T324" s="81"/>
      <c r="U324" s="81"/>
      <c r="V324" s="81"/>
      <c r="W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T325" s="81"/>
      <c r="U325" s="81"/>
      <c r="V325" s="81"/>
      <c r="W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T326" s="81"/>
      <c r="U326" s="81"/>
      <c r="V326" s="81"/>
      <c r="W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T327" s="81"/>
      <c r="U327" s="81"/>
      <c r="V327" s="81"/>
      <c r="W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T328" s="81"/>
      <c r="U328" s="81"/>
      <c r="V328" s="81"/>
      <c r="W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T329" s="81"/>
      <c r="U329" s="81"/>
      <c r="V329" s="81"/>
      <c r="W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T330" s="81"/>
      <c r="U330" s="81"/>
      <c r="V330" s="81"/>
      <c r="W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T331" s="81"/>
      <c r="U331" s="81"/>
      <c r="V331" s="81"/>
      <c r="W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T332" s="81"/>
      <c r="U332" s="81"/>
      <c r="V332" s="81"/>
      <c r="W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T333" s="81"/>
      <c r="U333" s="81"/>
      <c r="V333" s="81"/>
      <c r="W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T334" s="81"/>
      <c r="U334" s="81"/>
      <c r="V334" s="81"/>
      <c r="W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T335" s="81"/>
      <c r="U335" s="81"/>
      <c r="V335" s="81"/>
      <c r="W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T336" s="81"/>
      <c r="U336" s="81"/>
      <c r="V336" s="81"/>
      <c r="W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T337" s="81"/>
      <c r="U337" s="81"/>
      <c r="V337" s="81"/>
      <c r="W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T338" s="81"/>
      <c r="U338" s="81"/>
      <c r="V338" s="81"/>
      <c r="W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T339" s="81"/>
      <c r="U339" s="81"/>
      <c r="V339" s="81"/>
      <c r="W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T340" s="81"/>
      <c r="U340" s="81"/>
      <c r="V340" s="81"/>
      <c r="W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T341" s="81"/>
      <c r="U341" s="81"/>
      <c r="V341" s="81"/>
      <c r="W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T342" s="81"/>
      <c r="U342" s="81"/>
      <c r="V342" s="81"/>
      <c r="W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T343" s="81"/>
      <c r="U343" s="81"/>
      <c r="V343" s="81"/>
      <c r="W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T344" s="81"/>
      <c r="U344" s="81"/>
      <c r="V344" s="81"/>
      <c r="W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T345" s="81"/>
      <c r="U345" s="81"/>
      <c r="V345" s="81"/>
      <c r="W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T346" s="81"/>
      <c r="U346" s="81"/>
      <c r="V346" s="81"/>
      <c r="W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T347" s="81"/>
      <c r="U347" s="81"/>
      <c r="V347" s="81"/>
      <c r="W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T348" s="81"/>
      <c r="U348" s="81"/>
      <c r="V348" s="81"/>
      <c r="W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T349" s="81"/>
      <c r="U349" s="81"/>
      <c r="V349" s="81"/>
      <c r="W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T350" s="81"/>
      <c r="U350" s="81"/>
      <c r="V350" s="81"/>
      <c r="W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T351" s="81"/>
      <c r="U351" s="81"/>
      <c r="V351" s="81"/>
      <c r="W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T352" s="81"/>
      <c r="U352" s="81"/>
      <c r="V352" s="81"/>
      <c r="W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T353" s="81"/>
      <c r="U353" s="81"/>
      <c r="V353" s="81"/>
      <c r="W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T354" s="81"/>
      <c r="U354" s="81"/>
      <c r="V354" s="81"/>
      <c r="W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T355" s="81"/>
      <c r="U355" s="81"/>
      <c r="V355" s="81"/>
      <c r="W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T356" s="81"/>
      <c r="U356" s="81"/>
      <c r="V356" s="81"/>
      <c r="W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T357" s="81"/>
      <c r="U357" s="81"/>
      <c r="V357" s="81"/>
      <c r="W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T358" s="81"/>
      <c r="U358" s="81"/>
      <c r="V358" s="81"/>
      <c r="W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T359" s="81"/>
      <c r="U359" s="81"/>
      <c r="V359" s="81"/>
      <c r="W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T360" s="81"/>
      <c r="U360" s="81"/>
      <c r="V360" s="81"/>
      <c r="W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T361" s="81"/>
      <c r="U361" s="81"/>
      <c r="V361" s="81"/>
      <c r="W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T362" s="81"/>
      <c r="U362" s="81"/>
      <c r="V362" s="81"/>
      <c r="W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T363" s="81"/>
      <c r="U363" s="81"/>
      <c r="V363" s="81"/>
      <c r="W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T364" s="81"/>
      <c r="U364" s="81"/>
      <c r="V364" s="81"/>
      <c r="W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T365" s="81"/>
      <c r="U365" s="81"/>
      <c r="V365" s="81"/>
      <c r="W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T366" s="81"/>
      <c r="U366" s="81"/>
      <c r="V366" s="81"/>
      <c r="W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T367" s="81"/>
      <c r="U367" s="81"/>
      <c r="V367" s="81"/>
      <c r="W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T368" s="81"/>
      <c r="U368" s="81"/>
      <c r="V368" s="81"/>
      <c r="W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T369" s="81"/>
      <c r="U369" s="81"/>
      <c r="V369" s="81"/>
      <c r="W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T370" s="81"/>
      <c r="U370" s="81"/>
      <c r="V370" s="81"/>
      <c r="W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T371" s="81"/>
      <c r="U371" s="81"/>
      <c r="V371" s="81"/>
      <c r="W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T372" s="81"/>
      <c r="U372" s="81"/>
      <c r="V372" s="81"/>
      <c r="W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T373" s="81"/>
      <c r="U373" s="81"/>
      <c r="V373" s="81"/>
      <c r="W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T374" s="81"/>
      <c r="U374" s="81"/>
      <c r="V374" s="81"/>
      <c r="W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T375" s="81"/>
      <c r="U375" s="81"/>
      <c r="V375" s="81"/>
      <c r="W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T376" s="81"/>
      <c r="U376" s="81"/>
      <c r="V376" s="81"/>
      <c r="W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T377" s="81"/>
      <c r="U377" s="81"/>
      <c r="V377" s="81"/>
      <c r="W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T378" s="81"/>
      <c r="U378" s="81"/>
      <c r="V378" s="81"/>
      <c r="W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T379" s="81"/>
      <c r="U379" s="81"/>
      <c r="V379" s="81"/>
      <c r="W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T380" s="81"/>
      <c r="U380" s="81"/>
      <c r="V380" s="81"/>
      <c r="W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T381" s="81"/>
      <c r="U381" s="81"/>
      <c r="V381" s="81"/>
      <c r="W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T382" s="81"/>
      <c r="U382" s="81"/>
      <c r="V382" s="81"/>
      <c r="W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T383" s="81"/>
      <c r="U383" s="81"/>
      <c r="V383" s="81"/>
      <c r="W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T384" s="81"/>
      <c r="U384" s="81"/>
      <c r="V384" s="81"/>
      <c r="W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T385" s="81"/>
      <c r="U385" s="81"/>
      <c r="V385" s="81"/>
      <c r="W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T386" s="81"/>
      <c r="U386" s="81"/>
      <c r="V386" s="81"/>
      <c r="W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T387" s="81"/>
      <c r="U387" s="81"/>
      <c r="V387" s="81"/>
      <c r="W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T388" s="81"/>
      <c r="U388" s="81"/>
      <c r="V388" s="81"/>
      <c r="W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T389" s="81"/>
      <c r="U389" s="81"/>
      <c r="V389" s="81"/>
      <c r="W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T390" s="81"/>
      <c r="U390" s="81"/>
      <c r="V390" s="81"/>
      <c r="W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T391" s="81"/>
      <c r="U391" s="81"/>
      <c r="V391" s="81"/>
      <c r="W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T392" s="81"/>
      <c r="U392" s="81"/>
      <c r="V392" s="81"/>
      <c r="W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T393" s="81"/>
      <c r="U393" s="81"/>
      <c r="V393" s="81"/>
      <c r="W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T394" s="81"/>
      <c r="U394" s="81"/>
      <c r="V394" s="81"/>
      <c r="W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T395" s="81"/>
      <c r="U395" s="81"/>
      <c r="V395" s="81"/>
      <c r="W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T396" s="81"/>
      <c r="U396" s="81"/>
      <c r="V396" s="81"/>
      <c r="W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T397" s="81"/>
      <c r="U397" s="81"/>
      <c r="V397" s="81"/>
      <c r="W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T398" s="81"/>
      <c r="U398" s="81"/>
      <c r="V398" s="81"/>
      <c r="W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T399" s="81"/>
      <c r="U399" s="81"/>
      <c r="V399" s="81"/>
      <c r="W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T400" s="81"/>
      <c r="U400" s="81"/>
      <c r="V400" s="81"/>
      <c r="W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T401" s="81"/>
      <c r="U401" s="81"/>
      <c r="V401" s="81"/>
      <c r="W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T402" s="81"/>
      <c r="U402" s="81"/>
      <c r="V402" s="81"/>
      <c r="W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T403" s="81"/>
      <c r="U403" s="81"/>
      <c r="V403" s="81"/>
      <c r="W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T404" s="81"/>
      <c r="U404" s="81"/>
      <c r="V404" s="81"/>
      <c r="W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T405" s="81"/>
      <c r="U405" s="81"/>
      <c r="V405" s="81"/>
      <c r="W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T406" s="81"/>
      <c r="U406" s="81"/>
      <c r="V406" s="81"/>
      <c r="W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T407" s="81"/>
      <c r="U407" s="81"/>
      <c r="V407" s="81"/>
      <c r="W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T408" s="81"/>
      <c r="U408" s="81"/>
      <c r="V408" s="81"/>
      <c r="W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T409" s="81"/>
      <c r="U409" s="81"/>
      <c r="V409" s="81"/>
      <c r="W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T410" s="81"/>
      <c r="U410" s="81"/>
      <c r="V410" s="81"/>
      <c r="W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T411" s="81"/>
      <c r="U411" s="81"/>
      <c r="V411" s="81"/>
      <c r="W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T412" s="81"/>
      <c r="U412" s="81"/>
      <c r="V412" s="81"/>
      <c r="W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T413" s="81"/>
      <c r="U413" s="81"/>
      <c r="V413" s="81"/>
      <c r="W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T414" s="81"/>
      <c r="U414" s="81"/>
      <c r="V414" s="81"/>
      <c r="W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T415" s="81"/>
      <c r="U415" s="81"/>
      <c r="V415" s="81"/>
      <c r="W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T416" s="81"/>
      <c r="U416" s="81"/>
      <c r="V416" s="81"/>
      <c r="W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T417" s="81"/>
      <c r="U417" s="81"/>
      <c r="V417" s="81"/>
      <c r="W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T418" s="81"/>
      <c r="U418" s="81"/>
      <c r="V418" s="81"/>
      <c r="W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T419" s="81"/>
      <c r="U419" s="81"/>
      <c r="V419" s="81"/>
      <c r="W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T420" s="81"/>
      <c r="U420" s="81"/>
      <c r="V420" s="81"/>
      <c r="W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T421" s="81"/>
      <c r="U421" s="81"/>
      <c r="V421" s="81"/>
      <c r="W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T422" s="81"/>
      <c r="U422" s="81"/>
      <c r="V422" s="81"/>
      <c r="W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T423" s="81"/>
      <c r="U423" s="81"/>
      <c r="V423" s="81"/>
      <c r="W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T424" s="81"/>
      <c r="U424" s="81"/>
      <c r="V424" s="81"/>
      <c r="W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T425" s="81"/>
      <c r="U425" s="81"/>
      <c r="V425" s="81"/>
      <c r="W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T426" s="81"/>
      <c r="U426" s="81"/>
      <c r="V426" s="81"/>
      <c r="W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T427" s="81"/>
      <c r="U427" s="81"/>
      <c r="V427" s="81"/>
      <c r="W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T428" s="81"/>
      <c r="U428" s="81"/>
      <c r="V428" s="81"/>
      <c r="W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T429" s="81"/>
      <c r="U429" s="81"/>
      <c r="V429" s="81"/>
      <c r="W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T430" s="81"/>
      <c r="U430" s="81"/>
      <c r="V430" s="81"/>
      <c r="W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T431" s="81"/>
      <c r="U431" s="81"/>
      <c r="V431" s="81"/>
      <c r="W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T432" s="81"/>
      <c r="U432" s="81"/>
      <c r="V432" s="81"/>
      <c r="W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T433" s="81"/>
      <c r="U433" s="81"/>
      <c r="V433" s="81"/>
      <c r="W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T434" s="81"/>
      <c r="U434" s="81"/>
      <c r="V434" s="81"/>
      <c r="W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T435" s="81"/>
      <c r="U435" s="81"/>
      <c r="V435" s="81"/>
      <c r="W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T436" s="81"/>
      <c r="U436" s="81"/>
      <c r="V436" s="81"/>
      <c r="W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T437" s="81"/>
      <c r="U437" s="81"/>
      <c r="V437" s="81"/>
      <c r="W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T438" s="81"/>
      <c r="U438" s="81"/>
      <c r="V438" s="81"/>
      <c r="W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T439" s="81"/>
      <c r="U439" s="81"/>
      <c r="V439" s="81"/>
      <c r="W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T440" s="81"/>
      <c r="U440" s="81"/>
      <c r="V440" s="81"/>
      <c r="W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T441" s="81"/>
      <c r="U441" s="81"/>
      <c r="V441" s="81"/>
      <c r="W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T442" s="81"/>
      <c r="U442" s="81"/>
      <c r="V442" s="81"/>
      <c r="W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T443" s="81"/>
      <c r="U443" s="81"/>
      <c r="V443" s="81"/>
      <c r="W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T444" s="81"/>
      <c r="U444" s="81"/>
      <c r="V444" s="81"/>
      <c r="W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T445" s="81"/>
      <c r="U445" s="81"/>
      <c r="V445" s="81"/>
      <c r="W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T446" s="81"/>
      <c r="U446" s="81"/>
      <c r="V446" s="81"/>
      <c r="W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T447" s="81"/>
      <c r="U447" s="81"/>
      <c r="V447" s="81"/>
      <c r="W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T448" s="81"/>
      <c r="U448" s="81"/>
      <c r="V448" s="81"/>
      <c r="W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T449" s="81"/>
      <c r="U449" s="81"/>
      <c r="V449" s="81"/>
      <c r="W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T450" s="81"/>
      <c r="U450" s="81"/>
      <c r="V450" s="81"/>
      <c r="W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T451" s="81"/>
      <c r="U451" s="81"/>
      <c r="V451" s="81"/>
      <c r="W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T452" s="81"/>
      <c r="U452" s="81"/>
      <c r="V452" s="81"/>
      <c r="W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T453" s="81"/>
      <c r="U453" s="81"/>
      <c r="V453" s="81"/>
      <c r="W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T454" s="81"/>
      <c r="U454" s="81"/>
      <c r="V454" s="81"/>
      <c r="W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T455" s="81"/>
      <c r="U455" s="81"/>
      <c r="V455" s="81"/>
      <c r="W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T456" s="81"/>
      <c r="U456" s="81"/>
      <c r="V456" s="81"/>
      <c r="W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T457" s="81"/>
      <c r="U457" s="81"/>
      <c r="V457" s="81"/>
      <c r="W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T458" s="81"/>
      <c r="U458" s="81"/>
      <c r="V458" s="81"/>
      <c r="W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T459" s="81"/>
      <c r="U459" s="81"/>
      <c r="V459" s="81"/>
      <c r="W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T460" s="81"/>
      <c r="U460" s="81"/>
      <c r="V460" s="81"/>
      <c r="W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T461" s="81"/>
      <c r="U461" s="81"/>
      <c r="V461" s="81"/>
      <c r="W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T462" s="81"/>
      <c r="U462" s="81"/>
      <c r="V462" s="81"/>
      <c r="W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T463" s="81"/>
      <c r="U463" s="81"/>
      <c r="V463" s="81"/>
      <c r="W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T464" s="81"/>
      <c r="U464" s="81"/>
      <c r="V464" s="81"/>
      <c r="W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T465" s="81"/>
      <c r="U465" s="81"/>
      <c r="V465" s="81"/>
      <c r="W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T466" s="81"/>
      <c r="U466" s="81"/>
      <c r="V466" s="81"/>
      <c r="W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T467" s="81"/>
      <c r="U467" s="81"/>
      <c r="V467" s="81"/>
      <c r="W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T468" s="81"/>
      <c r="U468" s="81"/>
      <c r="V468" s="81"/>
      <c r="W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T469" s="81"/>
      <c r="U469" s="81"/>
      <c r="V469" s="81"/>
      <c r="W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T470" s="81"/>
      <c r="U470" s="81"/>
      <c r="V470" s="81"/>
      <c r="W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T471" s="81"/>
      <c r="U471" s="81"/>
      <c r="V471" s="81"/>
      <c r="W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T472" s="81"/>
      <c r="U472" s="81"/>
      <c r="V472" s="81"/>
      <c r="W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T473" s="81"/>
      <c r="U473" s="81"/>
      <c r="V473" s="81"/>
      <c r="W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T474" s="81"/>
      <c r="U474" s="81"/>
      <c r="V474" s="81"/>
      <c r="W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T475" s="81"/>
      <c r="U475" s="81"/>
      <c r="V475" s="81"/>
      <c r="W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T476" s="81"/>
      <c r="U476" s="81"/>
      <c r="V476" s="81"/>
      <c r="W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T477" s="81"/>
      <c r="U477" s="81"/>
      <c r="V477" s="81"/>
      <c r="W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T478" s="81"/>
      <c r="U478" s="81"/>
      <c r="V478" s="81"/>
      <c r="W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T479" s="81"/>
      <c r="U479" s="81"/>
      <c r="V479" s="81"/>
      <c r="W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T480" s="81"/>
      <c r="U480" s="81"/>
      <c r="V480" s="81"/>
      <c r="W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T481" s="81"/>
      <c r="U481" s="81"/>
      <c r="V481" s="81"/>
      <c r="W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T482" s="81"/>
      <c r="U482" s="81"/>
      <c r="V482" s="81"/>
      <c r="W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T483" s="81"/>
      <c r="U483" s="81"/>
      <c r="V483" s="81"/>
      <c r="W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T484" s="81"/>
      <c r="U484" s="81"/>
      <c r="V484" s="81"/>
      <c r="W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T485" s="81"/>
      <c r="U485" s="81"/>
      <c r="V485" s="81"/>
      <c r="W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T486" s="81"/>
      <c r="U486" s="81"/>
      <c r="V486" s="81"/>
      <c r="W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T487" s="81"/>
      <c r="U487" s="81"/>
      <c r="V487" s="81"/>
      <c r="W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T488" s="81"/>
      <c r="U488" s="81"/>
      <c r="V488" s="81"/>
      <c r="W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T489" s="81"/>
      <c r="U489" s="81"/>
      <c r="V489" s="81"/>
      <c r="W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T490" s="81"/>
      <c r="U490" s="81"/>
      <c r="V490" s="81"/>
      <c r="W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T491" s="81"/>
      <c r="U491" s="81"/>
      <c r="V491" s="81"/>
      <c r="W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T492" s="81"/>
      <c r="U492" s="81"/>
      <c r="V492" s="81"/>
      <c r="W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T493" s="81"/>
      <c r="U493" s="81"/>
      <c r="V493" s="81"/>
      <c r="W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T494" s="81"/>
      <c r="U494" s="81"/>
      <c r="V494" s="81"/>
      <c r="W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T495" s="81"/>
      <c r="U495" s="81"/>
      <c r="V495" s="81"/>
      <c r="W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T496" s="81"/>
      <c r="U496" s="81"/>
      <c r="V496" s="81"/>
      <c r="W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T497" s="81"/>
      <c r="U497" s="81"/>
      <c r="V497" s="81"/>
      <c r="W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T498" s="81"/>
      <c r="U498" s="81"/>
      <c r="V498" s="81"/>
      <c r="W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T499" s="81"/>
      <c r="U499" s="81"/>
      <c r="V499" s="81"/>
      <c r="W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T500" s="81"/>
      <c r="U500" s="81"/>
      <c r="V500" s="81"/>
      <c r="W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T501" s="81"/>
      <c r="U501" s="81"/>
      <c r="V501" s="81"/>
      <c r="W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T502" s="81"/>
      <c r="U502" s="81"/>
      <c r="V502" s="81"/>
      <c r="W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T503" s="81"/>
      <c r="U503" s="81"/>
      <c r="V503" s="81"/>
      <c r="W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T504" s="81"/>
      <c r="U504" s="81"/>
      <c r="V504" s="81"/>
      <c r="W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T505" s="81"/>
      <c r="U505" s="81"/>
      <c r="V505" s="81"/>
      <c r="W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T506" s="81"/>
      <c r="U506" s="81"/>
      <c r="V506" s="81"/>
      <c r="W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T507" s="81"/>
      <c r="U507" s="81"/>
      <c r="V507" s="81"/>
      <c r="W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T508" s="81"/>
      <c r="U508" s="81"/>
      <c r="V508" s="81"/>
      <c r="W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T509" s="81"/>
      <c r="U509" s="81"/>
      <c r="V509" s="81"/>
      <c r="W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T510" s="81"/>
      <c r="U510" s="81"/>
      <c r="V510" s="81"/>
      <c r="W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T511" s="81"/>
      <c r="U511" s="81"/>
      <c r="V511" s="81"/>
      <c r="W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T512" s="81"/>
      <c r="U512" s="81"/>
      <c r="V512" s="81"/>
      <c r="W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T513" s="81"/>
      <c r="U513" s="81"/>
      <c r="V513" s="81"/>
      <c r="W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T514" s="81"/>
      <c r="U514" s="81"/>
      <c r="V514" s="81"/>
      <c r="W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T515" s="81"/>
      <c r="U515" s="81"/>
      <c r="V515" s="81"/>
      <c r="W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T516" s="81"/>
      <c r="U516" s="81"/>
      <c r="V516" s="81"/>
      <c r="W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T517" s="81"/>
      <c r="U517" s="81"/>
      <c r="V517" s="81"/>
      <c r="W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T518" s="81"/>
      <c r="U518" s="81"/>
      <c r="V518" s="81"/>
      <c r="W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T519" s="81"/>
      <c r="U519" s="81"/>
      <c r="V519" s="81"/>
      <c r="W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T520" s="81"/>
      <c r="U520" s="81"/>
      <c r="V520" s="81"/>
      <c r="W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T521" s="81"/>
      <c r="U521" s="81"/>
      <c r="V521" s="81"/>
      <c r="W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T522" s="81"/>
      <c r="U522" s="81"/>
      <c r="V522" s="81"/>
      <c r="W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T523" s="81"/>
      <c r="U523" s="81"/>
      <c r="V523" s="81"/>
      <c r="W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T524" s="81"/>
      <c r="U524" s="81"/>
      <c r="V524" s="81"/>
      <c r="W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T525" s="81"/>
      <c r="U525" s="81"/>
      <c r="V525" s="81"/>
      <c r="W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T526" s="81"/>
      <c r="U526" s="81"/>
      <c r="V526" s="81"/>
      <c r="W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T527" s="81"/>
      <c r="U527" s="81"/>
      <c r="V527" s="81"/>
      <c r="W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T528" s="81"/>
      <c r="U528" s="81"/>
      <c r="V528" s="81"/>
      <c r="W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T529" s="81"/>
      <c r="U529" s="81"/>
      <c r="V529" s="81"/>
      <c r="W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T530" s="81"/>
      <c r="U530" s="81"/>
      <c r="V530" s="81"/>
      <c r="W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T531" s="81"/>
      <c r="U531" s="81"/>
      <c r="V531" s="81"/>
      <c r="W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T532" s="81"/>
      <c r="U532" s="81"/>
      <c r="V532" s="81"/>
      <c r="W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T533" s="81"/>
      <c r="U533" s="81"/>
      <c r="V533" s="81"/>
      <c r="W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T534" s="81"/>
      <c r="U534" s="81"/>
      <c r="V534" s="81"/>
      <c r="W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T535" s="81"/>
      <c r="U535" s="81"/>
      <c r="V535" s="81"/>
      <c r="W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T536" s="81"/>
      <c r="U536" s="81"/>
      <c r="V536" s="81"/>
      <c r="W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T537" s="81"/>
      <c r="U537" s="81"/>
      <c r="V537" s="81"/>
      <c r="W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T538" s="81"/>
      <c r="U538" s="81"/>
      <c r="V538" s="81"/>
      <c r="W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T539" s="81"/>
      <c r="U539" s="81"/>
      <c r="V539" s="81"/>
      <c r="W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T540" s="81"/>
      <c r="U540" s="81"/>
      <c r="V540" s="81"/>
      <c r="W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T541" s="81"/>
      <c r="U541" s="81"/>
      <c r="V541" s="81"/>
      <c r="W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T542" s="81"/>
      <c r="U542" s="81"/>
      <c r="V542" s="81"/>
      <c r="W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T543" s="81"/>
      <c r="U543" s="81"/>
      <c r="V543" s="81"/>
      <c r="W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T544" s="81"/>
      <c r="U544" s="81"/>
      <c r="V544" s="81"/>
      <c r="W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T545" s="81"/>
      <c r="U545" s="81"/>
      <c r="V545" s="81"/>
      <c r="W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T546" s="81"/>
      <c r="U546" s="81"/>
      <c r="V546" s="81"/>
      <c r="W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T547" s="81"/>
      <c r="U547" s="81"/>
      <c r="V547" s="81"/>
      <c r="W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T548" s="81"/>
      <c r="U548" s="81"/>
      <c r="V548" s="81"/>
      <c r="W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T549" s="81"/>
      <c r="U549" s="81"/>
      <c r="V549" s="81"/>
      <c r="W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T550" s="81"/>
      <c r="U550" s="81"/>
      <c r="V550" s="81"/>
      <c r="W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T551" s="81"/>
      <c r="U551" s="81"/>
      <c r="V551" s="81"/>
      <c r="W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T552" s="81"/>
      <c r="U552" s="81"/>
      <c r="V552" s="81"/>
      <c r="W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T553" s="81"/>
      <c r="U553" s="81"/>
      <c r="V553" s="81"/>
      <c r="W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T554" s="81"/>
      <c r="U554" s="81"/>
      <c r="V554" s="81"/>
      <c r="W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T555" s="81"/>
      <c r="U555" s="81"/>
      <c r="V555" s="81"/>
      <c r="W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T556" s="81"/>
      <c r="U556" s="81"/>
      <c r="V556" s="81"/>
      <c r="W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T557" s="81"/>
      <c r="U557" s="81"/>
      <c r="V557" s="81"/>
      <c r="W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T558" s="81"/>
      <c r="U558" s="81"/>
      <c r="V558" s="81"/>
      <c r="W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T559" s="81"/>
      <c r="U559" s="81"/>
      <c r="V559" s="81"/>
      <c r="W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T560" s="81"/>
      <c r="U560" s="81"/>
      <c r="V560" s="81"/>
      <c r="W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T561" s="81"/>
      <c r="U561" s="81"/>
      <c r="V561" s="81"/>
      <c r="W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T562" s="81"/>
      <c r="U562" s="81"/>
      <c r="V562" s="81"/>
      <c r="W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T563" s="81"/>
      <c r="U563" s="81"/>
      <c r="V563" s="81"/>
      <c r="W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T564" s="81"/>
      <c r="U564" s="81"/>
      <c r="V564" s="81"/>
      <c r="W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T565" s="81"/>
      <c r="U565" s="81"/>
      <c r="V565" s="81"/>
      <c r="W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T566" s="81"/>
      <c r="U566" s="81"/>
      <c r="V566" s="81"/>
      <c r="W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T567" s="81"/>
      <c r="U567" s="81"/>
      <c r="V567" s="81"/>
      <c r="W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T568" s="81"/>
      <c r="U568" s="81"/>
      <c r="V568" s="81"/>
      <c r="W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T569" s="81"/>
      <c r="U569" s="81"/>
      <c r="V569" s="81"/>
      <c r="W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T570" s="81"/>
      <c r="U570" s="81"/>
      <c r="V570" s="81"/>
      <c r="W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T571" s="81"/>
      <c r="U571" s="81"/>
      <c r="V571" s="81"/>
      <c r="W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T572" s="81"/>
      <c r="U572" s="81"/>
      <c r="V572" s="81"/>
      <c r="W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T573" s="81"/>
      <c r="U573" s="81"/>
      <c r="V573" s="81"/>
      <c r="W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T574" s="81"/>
      <c r="U574" s="81"/>
      <c r="V574" s="81"/>
      <c r="W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T575" s="81"/>
      <c r="U575" s="81"/>
      <c r="V575" s="81"/>
      <c r="W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T576" s="81"/>
      <c r="U576" s="81"/>
      <c r="V576" s="81"/>
      <c r="W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T577" s="81"/>
      <c r="U577" s="81"/>
      <c r="V577" s="81"/>
      <c r="W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T578" s="81"/>
      <c r="U578" s="81"/>
      <c r="V578" s="81"/>
      <c r="W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T579" s="81"/>
      <c r="U579" s="81"/>
      <c r="V579" s="81"/>
      <c r="W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T580" s="81"/>
      <c r="U580" s="81"/>
      <c r="V580" s="81"/>
      <c r="W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T581" s="81"/>
      <c r="U581" s="81"/>
      <c r="V581" s="81"/>
      <c r="W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T582" s="81"/>
      <c r="U582" s="81"/>
      <c r="V582" s="81"/>
      <c r="W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T583" s="81"/>
      <c r="U583" s="81"/>
      <c r="V583" s="81"/>
      <c r="W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T584" s="81"/>
      <c r="U584" s="81"/>
      <c r="V584" s="81"/>
      <c r="W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T585" s="81"/>
      <c r="U585" s="81"/>
      <c r="V585" s="81"/>
      <c r="W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T586" s="81"/>
      <c r="U586" s="81"/>
      <c r="V586" s="81"/>
      <c r="W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T587" s="81"/>
      <c r="U587" s="81"/>
      <c r="V587" s="81"/>
      <c r="W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T588" s="81"/>
      <c r="U588" s="81"/>
      <c r="V588" s="81"/>
      <c r="W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T589" s="81"/>
      <c r="U589" s="81"/>
      <c r="V589" s="81"/>
      <c r="W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T590" s="81"/>
      <c r="U590" s="81"/>
      <c r="V590" s="81"/>
      <c r="W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T591" s="81"/>
      <c r="U591" s="81"/>
      <c r="V591" s="81"/>
      <c r="W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T592" s="81"/>
      <c r="U592" s="81"/>
      <c r="V592" s="81"/>
      <c r="W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T593" s="81"/>
      <c r="U593" s="81"/>
      <c r="V593" s="81"/>
      <c r="W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T594" s="81"/>
      <c r="U594" s="81"/>
      <c r="V594" s="81"/>
      <c r="W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T595" s="81"/>
      <c r="U595" s="81"/>
      <c r="V595" s="81"/>
      <c r="W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T596" s="81"/>
      <c r="U596" s="81"/>
      <c r="V596" s="81"/>
      <c r="W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T597" s="81"/>
      <c r="U597" s="81"/>
      <c r="V597" s="81"/>
      <c r="W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T598" s="81"/>
      <c r="U598" s="81"/>
      <c r="V598" s="81"/>
      <c r="W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T599" s="81"/>
      <c r="U599" s="81"/>
      <c r="V599" s="81"/>
      <c r="W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T600" s="81"/>
      <c r="U600" s="81"/>
      <c r="V600" s="81"/>
      <c r="W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T601" s="81"/>
      <c r="U601" s="81"/>
      <c r="V601" s="81"/>
      <c r="W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T602" s="81"/>
      <c r="U602" s="81"/>
      <c r="V602" s="81"/>
      <c r="W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T603" s="81"/>
      <c r="U603" s="81"/>
      <c r="V603" s="81"/>
      <c r="W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T604" s="81"/>
      <c r="U604" s="81"/>
      <c r="V604" s="81"/>
      <c r="W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T605" s="81"/>
      <c r="U605" s="81"/>
      <c r="V605" s="81"/>
      <c r="W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T606" s="81"/>
      <c r="U606" s="81"/>
      <c r="V606" s="81"/>
      <c r="W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T607" s="81"/>
      <c r="U607" s="81"/>
      <c r="V607" s="81"/>
      <c r="W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T608" s="81"/>
      <c r="U608" s="81"/>
      <c r="V608" s="81"/>
      <c r="W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T609" s="81"/>
      <c r="U609" s="81"/>
      <c r="V609" s="81"/>
      <c r="W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T610" s="81"/>
      <c r="U610" s="81"/>
      <c r="V610" s="81"/>
      <c r="W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T611" s="81"/>
      <c r="U611" s="81"/>
      <c r="V611" s="81"/>
      <c r="W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T612" s="81"/>
      <c r="U612" s="81"/>
      <c r="V612" s="81"/>
      <c r="W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T613" s="81"/>
      <c r="U613" s="81"/>
      <c r="V613" s="81"/>
      <c r="W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T614" s="81"/>
      <c r="U614" s="81"/>
      <c r="V614" s="81"/>
      <c r="W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T615" s="81"/>
      <c r="U615" s="81"/>
      <c r="V615" s="81"/>
      <c r="W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T616" s="81"/>
      <c r="U616" s="81"/>
      <c r="V616" s="81"/>
      <c r="W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T617" s="81"/>
      <c r="U617" s="81"/>
      <c r="V617" s="81"/>
      <c r="W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T618" s="81"/>
      <c r="U618" s="81"/>
      <c r="V618" s="81"/>
      <c r="W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T619" s="81"/>
      <c r="U619" s="81"/>
      <c r="V619" s="81"/>
      <c r="W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T620" s="81"/>
      <c r="U620" s="81"/>
      <c r="V620" s="81"/>
      <c r="W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T621" s="81"/>
      <c r="U621" s="81"/>
      <c r="V621" s="81"/>
      <c r="W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T622" s="81"/>
      <c r="U622" s="81"/>
      <c r="V622" s="81"/>
      <c r="W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T623" s="81"/>
      <c r="U623" s="81"/>
      <c r="V623" s="81"/>
      <c r="W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T624" s="81"/>
      <c r="U624" s="81"/>
      <c r="V624" s="81"/>
      <c r="W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T625" s="81"/>
      <c r="U625" s="81"/>
      <c r="V625" s="81"/>
      <c r="W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T626" s="81"/>
      <c r="U626" s="81"/>
      <c r="V626" s="81"/>
      <c r="W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T627" s="81"/>
      <c r="U627" s="81"/>
      <c r="V627" s="81"/>
      <c r="W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T628" s="81"/>
      <c r="U628" s="81"/>
      <c r="V628" s="81"/>
      <c r="W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T629" s="81"/>
      <c r="U629" s="81"/>
      <c r="V629" s="81"/>
      <c r="W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T630" s="81"/>
      <c r="U630" s="81"/>
      <c r="V630" s="81"/>
      <c r="W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T631" s="81"/>
      <c r="U631" s="81"/>
      <c r="V631" s="81"/>
      <c r="W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T632" s="81"/>
      <c r="U632" s="81"/>
      <c r="V632" s="81"/>
      <c r="W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T633" s="81"/>
      <c r="U633" s="81"/>
      <c r="V633" s="81"/>
      <c r="W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T634" s="81"/>
      <c r="U634" s="81"/>
      <c r="V634" s="81"/>
      <c r="W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T635" s="81"/>
      <c r="U635" s="81"/>
      <c r="V635" s="81"/>
      <c r="W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T636" s="81"/>
      <c r="U636" s="81"/>
      <c r="V636" s="81"/>
      <c r="W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T637" s="81"/>
      <c r="U637" s="81"/>
      <c r="V637" s="81"/>
      <c r="W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T638" s="81"/>
      <c r="U638" s="81"/>
      <c r="V638" s="81"/>
      <c r="W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T639" s="81"/>
      <c r="U639" s="81"/>
      <c r="V639" s="81"/>
      <c r="W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T640" s="81"/>
      <c r="U640" s="81"/>
      <c r="V640" s="81"/>
      <c r="W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T641" s="81"/>
      <c r="U641" s="81"/>
      <c r="V641" s="81"/>
      <c r="W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T642" s="81"/>
      <c r="U642" s="81"/>
      <c r="V642" s="81"/>
      <c r="W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T643" s="81"/>
      <c r="U643" s="81"/>
      <c r="V643" s="81"/>
      <c r="W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T644" s="81"/>
      <c r="U644" s="81"/>
      <c r="V644" s="81"/>
      <c r="W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T645" s="81"/>
      <c r="U645" s="81"/>
      <c r="V645" s="81"/>
      <c r="W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T646" s="81"/>
      <c r="U646" s="81"/>
      <c r="V646" s="81"/>
      <c r="W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T647" s="81"/>
      <c r="U647" s="81"/>
      <c r="V647" s="81"/>
      <c r="W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T648" s="81"/>
      <c r="U648" s="81"/>
      <c r="V648" s="81"/>
      <c r="W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T649" s="81"/>
      <c r="U649" s="81"/>
      <c r="V649" s="81"/>
      <c r="W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T650" s="81"/>
      <c r="U650" s="81"/>
      <c r="V650" s="81"/>
      <c r="W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T651" s="81"/>
      <c r="U651" s="81"/>
      <c r="V651" s="81"/>
      <c r="W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T652" s="81"/>
      <c r="U652" s="81"/>
      <c r="V652" s="81"/>
      <c r="W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T653" s="81"/>
      <c r="U653" s="81"/>
      <c r="V653" s="81"/>
      <c r="W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T654" s="81"/>
      <c r="U654" s="81"/>
      <c r="V654" s="81"/>
      <c r="W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T655" s="81"/>
      <c r="U655" s="81"/>
      <c r="V655" s="81"/>
      <c r="W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T656" s="81"/>
      <c r="U656" s="81"/>
      <c r="V656" s="81"/>
      <c r="W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T657" s="81"/>
      <c r="U657" s="81"/>
      <c r="V657" s="81"/>
      <c r="W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T658" s="81"/>
      <c r="U658" s="81"/>
      <c r="V658" s="81"/>
      <c r="W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T659" s="81"/>
      <c r="U659" s="81"/>
      <c r="V659" s="81"/>
      <c r="W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T660" s="81"/>
      <c r="U660" s="81"/>
      <c r="V660" s="81"/>
      <c r="W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T661" s="81"/>
      <c r="U661" s="81"/>
      <c r="V661" s="81"/>
      <c r="W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T662" s="81"/>
      <c r="U662" s="81"/>
      <c r="V662" s="81"/>
      <c r="W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T663" s="81"/>
      <c r="U663" s="81"/>
      <c r="V663" s="81"/>
      <c r="W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T664" s="81"/>
      <c r="U664" s="81"/>
      <c r="V664" s="81"/>
      <c r="W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T665" s="81"/>
      <c r="U665" s="81"/>
      <c r="V665" s="81"/>
      <c r="W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T666" s="81"/>
      <c r="U666" s="81"/>
      <c r="V666" s="81"/>
      <c r="W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T667" s="81"/>
      <c r="U667" s="81"/>
      <c r="V667" s="81"/>
      <c r="W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T668" s="81"/>
      <c r="U668" s="81"/>
      <c r="V668" s="81"/>
      <c r="W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T669" s="81"/>
      <c r="U669" s="81"/>
      <c r="V669" s="81"/>
      <c r="W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T670" s="81"/>
      <c r="U670" s="81"/>
      <c r="V670" s="81"/>
      <c r="W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T671" s="81"/>
      <c r="U671" s="81"/>
      <c r="V671" s="81"/>
      <c r="W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T672" s="81"/>
      <c r="U672" s="81"/>
      <c r="V672" s="81"/>
      <c r="W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T673" s="81"/>
      <c r="U673" s="81"/>
      <c r="V673" s="81"/>
      <c r="W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T674" s="81"/>
      <c r="U674" s="81"/>
      <c r="V674" s="81"/>
      <c r="W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T675" s="81"/>
      <c r="U675" s="81"/>
      <c r="V675" s="81"/>
      <c r="W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T676" s="81"/>
      <c r="U676" s="81"/>
      <c r="V676" s="81"/>
      <c r="W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T677" s="81"/>
      <c r="U677" s="81"/>
      <c r="V677" s="81"/>
      <c r="W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T678" s="81"/>
      <c r="U678" s="81"/>
      <c r="V678" s="81"/>
      <c r="W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T679" s="81"/>
      <c r="U679" s="81"/>
      <c r="V679" s="81"/>
      <c r="W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T680" s="81"/>
      <c r="U680" s="81"/>
      <c r="V680" s="81"/>
      <c r="W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T681" s="81"/>
      <c r="U681" s="81"/>
      <c r="V681" s="81"/>
      <c r="W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T682" s="81"/>
      <c r="U682" s="81"/>
      <c r="V682" s="81"/>
      <c r="W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T683" s="81"/>
      <c r="U683" s="81"/>
      <c r="V683" s="81"/>
      <c r="W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T684" s="81"/>
      <c r="U684" s="81"/>
      <c r="V684" s="81"/>
      <c r="W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T685" s="81"/>
      <c r="U685" s="81"/>
      <c r="V685" s="81"/>
      <c r="W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T686" s="81"/>
      <c r="U686" s="81"/>
      <c r="V686" s="81"/>
      <c r="W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T687" s="81"/>
      <c r="U687" s="81"/>
      <c r="V687" s="81"/>
      <c r="W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T688" s="81"/>
      <c r="U688" s="81"/>
      <c r="V688" s="81"/>
      <c r="W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T689" s="81"/>
      <c r="U689" s="81"/>
      <c r="V689" s="81"/>
      <c r="W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T690" s="81"/>
      <c r="U690" s="81"/>
      <c r="V690" s="81"/>
      <c r="W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T691" s="81"/>
      <c r="U691" s="81"/>
      <c r="V691" s="81"/>
      <c r="W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T692" s="81"/>
      <c r="U692" s="81"/>
      <c r="V692" s="81"/>
      <c r="W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T693" s="81"/>
      <c r="U693" s="81"/>
      <c r="V693" s="81"/>
      <c r="W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T694" s="81"/>
      <c r="U694" s="81"/>
      <c r="V694" s="81"/>
      <c r="W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T695" s="81"/>
      <c r="U695" s="81"/>
      <c r="V695" s="81"/>
      <c r="W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T696" s="81"/>
      <c r="U696" s="81"/>
      <c r="V696" s="81"/>
      <c r="W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T697" s="81"/>
      <c r="U697" s="81"/>
      <c r="V697" s="81"/>
      <c r="W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T698" s="81"/>
      <c r="U698" s="81"/>
      <c r="V698" s="81"/>
      <c r="W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T699" s="81"/>
      <c r="U699" s="81"/>
      <c r="V699" s="81"/>
      <c r="W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T700" s="81"/>
      <c r="U700" s="81"/>
      <c r="V700" s="81"/>
      <c r="W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T701" s="81"/>
      <c r="U701" s="81"/>
      <c r="V701" s="81"/>
      <c r="W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T702" s="81"/>
      <c r="U702" s="81"/>
      <c r="V702" s="81"/>
      <c r="W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T703" s="81"/>
      <c r="U703" s="81"/>
      <c r="V703" s="81"/>
      <c r="W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T704" s="81"/>
      <c r="U704" s="81"/>
      <c r="V704" s="81"/>
      <c r="W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T705" s="81"/>
      <c r="U705" s="81"/>
      <c r="V705" s="81"/>
      <c r="W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T706" s="81"/>
      <c r="U706" s="81"/>
      <c r="V706" s="81"/>
      <c r="W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T707" s="81"/>
      <c r="U707" s="81"/>
      <c r="V707" s="81"/>
      <c r="W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T708" s="81"/>
      <c r="U708" s="81"/>
      <c r="V708" s="81"/>
      <c r="W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T709" s="81"/>
      <c r="U709" s="81"/>
      <c r="V709" s="81"/>
      <c r="W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T710" s="81"/>
      <c r="U710" s="81"/>
      <c r="V710" s="81"/>
      <c r="W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T711" s="81"/>
      <c r="U711" s="81"/>
      <c r="V711" s="81"/>
      <c r="W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T712" s="81"/>
      <c r="U712" s="81"/>
      <c r="V712" s="81"/>
      <c r="W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T713" s="81"/>
      <c r="U713" s="81"/>
      <c r="V713" s="81"/>
      <c r="W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T714" s="81"/>
      <c r="U714" s="81"/>
      <c r="V714" s="81"/>
      <c r="W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T715" s="81"/>
      <c r="U715" s="81"/>
      <c r="V715" s="81"/>
      <c r="W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T716" s="81"/>
      <c r="U716" s="81"/>
      <c r="V716" s="81"/>
      <c r="W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T717" s="81"/>
      <c r="U717" s="81"/>
      <c r="V717" s="81"/>
      <c r="W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T718" s="81"/>
      <c r="U718" s="81"/>
      <c r="V718" s="81"/>
      <c r="W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T719" s="81"/>
      <c r="U719" s="81"/>
      <c r="V719" s="81"/>
      <c r="W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T720" s="81"/>
      <c r="U720" s="81"/>
      <c r="V720" s="81"/>
      <c r="W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T721" s="81"/>
      <c r="U721" s="81"/>
      <c r="V721" s="81"/>
      <c r="W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T722" s="81"/>
      <c r="U722" s="81"/>
      <c r="V722" s="81"/>
      <c r="W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T723" s="81"/>
      <c r="U723" s="81"/>
      <c r="V723" s="81"/>
      <c r="W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T724" s="81"/>
      <c r="U724" s="81"/>
      <c r="V724" s="81"/>
      <c r="W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T725" s="81"/>
      <c r="U725" s="81"/>
      <c r="V725" s="81"/>
      <c r="W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T726" s="81"/>
      <c r="U726" s="81"/>
      <c r="V726" s="81"/>
      <c r="W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T727" s="81"/>
      <c r="U727" s="81"/>
      <c r="V727" s="81"/>
      <c r="W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T728" s="81"/>
      <c r="U728" s="81"/>
      <c r="V728" s="81"/>
      <c r="W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T729" s="81"/>
      <c r="U729" s="81"/>
      <c r="V729" s="81"/>
      <c r="W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T730" s="81"/>
      <c r="U730" s="81"/>
      <c r="V730" s="81"/>
      <c r="W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T731" s="81"/>
      <c r="U731" s="81"/>
      <c r="V731" s="81"/>
      <c r="W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T732" s="81"/>
      <c r="U732" s="81"/>
      <c r="V732" s="81"/>
      <c r="W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T733" s="81"/>
      <c r="U733" s="81"/>
      <c r="V733" s="81"/>
      <c r="W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T734" s="81"/>
      <c r="U734" s="81"/>
      <c r="V734" s="81"/>
      <c r="W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T735" s="81"/>
      <c r="U735" s="81"/>
      <c r="V735" s="81"/>
      <c r="W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T736" s="81"/>
      <c r="U736" s="81"/>
      <c r="V736" s="81"/>
      <c r="W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T737" s="81"/>
      <c r="U737" s="81"/>
      <c r="V737" s="81"/>
      <c r="W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T738" s="81"/>
      <c r="U738" s="81"/>
      <c r="V738" s="81"/>
      <c r="W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T739" s="81"/>
      <c r="U739" s="81"/>
      <c r="V739" s="81"/>
      <c r="W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T740" s="81"/>
      <c r="U740" s="81"/>
      <c r="V740" s="81"/>
      <c r="W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T741" s="81"/>
      <c r="U741" s="81"/>
      <c r="V741" s="81"/>
      <c r="W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T742" s="81"/>
      <c r="U742" s="81"/>
      <c r="V742" s="81"/>
      <c r="W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T743" s="81"/>
      <c r="U743" s="81"/>
      <c r="V743" s="81"/>
      <c r="W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T744" s="81"/>
      <c r="U744" s="81"/>
      <c r="V744" s="81"/>
      <c r="W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T745" s="81"/>
      <c r="U745" s="81"/>
      <c r="V745" s="81"/>
      <c r="W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T746" s="81"/>
      <c r="U746" s="81"/>
      <c r="V746" s="81"/>
      <c r="W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T747" s="81"/>
      <c r="U747" s="81"/>
      <c r="V747" s="81"/>
      <c r="W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T748" s="81"/>
      <c r="U748" s="81"/>
      <c r="V748" s="81"/>
      <c r="W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T749" s="81"/>
      <c r="U749" s="81"/>
      <c r="V749" s="81"/>
      <c r="W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T750" s="81"/>
      <c r="U750" s="81"/>
      <c r="V750" s="81"/>
      <c r="W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T751" s="81"/>
      <c r="U751" s="81"/>
      <c r="V751" s="81"/>
      <c r="W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T752" s="81"/>
      <c r="U752" s="81"/>
      <c r="V752" s="81"/>
      <c r="W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T753" s="81"/>
      <c r="U753" s="81"/>
      <c r="V753" s="81"/>
      <c r="W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T754" s="81"/>
      <c r="U754" s="81"/>
      <c r="V754" s="81"/>
      <c r="W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T755" s="81"/>
      <c r="U755" s="81"/>
      <c r="V755" s="81"/>
      <c r="W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T756" s="81"/>
      <c r="U756" s="81"/>
      <c r="V756" s="81"/>
      <c r="W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T757" s="81"/>
      <c r="U757" s="81"/>
      <c r="V757" s="81"/>
      <c r="W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T758" s="81"/>
      <c r="U758" s="81"/>
      <c r="V758" s="81"/>
      <c r="W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T759" s="81"/>
      <c r="U759" s="81"/>
      <c r="V759" s="81"/>
      <c r="W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T760" s="81"/>
      <c r="U760" s="81"/>
      <c r="V760" s="81"/>
      <c r="W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T761" s="81"/>
      <c r="U761" s="81"/>
      <c r="V761" s="81"/>
      <c r="W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T762" s="81"/>
      <c r="U762" s="81"/>
      <c r="V762" s="81"/>
      <c r="W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T763" s="81"/>
      <c r="U763" s="81"/>
      <c r="V763" s="81"/>
      <c r="W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T764" s="81"/>
      <c r="U764" s="81"/>
      <c r="V764" s="81"/>
      <c r="W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T765" s="81"/>
      <c r="U765" s="81"/>
      <c r="V765" s="81"/>
      <c r="W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T766" s="81"/>
      <c r="U766" s="81"/>
      <c r="V766" s="81"/>
      <c r="W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T767" s="81"/>
      <c r="U767" s="81"/>
      <c r="V767" s="81"/>
      <c r="W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T768" s="81"/>
      <c r="U768" s="81"/>
      <c r="V768" s="81"/>
      <c r="W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T769" s="81"/>
      <c r="U769" s="81"/>
      <c r="V769" s="81"/>
      <c r="W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T770" s="81"/>
      <c r="U770" s="81"/>
      <c r="V770" s="81"/>
      <c r="W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T771" s="81"/>
      <c r="U771" s="81"/>
      <c r="V771" s="81"/>
      <c r="W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T772" s="81"/>
      <c r="U772" s="81"/>
      <c r="V772" s="81"/>
      <c r="W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T773" s="81"/>
      <c r="U773" s="81"/>
      <c r="V773" s="81"/>
      <c r="W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T774" s="81"/>
      <c r="U774" s="81"/>
      <c r="V774" s="81"/>
      <c r="W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T775" s="81"/>
      <c r="U775" s="81"/>
      <c r="V775" s="81"/>
      <c r="W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T776" s="81"/>
      <c r="U776" s="81"/>
      <c r="V776" s="81"/>
      <c r="W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T777" s="81"/>
      <c r="U777" s="81"/>
      <c r="V777" s="81"/>
      <c r="W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T778" s="81"/>
      <c r="U778" s="81"/>
      <c r="V778" s="81"/>
      <c r="W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T779" s="81"/>
      <c r="U779" s="81"/>
      <c r="V779" s="81"/>
      <c r="W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T780" s="81"/>
      <c r="U780" s="81"/>
      <c r="V780" s="81"/>
      <c r="W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T781" s="81"/>
      <c r="U781" s="81"/>
      <c r="V781" s="81"/>
      <c r="W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T782" s="81"/>
      <c r="U782" s="81"/>
      <c r="V782" s="81"/>
      <c r="W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T783" s="81"/>
      <c r="U783" s="81"/>
      <c r="V783" s="81"/>
      <c r="W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T784" s="81"/>
      <c r="U784" s="81"/>
      <c r="V784" s="81"/>
      <c r="W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T785" s="81"/>
      <c r="U785" s="81"/>
      <c r="V785" s="81"/>
      <c r="W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T786" s="81"/>
      <c r="U786" s="81"/>
      <c r="V786" s="81"/>
      <c r="W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T787" s="81"/>
      <c r="U787" s="81"/>
      <c r="V787" s="81"/>
      <c r="W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T788" s="81"/>
      <c r="U788" s="81"/>
      <c r="V788" s="81"/>
      <c r="W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T789" s="81"/>
      <c r="U789" s="81"/>
      <c r="V789" s="81"/>
      <c r="W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T790" s="81"/>
      <c r="U790" s="81"/>
      <c r="V790" s="81"/>
      <c r="W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T791" s="81"/>
      <c r="U791" s="81"/>
      <c r="V791" s="81"/>
      <c r="W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T792" s="81"/>
      <c r="U792" s="81"/>
      <c r="V792" s="81"/>
      <c r="W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T793" s="81"/>
      <c r="U793" s="81"/>
      <c r="V793" s="81"/>
      <c r="W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T794" s="81"/>
      <c r="U794" s="81"/>
      <c r="V794" s="81"/>
      <c r="W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T795" s="81"/>
      <c r="U795" s="81"/>
      <c r="V795" s="81"/>
      <c r="W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T796" s="81"/>
      <c r="U796" s="81"/>
      <c r="V796" s="81"/>
      <c r="W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T797" s="81"/>
      <c r="U797" s="81"/>
      <c r="V797" s="81"/>
      <c r="W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T798" s="81"/>
      <c r="U798" s="81"/>
      <c r="V798" s="81"/>
      <c r="W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T799" s="81"/>
      <c r="U799" s="81"/>
      <c r="V799" s="81"/>
      <c r="W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T800" s="81"/>
      <c r="U800" s="81"/>
      <c r="V800" s="81"/>
      <c r="W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T801" s="81"/>
      <c r="U801" s="81"/>
      <c r="V801" s="81"/>
      <c r="W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T802" s="81"/>
      <c r="U802" s="81"/>
      <c r="V802" s="81"/>
      <c r="W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T803" s="81"/>
      <c r="U803" s="81"/>
      <c r="V803" s="81"/>
      <c r="W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T804" s="81"/>
      <c r="U804" s="81"/>
      <c r="V804" s="81"/>
      <c r="W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T805" s="81"/>
      <c r="U805" s="81"/>
      <c r="V805" s="81"/>
      <c r="W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T806" s="81"/>
      <c r="U806" s="81"/>
      <c r="V806" s="81"/>
      <c r="W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T807" s="81"/>
      <c r="U807" s="81"/>
      <c r="V807" s="81"/>
      <c r="W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T808" s="81"/>
      <c r="U808" s="81"/>
      <c r="V808" s="81"/>
      <c r="W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T809" s="81"/>
      <c r="U809" s="81"/>
      <c r="V809" s="81"/>
      <c r="W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T810" s="81"/>
      <c r="U810" s="81"/>
      <c r="V810" s="81"/>
      <c r="W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T811" s="81"/>
      <c r="U811" s="81"/>
      <c r="V811" s="81"/>
      <c r="W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T812" s="81"/>
      <c r="U812" s="81"/>
      <c r="V812" s="81"/>
      <c r="W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T813" s="81"/>
      <c r="U813" s="81"/>
      <c r="V813" s="81"/>
      <c r="W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T814" s="81"/>
      <c r="U814" s="81"/>
      <c r="V814" s="81"/>
      <c r="W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T815" s="81"/>
      <c r="U815" s="81"/>
      <c r="V815" s="81"/>
      <c r="W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T816" s="81"/>
      <c r="U816" s="81"/>
      <c r="V816" s="81"/>
      <c r="W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T817" s="81"/>
      <c r="U817" s="81"/>
      <c r="V817" s="81"/>
      <c r="W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T818" s="81"/>
      <c r="U818" s="81"/>
      <c r="V818" s="81"/>
      <c r="W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T819" s="81"/>
      <c r="U819" s="81"/>
      <c r="V819" s="81"/>
      <c r="W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T820" s="81"/>
      <c r="U820" s="81"/>
      <c r="V820" s="81"/>
      <c r="W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T821" s="81"/>
      <c r="U821" s="81"/>
      <c r="V821" s="81"/>
      <c r="W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T822" s="81"/>
      <c r="U822" s="81"/>
      <c r="V822" s="81"/>
      <c r="W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T823" s="81"/>
      <c r="U823" s="81"/>
      <c r="V823" s="81"/>
      <c r="W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T824" s="81"/>
      <c r="U824" s="81"/>
      <c r="V824" s="81"/>
      <c r="W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T825" s="81"/>
      <c r="U825" s="81"/>
      <c r="V825" s="81"/>
      <c r="W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T826" s="81"/>
      <c r="U826" s="81"/>
      <c r="V826" s="81"/>
      <c r="W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T827" s="81"/>
      <c r="U827" s="81"/>
      <c r="V827" s="81"/>
      <c r="W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T828" s="81"/>
      <c r="U828" s="81"/>
      <c r="V828" s="81"/>
      <c r="W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T829" s="81"/>
      <c r="U829" s="81"/>
      <c r="V829" s="81"/>
      <c r="W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T830" s="81"/>
      <c r="U830" s="81"/>
      <c r="V830" s="81"/>
      <c r="W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T831" s="81"/>
      <c r="U831" s="81"/>
      <c r="V831" s="81"/>
      <c r="W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T832" s="81"/>
      <c r="U832" s="81"/>
      <c r="V832" s="81"/>
      <c r="W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T833" s="81"/>
      <c r="U833" s="81"/>
      <c r="V833" s="81"/>
      <c r="W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T834" s="81"/>
      <c r="U834" s="81"/>
      <c r="V834" s="81"/>
      <c r="W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T835" s="81"/>
      <c r="U835" s="81"/>
      <c r="V835" s="81"/>
      <c r="W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T836" s="81"/>
      <c r="U836" s="81"/>
      <c r="V836" s="81"/>
      <c r="W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T837" s="81"/>
      <c r="U837" s="81"/>
      <c r="V837" s="81"/>
      <c r="W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T838" s="81"/>
      <c r="U838" s="81"/>
      <c r="V838" s="81"/>
      <c r="W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T839" s="81"/>
      <c r="U839" s="81"/>
      <c r="V839" s="81"/>
      <c r="W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T840" s="81"/>
      <c r="U840" s="81"/>
      <c r="V840" s="81"/>
      <c r="W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T841" s="81"/>
      <c r="U841" s="81"/>
      <c r="V841" s="81"/>
      <c r="W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T842" s="81"/>
      <c r="U842" s="81"/>
      <c r="V842" s="81"/>
      <c r="W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T843" s="81"/>
      <c r="U843" s="81"/>
      <c r="V843" s="81"/>
      <c r="W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T844" s="81"/>
      <c r="U844" s="81"/>
      <c r="V844" s="81"/>
      <c r="W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T845" s="81"/>
      <c r="U845" s="81"/>
      <c r="V845" s="81"/>
      <c r="W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T846" s="81"/>
      <c r="U846" s="81"/>
      <c r="V846" s="81"/>
      <c r="W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T847" s="81"/>
      <c r="U847" s="81"/>
      <c r="V847" s="81"/>
      <c r="W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T848" s="81"/>
      <c r="U848" s="81"/>
      <c r="V848" s="81"/>
      <c r="W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T849" s="81"/>
      <c r="U849" s="81"/>
      <c r="V849" s="81"/>
      <c r="W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T850" s="81"/>
      <c r="U850" s="81"/>
      <c r="V850" s="81"/>
      <c r="W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T851" s="81"/>
      <c r="U851" s="81"/>
      <c r="V851" s="81"/>
      <c r="W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T852" s="81"/>
      <c r="U852" s="81"/>
      <c r="V852" s="81"/>
      <c r="W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T853" s="81"/>
      <c r="U853" s="81"/>
      <c r="V853" s="81"/>
      <c r="W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T854" s="81"/>
      <c r="U854" s="81"/>
      <c r="V854" s="81"/>
      <c r="W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T855" s="81"/>
      <c r="U855" s="81"/>
      <c r="V855" s="81"/>
      <c r="W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T856" s="81"/>
      <c r="U856" s="81"/>
      <c r="V856" s="81"/>
      <c r="W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T857" s="81"/>
      <c r="U857" s="81"/>
      <c r="V857" s="81"/>
      <c r="W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T858" s="81"/>
      <c r="U858" s="81"/>
      <c r="V858" s="81"/>
      <c r="W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T859" s="81"/>
      <c r="U859" s="81"/>
      <c r="V859" s="81"/>
      <c r="W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T860" s="81"/>
      <c r="U860" s="81"/>
      <c r="V860" s="81"/>
      <c r="W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T861" s="81"/>
      <c r="U861" s="81"/>
      <c r="V861" s="81"/>
      <c r="W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T862" s="81"/>
      <c r="U862" s="81"/>
      <c r="V862" s="81"/>
      <c r="W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T863" s="81"/>
      <c r="U863" s="81"/>
      <c r="V863" s="81"/>
      <c r="W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T864" s="81"/>
      <c r="U864" s="81"/>
      <c r="V864" s="81"/>
      <c r="W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T865" s="81"/>
      <c r="U865" s="81"/>
      <c r="V865" s="81"/>
      <c r="W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T866" s="81"/>
      <c r="U866" s="81"/>
      <c r="V866" s="81"/>
      <c r="W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T867" s="81"/>
      <c r="U867" s="81"/>
      <c r="V867" s="81"/>
      <c r="W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T868" s="81"/>
      <c r="U868" s="81"/>
      <c r="V868" s="81"/>
      <c r="W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T869" s="81"/>
      <c r="U869" s="81"/>
      <c r="V869" s="81"/>
      <c r="W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T870" s="81"/>
      <c r="U870" s="81"/>
      <c r="V870" s="81"/>
      <c r="W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T871" s="81"/>
      <c r="U871" s="81"/>
      <c r="V871" s="81"/>
      <c r="W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T872" s="81"/>
      <c r="U872" s="81"/>
      <c r="V872" s="81"/>
      <c r="W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T873" s="81"/>
      <c r="U873" s="81"/>
      <c r="V873" s="81"/>
      <c r="W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T874" s="81"/>
      <c r="U874" s="81"/>
      <c r="V874" s="81"/>
      <c r="W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T875" s="81"/>
      <c r="U875" s="81"/>
      <c r="V875" s="81"/>
      <c r="W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T876" s="81"/>
      <c r="U876" s="81"/>
      <c r="V876" s="81"/>
      <c r="W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T877" s="81"/>
      <c r="U877" s="81"/>
      <c r="V877" s="81"/>
      <c r="W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T878" s="81"/>
      <c r="U878" s="81"/>
      <c r="V878" s="81"/>
      <c r="W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T879" s="81"/>
      <c r="U879" s="81"/>
      <c r="V879" s="81"/>
      <c r="W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T880" s="81"/>
      <c r="U880" s="81"/>
      <c r="V880" s="81"/>
      <c r="W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T881" s="81"/>
      <c r="U881" s="81"/>
      <c r="V881" s="81"/>
      <c r="W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T882" s="81"/>
      <c r="U882" s="81"/>
      <c r="V882" s="81"/>
      <c r="W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T883" s="81"/>
      <c r="U883" s="81"/>
      <c r="V883" s="81"/>
      <c r="W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T884" s="81"/>
      <c r="U884" s="81"/>
      <c r="V884" s="81"/>
      <c r="W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T885" s="81"/>
      <c r="U885" s="81"/>
      <c r="V885" s="81"/>
      <c r="W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T886" s="81"/>
      <c r="U886" s="81"/>
      <c r="V886" s="81"/>
      <c r="W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T887" s="81"/>
      <c r="U887" s="81"/>
      <c r="V887" s="81"/>
      <c r="W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T888" s="81"/>
      <c r="U888" s="81"/>
      <c r="V888" s="81"/>
      <c r="W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T889" s="81"/>
      <c r="U889" s="81"/>
      <c r="V889" s="81"/>
      <c r="W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T890" s="81"/>
      <c r="U890" s="81"/>
      <c r="V890" s="81"/>
      <c r="W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T891" s="81"/>
      <c r="U891" s="81"/>
      <c r="V891" s="81"/>
      <c r="W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T892" s="81"/>
      <c r="U892" s="81"/>
      <c r="V892" s="81"/>
      <c r="W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T893" s="81"/>
      <c r="U893" s="81"/>
      <c r="V893" s="81"/>
      <c r="W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T894" s="81"/>
      <c r="U894" s="81"/>
      <c r="V894" s="81"/>
      <c r="W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T895" s="81"/>
      <c r="U895" s="81"/>
      <c r="V895" s="81"/>
      <c r="W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T896" s="81"/>
      <c r="U896" s="81"/>
      <c r="V896" s="81"/>
      <c r="W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T897" s="81"/>
      <c r="U897" s="81"/>
      <c r="V897" s="81"/>
      <c r="W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T898" s="81"/>
      <c r="U898" s="81"/>
      <c r="V898" s="81"/>
      <c r="W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T899" s="81"/>
      <c r="U899" s="81"/>
      <c r="V899" s="81"/>
      <c r="W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T900" s="81"/>
      <c r="U900" s="81"/>
      <c r="V900" s="81"/>
      <c r="W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T901" s="81"/>
      <c r="U901" s="81"/>
      <c r="V901" s="81"/>
      <c r="W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T902" s="81"/>
      <c r="U902" s="81"/>
      <c r="V902" s="81"/>
      <c r="W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T903" s="81"/>
      <c r="U903" s="81"/>
      <c r="V903" s="81"/>
      <c r="W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T904" s="81"/>
      <c r="U904" s="81"/>
      <c r="V904" s="81"/>
      <c r="W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T905" s="81"/>
      <c r="U905" s="81"/>
      <c r="V905" s="81"/>
      <c r="W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T906" s="81"/>
      <c r="U906" s="81"/>
      <c r="V906" s="81"/>
      <c r="W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T907" s="81"/>
      <c r="U907" s="81"/>
      <c r="V907" s="81"/>
      <c r="W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T908" s="81"/>
      <c r="U908" s="81"/>
      <c r="V908" s="81"/>
      <c r="W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T909" s="81"/>
      <c r="U909" s="81"/>
      <c r="V909" s="81"/>
      <c r="W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T910" s="81"/>
      <c r="U910" s="81"/>
      <c r="V910" s="81"/>
      <c r="W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T911" s="81"/>
      <c r="U911" s="81"/>
      <c r="V911" s="81"/>
      <c r="W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T912" s="81"/>
      <c r="U912" s="81"/>
      <c r="V912" s="81"/>
      <c r="W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T913" s="81"/>
      <c r="U913" s="81"/>
      <c r="V913" s="81"/>
      <c r="W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T914" s="81"/>
      <c r="U914" s="81"/>
      <c r="V914" s="81"/>
      <c r="W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T915" s="81"/>
      <c r="U915" s="81"/>
      <c r="V915" s="81"/>
      <c r="W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T916" s="81"/>
      <c r="U916" s="81"/>
      <c r="V916" s="81"/>
      <c r="W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T917" s="81"/>
      <c r="U917" s="81"/>
      <c r="V917" s="81"/>
      <c r="W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T918" s="81"/>
      <c r="U918" s="81"/>
      <c r="V918" s="81"/>
      <c r="W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T919" s="81"/>
      <c r="U919" s="81"/>
      <c r="V919" s="81"/>
      <c r="W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T920" s="81"/>
      <c r="U920" s="81"/>
      <c r="V920" s="81"/>
      <c r="W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T921" s="81"/>
      <c r="U921" s="81"/>
      <c r="V921" s="81"/>
      <c r="W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T922" s="81"/>
      <c r="U922" s="81"/>
      <c r="V922" s="81"/>
      <c r="W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T923" s="81"/>
      <c r="U923" s="81"/>
      <c r="V923" s="81"/>
      <c r="W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T924" s="81"/>
      <c r="U924" s="81"/>
      <c r="V924" s="81"/>
      <c r="W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T925" s="81"/>
      <c r="U925" s="81"/>
      <c r="V925" s="81"/>
      <c r="W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T926" s="81"/>
      <c r="U926" s="81"/>
      <c r="V926" s="81"/>
      <c r="W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T927" s="81"/>
      <c r="U927" s="81"/>
      <c r="V927" s="81"/>
      <c r="W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T928" s="81"/>
      <c r="U928" s="81"/>
      <c r="V928" s="81"/>
      <c r="W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T929" s="81"/>
      <c r="U929" s="81"/>
      <c r="V929" s="81"/>
      <c r="W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T930" s="81"/>
      <c r="U930" s="81"/>
      <c r="V930" s="81"/>
      <c r="W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T931" s="81"/>
      <c r="U931" s="81"/>
      <c r="V931" s="81"/>
      <c r="W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T932" s="81"/>
      <c r="U932" s="81"/>
      <c r="V932" s="81"/>
      <c r="W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T933" s="81"/>
      <c r="U933" s="81"/>
      <c r="V933" s="81"/>
      <c r="W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T934" s="81"/>
      <c r="U934" s="81"/>
      <c r="V934" s="81"/>
      <c r="W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T935" s="81"/>
      <c r="U935" s="81"/>
      <c r="V935" s="81"/>
      <c r="W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T936" s="81"/>
      <c r="U936" s="81"/>
      <c r="V936" s="81"/>
      <c r="W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T937" s="81"/>
      <c r="U937" s="81"/>
      <c r="V937" s="81"/>
      <c r="W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T938" s="81"/>
      <c r="U938" s="81"/>
      <c r="V938" s="81"/>
      <c r="W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T939" s="81"/>
      <c r="U939" s="81"/>
      <c r="V939" s="81"/>
      <c r="W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T940" s="81"/>
      <c r="U940" s="81"/>
      <c r="V940" s="81"/>
      <c r="W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T941" s="81"/>
      <c r="U941" s="81"/>
      <c r="V941" s="81"/>
      <c r="W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T942" s="81"/>
      <c r="U942" s="81"/>
      <c r="V942" s="81"/>
      <c r="W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T943" s="81"/>
      <c r="U943" s="81"/>
      <c r="V943" s="81"/>
      <c r="W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T944" s="81"/>
      <c r="U944" s="81"/>
      <c r="V944" s="81"/>
      <c r="W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T945" s="81"/>
      <c r="U945" s="81"/>
      <c r="V945" s="81"/>
      <c r="W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T946" s="81"/>
      <c r="U946" s="81"/>
      <c r="V946" s="81"/>
      <c r="W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T947" s="81"/>
      <c r="U947" s="81"/>
      <c r="V947" s="81"/>
      <c r="W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T948" s="81"/>
      <c r="U948" s="81"/>
      <c r="V948" s="81"/>
      <c r="W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T949" s="81"/>
      <c r="U949" s="81"/>
      <c r="V949" s="81"/>
      <c r="W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T950" s="81"/>
      <c r="U950" s="81"/>
      <c r="V950" s="81"/>
      <c r="W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T951" s="81"/>
      <c r="U951" s="81"/>
      <c r="V951" s="81"/>
      <c r="W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T952" s="81"/>
      <c r="U952" s="81"/>
      <c r="V952" s="81"/>
      <c r="W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T953" s="81"/>
      <c r="U953" s="81"/>
      <c r="V953" s="81"/>
      <c r="W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T954" s="81"/>
      <c r="U954" s="81"/>
      <c r="V954" s="81"/>
      <c r="W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T955" s="81"/>
      <c r="U955" s="81"/>
      <c r="V955" s="81"/>
      <c r="W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T956" s="81"/>
      <c r="U956" s="81"/>
      <c r="V956" s="81"/>
      <c r="W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T957" s="81"/>
      <c r="U957" s="81"/>
      <c r="V957" s="81"/>
      <c r="W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T958" s="81"/>
      <c r="U958" s="81"/>
      <c r="V958" s="81"/>
      <c r="W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T959" s="81"/>
      <c r="U959" s="81"/>
      <c r="V959" s="81"/>
      <c r="W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T960" s="81"/>
      <c r="U960" s="81"/>
      <c r="V960" s="81"/>
      <c r="W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T961" s="81"/>
      <c r="U961" s="81"/>
      <c r="V961" s="81"/>
      <c r="W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T962" s="81"/>
      <c r="U962" s="81"/>
      <c r="V962" s="81"/>
      <c r="W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T963" s="81"/>
      <c r="U963" s="81"/>
      <c r="V963" s="81"/>
      <c r="W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T964" s="81"/>
      <c r="U964" s="81"/>
      <c r="V964" s="81"/>
      <c r="W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T965" s="81"/>
      <c r="U965" s="81"/>
      <c r="V965" s="81"/>
      <c r="W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T966" s="81"/>
      <c r="U966" s="81"/>
      <c r="V966" s="81"/>
      <c r="W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T967" s="81"/>
      <c r="U967" s="81"/>
      <c r="V967" s="81"/>
      <c r="W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T968" s="81"/>
      <c r="U968" s="81"/>
      <c r="V968" s="81"/>
      <c r="W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T969" s="81"/>
      <c r="U969" s="81"/>
      <c r="V969" s="81"/>
      <c r="W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T970" s="81"/>
      <c r="U970" s="81"/>
      <c r="V970" s="81"/>
      <c r="W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T971" s="81"/>
      <c r="U971" s="81"/>
      <c r="V971" s="81"/>
      <c r="W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T972" s="81"/>
      <c r="U972" s="81"/>
      <c r="V972" s="81"/>
      <c r="W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T973" s="81"/>
      <c r="U973" s="81"/>
      <c r="V973" s="81"/>
      <c r="W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T974" s="81"/>
      <c r="U974" s="81"/>
      <c r="V974" s="81"/>
      <c r="W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T975" s="81"/>
      <c r="U975" s="81"/>
      <c r="V975" s="81"/>
      <c r="W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T976" s="81"/>
      <c r="U976" s="81"/>
      <c r="V976" s="81"/>
      <c r="W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T977" s="81"/>
      <c r="U977" s="81"/>
      <c r="V977" s="81"/>
      <c r="W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T978" s="81"/>
      <c r="U978" s="81"/>
      <c r="V978" s="81"/>
      <c r="W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T979" s="81"/>
      <c r="U979" s="81"/>
      <c r="V979" s="81"/>
      <c r="W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T980" s="81"/>
      <c r="U980" s="81"/>
      <c r="V980" s="81"/>
      <c r="W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T981" s="81"/>
      <c r="U981" s="81"/>
      <c r="V981" s="81"/>
      <c r="W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T982" s="81"/>
      <c r="U982" s="81"/>
      <c r="V982" s="81"/>
      <c r="W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T983" s="81"/>
      <c r="U983" s="81"/>
      <c r="V983" s="81"/>
      <c r="W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T984" s="81"/>
      <c r="U984" s="81"/>
      <c r="V984" s="81"/>
      <c r="W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T985" s="81"/>
      <c r="U985" s="81"/>
      <c r="V985" s="81"/>
      <c r="W985" s="81"/>
    </row>
    <row r="986">
      <c r="T986" s="81"/>
      <c r="U986" s="81"/>
      <c r="V986" s="81"/>
      <c r="W986" s="81"/>
    </row>
    <row r="987">
      <c r="T987" s="81"/>
      <c r="U987" s="81"/>
      <c r="V987" s="81"/>
      <c r="W987" s="81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12.5"/>
    <col customWidth="1" min="7" max="7" width="28.0"/>
    <col customWidth="1" min="8" max="8" width="42.38"/>
    <col customWidth="1" min="9" max="9" width="19.0"/>
    <col customWidth="1" min="10" max="10" width="17.63"/>
    <col customWidth="1" min="12" max="12" width="27.13"/>
    <col customWidth="1" min="13" max="13" width="24.75"/>
  </cols>
  <sheetData>
    <row r="1">
      <c r="A1" s="78"/>
      <c r="B1" s="79" t="s">
        <v>155</v>
      </c>
      <c r="C1" s="79" t="s">
        <v>156</v>
      </c>
      <c r="D1" s="78"/>
      <c r="E1" s="80">
        <f>SUM(D30+C122)</f>
        <v>42554.98</v>
      </c>
      <c r="F1" s="78"/>
      <c r="G1" s="353"/>
      <c r="H1" s="78"/>
      <c r="I1" s="78"/>
      <c r="J1" s="78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157</v>
      </c>
      <c r="E2" s="206">
        <v>32703.39</v>
      </c>
      <c r="F2" s="81">
        <f>(E2/E1)</f>
        <v>0.7684973651</v>
      </c>
      <c r="G2" s="82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354"/>
      <c r="F3" s="179"/>
      <c r="G3" s="168"/>
      <c r="H3" s="180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63"/>
      <c r="G4" s="168"/>
      <c r="H4" s="183"/>
      <c r="I4" s="184"/>
      <c r="J4" s="180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85" t="s">
        <v>21</v>
      </c>
      <c r="D5" s="86">
        <v>66.4</v>
      </c>
      <c r="E5" s="275" t="s">
        <v>15</v>
      </c>
      <c r="F5" s="163"/>
      <c r="G5" s="168"/>
      <c r="H5" s="183"/>
      <c r="I5" s="168"/>
      <c r="J5" s="180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85" t="s">
        <v>21</v>
      </c>
      <c r="D6" s="86">
        <v>282.48</v>
      </c>
      <c r="E6" s="355" t="s">
        <v>15</v>
      </c>
      <c r="F6" s="163"/>
      <c r="G6" s="168"/>
      <c r="H6" s="183"/>
      <c r="I6" s="168"/>
      <c r="J6" s="18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85" t="s">
        <v>39</v>
      </c>
      <c r="D7" s="86">
        <v>97.14</v>
      </c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356">
        <v>15.0</v>
      </c>
      <c r="B8" s="277" t="s">
        <v>507</v>
      </c>
      <c r="C8" s="277" t="s">
        <v>701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750</v>
      </c>
      <c r="C9" s="85" t="s">
        <v>751</v>
      </c>
      <c r="D9" s="86">
        <v>1559.21</v>
      </c>
      <c r="E9" s="209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752</v>
      </c>
      <c r="C10" s="85" t="s">
        <v>753</v>
      </c>
      <c r="D10" s="86">
        <v>1561.88</v>
      </c>
      <c r="E10" s="209" t="s">
        <v>15</v>
      </c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754</v>
      </c>
      <c r="C11" s="85" t="s">
        <v>701</v>
      </c>
      <c r="D11" s="86">
        <v>275.0</v>
      </c>
      <c r="E11" s="209" t="s">
        <v>15</v>
      </c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755</v>
      </c>
      <c r="C12" s="85" t="s">
        <v>26</v>
      </c>
      <c r="D12" s="86">
        <v>275.0</v>
      </c>
      <c r="E12" s="209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756</v>
      </c>
      <c r="C13" s="85" t="s">
        <v>26</v>
      </c>
      <c r="D13" s="87" t="s">
        <v>757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758</v>
      </c>
      <c r="C14" s="85" t="s">
        <v>462</v>
      </c>
      <c r="D14" s="86">
        <v>129.6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5.0</v>
      </c>
      <c r="B15" s="85" t="s">
        <v>32</v>
      </c>
      <c r="C15" s="85" t="s">
        <v>369</v>
      </c>
      <c r="D15" s="86">
        <v>995.0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7.0</v>
      </c>
      <c r="B16" s="85" t="s">
        <v>38</v>
      </c>
      <c r="C16" s="85" t="s">
        <v>39</v>
      </c>
      <c r="D16" s="86">
        <v>501.83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7.0</v>
      </c>
      <c r="B17" s="85" t="s">
        <v>49</v>
      </c>
      <c r="C17" s="85" t="s">
        <v>50</v>
      </c>
      <c r="D17" s="86">
        <v>21.68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10.0</v>
      </c>
      <c r="B18" s="85" t="s">
        <v>331</v>
      </c>
      <c r="C18" s="85" t="s">
        <v>50</v>
      </c>
      <c r="D18" s="224">
        <v>133.56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504</v>
      </c>
      <c r="C19" s="85" t="s">
        <v>39</v>
      </c>
      <c r="D19" s="86">
        <v>606.0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759</v>
      </c>
      <c r="C20" s="85" t="s">
        <v>50</v>
      </c>
      <c r="D20" s="86">
        <v>45.27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172</v>
      </c>
      <c r="C21" s="85" t="s">
        <v>26</v>
      </c>
      <c r="D21" s="358">
        <f>SUM(E34:E43)</f>
        <v>6437.36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506</v>
      </c>
      <c r="C22" s="85" t="s">
        <v>26</v>
      </c>
      <c r="D22" s="86">
        <v>1250.0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20.0</v>
      </c>
      <c r="B23" s="85" t="s">
        <v>370</v>
      </c>
      <c r="C23" s="85" t="s">
        <v>39</v>
      </c>
      <c r="D23" s="86">
        <v>630.54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368</v>
      </c>
      <c r="C24" s="85" t="s">
        <v>39</v>
      </c>
      <c r="D24" s="181" t="s">
        <v>397</v>
      </c>
      <c r="E24" s="209" t="s">
        <v>397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602</v>
      </c>
      <c r="C25" s="85" t="s">
        <v>39</v>
      </c>
      <c r="D25" s="87">
        <v>3643.52</v>
      </c>
      <c r="E25" s="209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 ht="19.5" customHeight="1">
      <c r="A26" s="85">
        <v>20.0</v>
      </c>
      <c r="B26" s="85" t="s">
        <v>60</v>
      </c>
      <c r="C26" s="85" t="s">
        <v>39</v>
      </c>
      <c r="D26" s="87">
        <v>3347.19</v>
      </c>
      <c r="E26" s="209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29.0</v>
      </c>
      <c r="B27" s="85" t="s">
        <v>398</v>
      </c>
      <c r="C27" s="92" t="s">
        <v>760</v>
      </c>
      <c r="D27" s="87">
        <v>960.0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30.0</v>
      </c>
      <c r="B28" s="85" t="s">
        <v>177</v>
      </c>
      <c r="C28" s="89" t="s">
        <v>168</v>
      </c>
      <c r="D28" s="87">
        <v>100.0</v>
      </c>
      <c r="E28" s="211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178</v>
      </c>
      <c r="C29" s="92" t="s">
        <v>26</v>
      </c>
      <c r="D29" s="131">
        <f>SUM(J34:J43)</f>
        <v>7370.37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94"/>
      <c r="B30" s="95" t="s">
        <v>179</v>
      </c>
      <c r="C30" s="96"/>
      <c r="D30" s="97">
        <f>SUM(D4:D29)</f>
        <v>36451.89</v>
      </c>
      <c r="E30" s="344"/>
      <c r="F30" s="99"/>
      <c r="G30" s="99"/>
      <c r="H30" s="99"/>
      <c r="I30" s="99"/>
      <c r="J30" s="99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1"/>
      <c r="B32" s="100" t="s">
        <v>172</v>
      </c>
      <c r="C32" s="101"/>
      <c r="D32" s="101"/>
      <c r="E32" s="94"/>
      <c r="F32" s="81"/>
      <c r="G32" s="101"/>
      <c r="H32" s="100" t="s">
        <v>178</v>
      </c>
      <c r="I32" s="101"/>
      <c r="J32" s="94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1"/>
      <c r="B33" s="102" t="s">
        <v>180</v>
      </c>
      <c r="C33" s="102" t="s">
        <v>181</v>
      </c>
      <c r="D33" s="102" t="s">
        <v>761</v>
      </c>
      <c r="E33" s="189" t="s">
        <v>19</v>
      </c>
      <c r="F33" s="81"/>
      <c r="G33" s="105" t="s">
        <v>181</v>
      </c>
      <c r="H33" s="102" t="s">
        <v>180</v>
      </c>
      <c r="I33" s="102" t="s">
        <v>762</v>
      </c>
      <c r="J33" s="107" t="s">
        <v>19</v>
      </c>
      <c r="K33" s="81"/>
      <c r="L33" s="323" t="s">
        <v>435</v>
      </c>
      <c r="M33" s="324" t="s">
        <v>436</v>
      </c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108" t="s">
        <v>371</v>
      </c>
      <c r="C34" s="109"/>
      <c r="D34" s="359">
        <v>425.7</v>
      </c>
      <c r="E34" s="360">
        <f t="shared" ref="E34:E43" si="1">SUM(C34:D34)</f>
        <v>425.7</v>
      </c>
      <c r="F34" s="81"/>
      <c r="G34" s="108">
        <v>93.0</v>
      </c>
      <c r="H34" s="108" t="s">
        <v>371</v>
      </c>
      <c r="I34" s="108">
        <v>490.55</v>
      </c>
      <c r="J34" s="85">
        <f t="shared" ref="J34:J42" si="2">SUM(G34:I34)</f>
        <v>583.55</v>
      </c>
      <c r="K34" s="81"/>
      <c r="L34" s="241"/>
      <c r="M34" s="131">
        <f t="shared" ref="M34:M43" si="3">SUM(E34+J34)</f>
        <v>1009.25</v>
      </c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8" t="s">
        <v>186</v>
      </c>
      <c r="C35" s="108">
        <v>51.0</v>
      </c>
      <c r="D35" s="111">
        <v>607.59</v>
      </c>
      <c r="E35" s="85">
        <f t="shared" si="1"/>
        <v>658.59</v>
      </c>
      <c r="F35" s="81"/>
      <c r="G35" s="108">
        <v>35.7</v>
      </c>
      <c r="H35" s="108" t="s">
        <v>186</v>
      </c>
      <c r="I35" s="108">
        <v>697.8</v>
      </c>
      <c r="J35" s="110">
        <f t="shared" si="2"/>
        <v>733.5</v>
      </c>
      <c r="K35" s="81"/>
      <c r="L35" s="241"/>
      <c r="M35" s="131">
        <f t="shared" si="3"/>
        <v>1392.09</v>
      </c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8" t="s">
        <v>335</v>
      </c>
      <c r="C36" s="108">
        <v>256.5</v>
      </c>
      <c r="D36" s="108"/>
      <c r="E36" s="85">
        <f t="shared" si="1"/>
        <v>256.5</v>
      </c>
      <c r="F36" s="81"/>
      <c r="G36" s="108"/>
      <c r="H36" s="108" t="s">
        <v>335</v>
      </c>
      <c r="I36" s="108">
        <v>285.6</v>
      </c>
      <c r="J36" s="110">
        <f t="shared" si="2"/>
        <v>285.6</v>
      </c>
      <c r="K36" s="81"/>
      <c r="L36" s="241"/>
      <c r="M36" s="131">
        <f t="shared" si="3"/>
        <v>542.1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190</v>
      </c>
      <c r="C37" s="108"/>
      <c r="D37" s="85">
        <v>632.8</v>
      </c>
      <c r="E37" s="85">
        <f t="shared" si="1"/>
        <v>632.8</v>
      </c>
      <c r="F37" s="81"/>
      <c r="G37" s="108"/>
      <c r="H37" s="108" t="s">
        <v>190</v>
      </c>
      <c r="I37" s="108">
        <v>1381.6</v>
      </c>
      <c r="J37" s="110">
        <f t="shared" si="2"/>
        <v>1381.6</v>
      </c>
      <c r="K37" s="81"/>
      <c r="L37" s="241"/>
      <c r="M37" s="131">
        <f t="shared" si="3"/>
        <v>2014.4</v>
      </c>
      <c r="N37" s="81"/>
      <c r="O37" s="81"/>
      <c r="P37" s="81"/>
      <c r="Q37" s="81"/>
      <c r="S37" s="81"/>
      <c r="T37" s="81"/>
      <c r="U37" s="81"/>
      <c r="V37" s="81"/>
    </row>
    <row r="38">
      <c r="A38" s="81"/>
      <c r="B38" s="108" t="s">
        <v>184</v>
      </c>
      <c r="C38" s="130"/>
      <c r="D38" s="85">
        <v>1187.4</v>
      </c>
      <c r="E38" s="85">
        <f t="shared" si="1"/>
        <v>1187.4</v>
      </c>
      <c r="F38" s="81"/>
      <c r="G38" s="130"/>
      <c r="H38" s="108" t="s">
        <v>184</v>
      </c>
      <c r="I38" s="85">
        <v>804.9</v>
      </c>
      <c r="J38" s="110">
        <f t="shared" si="2"/>
        <v>804.9</v>
      </c>
      <c r="K38" s="81"/>
      <c r="L38" s="241"/>
      <c r="M38" s="131">
        <f t="shared" si="3"/>
        <v>1992.3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630</v>
      </c>
      <c r="C39" s="130">
        <v>150.0</v>
      </c>
      <c r="D39" s="85">
        <v>770.08</v>
      </c>
      <c r="E39" s="361">
        <f t="shared" si="1"/>
        <v>920.08</v>
      </c>
      <c r="F39" s="81"/>
      <c r="G39" s="130">
        <v>50.0</v>
      </c>
      <c r="H39" s="108" t="s">
        <v>631</v>
      </c>
      <c r="I39" s="85">
        <v>658.54</v>
      </c>
      <c r="J39" s="110">
        <f t="shared" si="2"/>
        <v>708.54</v>
      </c>
      <c r="K39" s="81"/>
      <c r="L39" s="241"/>
      <c r="M39" s="131">
        <f t="shared" si="3"/>
        <v>1628.62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604</v>
      </c>
      <c r="C40" s="130"/>
      <c r="D40" s="85">
        <v>1056.9</v>
      </c>
      <c r="E40" s="85">
        <f t="shared" si="1"/>
        <v>1056.9</v>
      </c>
      <c r="F40" s="81"/>
      <c r="G40" s="131"/>
      <c r="H40" s="108" t="s">
        <v>604</v>
      </c>
      <c r="I40" s="85">
        <v>1234.42</v>
      </c>
      <c r="J40" s="246">
        <f t="shared" si="2"/>
        <v>1234.42</v>
      </c>
      <c r="K40" s="81"/>
      <c r="L40" s="241"/>
      <c r="M40" s="131">
        <f t="shared" si="3"/>
        <v>2291.32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669</v>
      </c>
      <c r="C41" s="130"/>
      <c r="D41" s="85">
        <v>930.39</v>
      </c>
      <c r="E41" s="85">
        <f t="shared" si="1"/>
        <v>930.39</v>
      </c>
      <c r="F41" s="81"/>
      <c r="G41" s="131"/>
      <c r="H41" s="108" t="s">
        <v>669</v>
      </c>
      <c r="I41" s="85">
        <v>1312.76</v>
      </c>
      <c r="J41" s="362">
        <f t="shared" si="2"/>
        <v>1312.76</v>
      </c>
      <c r="K41" s="81"/>
      <c r="L41" s="241"/>
      <c r="M41" s="131">
        <f t="shared" si="3"/>
        <v>2243.15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763</v>
      </c>
      <c r="C42" s="130"/>
      <c r="D42" s="85">
        <v>219.0</v>
      </c>
      <c r="E42" s="85">
        <f t="shared" si="1"/>
        <v>219</v>
      </c>
      <c r="F42" s="81"/>
      <c r="G42" s="131"/>
      <c r="H42" s="363" t="s">
        <v>763</v>
      </c>
      <c r="I42" s="85">
        <v>325.5</v>
      </c>
      <c r="J42" s="246">
        <f t="shared" si="2"/>
        <v>325.5</v>
      </c>
      <c r="K42" s="81"/>
      <c r="L42" s="241"/>
      <c r="M42" s="131">
        <f t="shared" si="3"/>
        <v>544.5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764</v>
      </c>
      <c r="C43" s="130"/>
      <c r="D43" s="85">
        <v>150.0</v>
      </c>
      <c r="E43" s="85">
        <f t="shared" si="1"/>
        <v>150</v>
      </c>
      <c r="F43" s="81"/>
      <c r="G43" s="131"/>
      <c r="H43" s="108"/>
      <c r="I43" s="85"/>
      <c r="J43" s="246"/>
      <c r="K43" s="81"/>
      <c r="L43" s="241"/>
      <c r="M43" s="131">
        <f t="shared" si="3"/>
        <v>150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81"/>
      <c r="C44" s="81"/>
      <c r="D44" s="252"/>
      <c r="E44" s="255">
        <f>SUM(E34:E43)</f>
        <v>6437.36</v>
      </c>
      <c r="F44" s="194"/>
      <c r="G44" s="81"/>
      <c r="H44" s="81"/>
      <c r="I44" s="257" t="s">
        <v>193</v>
      </c>
      <c r="J44" s="115">
        <f>SUM(J34:J43)</f>
        <v>7370.37</v>
      </c>
      <c r="K44" s="81"/>
      <c r="L44" s="327"/>
      <c r="M44" s="115"/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81"/>
      <c r="C45" s="81"/>
      <c r="D45" s="81"/>
      <c r="E45" s="195" t="s">
        <v>336</v>
      </c>
      <c r="F45" s="197"/>
      <c r="G45" s="81"/>
      <c r="H45" s="81"/>
      <c r="I45" s="81"/>
      <c r="J45" s="81"/>
      <c r="K45" s="81"/>
      <c r="L45" s="318">
        <f t="shared" ref="L45:M45" si="4">SUM(L34:L43)</f>
        <v>0</v>
      </c>
      <c r="M45" s="335">
        <f t="shared" si="4"/>
        <v>13807.73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16" t="s">
        <v>194</v>
      </c>
      <c r="C46" s="117">
        <f>SUM(E44+J44)</f>
        <v>13807.73</v>
      </c>
      <c r="D46" s="118"/>
      <c r="E46" s="118"/>
      <c r="F46" s="99"/>
      <c r="G46" s="99"/>
      <c r="H46" s="99"/>
      <c r="I46" s="99"/>
      <c r="J46" s="99"/>
      <c r="K46" s="81"/>
      <c r="L46" s="81"/>
      <c r="M46" s="81"/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19"/>
      <c r="C47" s="120"/>
      <c r="D47" s="120"/>
      <c r="E47" s="120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79" t="s">
        <v>201</v>
      </c>
      <c r="C49" s="99"/>
      <c r="D49" s="99"/>
      <c r="E49" s="99"/>
      <c r="F49" s="99"/>
      <c r="G49" s="99"/>
      <c r="H49" s="99"/>
      <c r="I49" s="99"/>
      <c r="J49" s="99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79" t="s">
        <v>438</v>
      </c>
      <c r="C51" s="99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29"/>
      <c r="C52" s="129"/>
      <c r="D52" s="129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30" t="s">
        <v>765</v>
      </c>
      <c r="C53" s="130" t="s">
        <v>209</v>
      </c>
      <c r="D53" s="130">
        <v>39.0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130" t="s">
        <v>766</v>
      </c>
      <c r="C54" s="130" t="s">
        <v>416</v>
      </c>
      <c r="D54" s="130">
        <v>23.99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30"/>
      <c r="C55" s="130"/>
      <c r="D55" s="13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30"/>
      <c r="C56" s="130"/>
      <c r="D56" s="13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1"/>
      <c r="C57" s="131"/>
      <c r="D57" s="13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81"/>
      <c r="C58" s="133" t="s">
        <v>193</v>
      </c>
      <c r="D58" s="134">
        <f>SUM(D53:D57)</f>
        <v>62.99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79" t="s">
        <v>210</v>
      </c>
      <c r="C60" s="99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29" t="s">
        <v>203</v>
      </c>
      <c r="C61" s="129" t="s">
        <v>160</v>
      </c>
      <c r="D61" s="129" t="s">
        <v>204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0" t="s">
        <v>767</v>
      </c>
      <c r="C62" s="130" t="s">
        <v>416</v>
      </c>
      <c r="D62" s="130">
        <v>188.71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0" t="s">
        <v>768</v>
      </c>
      <c r="C63" s="130" t="s">
        <v>769</v>
      </c>
      <c r="D63" s="130">
        <v>114.4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 t="s">
        <v>214</v>
      </c>
      <c r="C64" s="130" t="s">
        <v>770</v>
      </c>
      <c r="D64" s="130">
        <v>202.86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330"/>
      <c r="C65" s="130"/>
      <c r="D65" s="13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/>
      <c r="C66" s="130"/>
      <c r="D66" s="13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1"/>
      <c r="C67" s="131"/>
      <c r="D67" s="13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5"/>
      <c r="C68" s="131"/>
      <c r="D68" s="13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6"/>
      <c r="C69" s="133" t="s">
        <v>193</v>
      </c>
      <c r="D69" s="134">
        <f>SUM(D62:D68)</f>
        <v>505.97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79" t="s">
        <v>216</v>
      </c>
      <c r="C71" s="99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29" t="s">
        <v>203</v>
      </c>
      <c r="C72" s="129" t="s">
        <v>160</v>
      </c>
      <c r="D72" s="129" t="s">
        <v>204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0"/>
      <c r="C73" s="130"/>
      <c r="D73" s="13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0"/>
      <c r="C74" s="130"/>
      <c r="D74" s="13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5"/>
      <c r="C75" s="135"/>
      <c r="D75" s="135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6"/>
      <c r="C76" s="133" t="s">
        <v>193</v>
      </c>
      <c r="D76" s="134">
        <f>SUM(D73:D75)</f>
        <v>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79" t="s">
        <v>220</v>
      </c>
      <c r="C78" s="99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29" t="s">
        <v>203</v>
      </c>
      <c r="C79" s="129" t="s">
        <v>160</v>
      </c>
      <c r="D79" s="129" t="s">
        <v>204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0" t="s">
        <v>771</v>
      </c>
      <c r="C80" s="130" t="s">
        <v>270</v>
      </c>
      <c r="D80" s="130">
        <v>560.0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0" t="s">
        <v>772</v>
      </c>
      <c r="C81" s="130" t="s">
        <v>270</v>
      </c>
      <c r="D81" s="130">
        <v>910.0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5"/>
      <c r="C82" s="135"/>
      <c r="D82" s="135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6"/>
      <c r="C83" s="133" t="s">
        <v>193</v>
      </c>
      <c r="D83" s="134">
        <f>SUM(D80:D82)</f>
        <v>1470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79" t="s">
        <v>223</v>
      </c>
      <c r="C85" s="99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29" t="s">
        <v>203</v>
      </c>
      <c r="C86" s="129" t="s">
        <v>160</v>
      </c>
      <c r="D86" s="129" t="s">
        <v>204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0" t="s">
        <v>773</v>
      </c>
      <c r="C87" s="130" t="s">
        <v>416</v>
      </c>
      <c r="D87" s="130">
        <v>96.41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0" t="s">
        <v>774</v>
      </c>
      <c r="C88" s="130" t="s">
        <v>416</v>
      </c>
      <c r="D88" s="130">
        <v>31.53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0" t="s">
        <v>775</v>
      </c>
      <c r="C89" s="130" t="s">
        <v>416</v>
      </c>
      <c r="D89" s="130">
        <v>102.9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81"/>
      <c r="C90" s="133" t="s">
        <v>193</v>
      </c>
      <c r="D90" s="134">
        <f>SUM(D87:D89)</f>
        <v>230.84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79" t="s">
        <v>224</v>
      </c>
      <c r="C92" s="99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29" t="s">
        <v>203</v>
      </c>
      <c r="C93" s="129" t="s">
        <v>160</v>
      </c>
      <c r="D93" s="129" t="s">
        <v>204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1"/>
      <c r="C94" s="131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1"/>
      <c r="C95" s="131"/>
      <c r="D95" s="13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5"/>
      <c r="C96" s="135"/>
      <c r="D96" s="135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6"/>
      <c r="C97" s="133" t="s">
        <v>193</v>
      </c>
      <c r="D97" s="134">
        <f>SUM(D94:D96)</f>
        <v>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364" t="s">
        <v>776</v>
      </c>
      <c r="C100" s="99"/>
      <c r="D100" s="81"/>
      <c r="E100" s="81"/>
      <c r="F100" s="81"/>
      <c r="G100" s="81"/>
      <c r="H100" s="365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9" t="s">
        <v>203</v>
      </c>
      <c r="C101" s="129" t="s">
        <v>160</v>
      </c>
      <c r="D101" s="129" t="s">
        <v>204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0" t="s">
        <v>777</v>
      </c>
      <c r="C102" s="130" t="s">
        <v>227</v>
      </c>
      <c r="D102" s="130">
        <v>772.9</v>
      </c>
      <c r="E102" s="199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0" t="s">
        <v>778</v>
      </c>
      <c r="C103" s="130" t="s">
        <v>516</v>
      </c>
      <c r="D103" s="130">
        <v>490.0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30"/>
      <c r="C104" s="130"/>
      <c r="D104" s="13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37"/>
      <c r="C105" s="137"/>
      <c r="D105" s="137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213"/>
      <c r="C106" s="214" t="s">
        <v>193</v>
      </c>
      <c r="D106" s="366">
        <f>SUM(D102:D105)</f>
        <v>1262.9</v>
      </c>
      <c r="E106" s="82"/>
      <c r="F106" s="82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367"/>
      <c r="C107" s="217"/>
      <c r="D107" s="217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216"/>
      <c r="C108" s="368"/>
      <c r="D108" s="368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79" t="s">
        <v>779</v>
      </c>
      <c r="C109" s="368"/>
      <c r="D109" s="368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29" t="s">
        <v>203</v>
      </c>
      <c r="C110" s="129" t="s">
        <v>160</v>
      </c>
      <c r="D110" s="129" t="s">
        <v>204</v>
      </c>
      <c r="E110" s="199">
        <v>45183.0</v>
      </c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319" t="s">
        <v>780</v>
      </c>
      <c r="C111" s="346" t="s">
        <v>39</v>
      </c>
      <c r="D111" s="347">
        <v>640.88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369" t="s">
        <v>686</v>
      </c>
      <c r="C112" s="124" t="s">
        <v>781</v>
      </c>
      <c r="D112" s="155">
        <v>214.53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369" t="s">
        <v>686</v>
      </c>
      <c r="C113" s="124" t="s">
        <v>782</v>
      </c>
      <c r="D113" s="370">
        <v>111.7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330" t="s">
        <v>783</v>
      </c>
      <c r="C114" s="130" t="s">
        <v>270</v>
      </c>
      <c r="D114" s="130">
        <v>472.86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0" t="s">
        <v>620</v>
      </c>
      <c r="C115" s="130" t="s">
        <v>784</v>
      </c>
      <c r="D115" s="302">
        <v>219.1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30" t="s">
        <v>686</v>
      </c>
      <c r="C116" s="130" t="s">
        <v>785</v>
      </c>
      <c r="D116" s="130">
        <v>399.81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 t="s">
        <v>686</v>
      </c>
      <c r="C117" s="130" t="s">
        <v>786</v>
      </c>
      <c r="D117" s="130">
        <v>173.81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87" t="s">
        <v>620</v>
      </c>
      <c r="C118" s="130" t="s">
        <v>787</v>
      </c>
      <c r="D118" s="130">
        <v>337.7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81"/>
      <c r="C119" s="133" t="s">
        <v>193</v>
      </c>
      <c r="D119" s="134">
        <f>SUM(D111:D118)</f>
        <v>2570.39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81"/>
      <c r="C120" s="81"/>
      <c r="D120" s="81"/>
      <c r="E120" s="309"/>
      <c r="F120" s="309"/>
      <c r="G120" s="309"/>
      <c r="H120" s="309"/>
      <c r="I120" s="99"/>
      <c r="J120" s="99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371"/>
      <c r="C121" s="81"/>
      <c r="D121" s="81"/>
      <c r="E121" s="309"/>
      <c r="F121" s="309"/>
      <c r="G121" s="309"/>
      <c r="H121" s="309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79" t="s">
        <v>252</v>
      </c>
      <c r="C122" s="140">
        <f>SUM(D58+D69+D76+D83+D90+D97+D106+D119)</f>
        <v>6103.09</v>
      </c>
      <c r="D122" s="99"/>
      <c r="E122" s="99"/>
      <c r="F122" s="99"/>
      <c r="G122" s="99"/>
      <c r="H122" s="99"/>
      <c r="I122" s="99"/>
      <c r="J122" s="99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371"/>
      <c r="C123" s="141"/>
      <c r="D123" s="141"/>
      <c r="E123" s="309"/>
      <c r="F123" s="309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79" t="s">
        <v>253</v>
      </c>
      <c r="C124" s="99"/>
      <c r="D124" s="99"/>
      <c r="E124" s="372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39" t="s">
        <v>254</v>
      </c>
      <c r="C125" s="139" t="s">
        <v>255</v>
      </c>
      <c r="D125" s="139" t="s">
        <v>256</v>
      </c>
      <c r="E125" s="142" t="s">
        <v>257</v>
      </c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46"/>
      <c r="C126" s="147"/>
      <c r="D126" s="146"/>
      <c r="E126" s="146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46"/>
      <c r="C127" s="147"/>
      <c r="D127" s="146"/>
      <c r="E127" s="146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46"/>
      <c r="C128" s="147"/>
      <c r="D128" s="146"/>
      <c r="E128" s="146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46"/>
      <c r="C129" s="147"/>
      <c r="D129" s="146"/>
      <c r="E129" s="146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46"/>
      <c r="C130" s="331"/>
      <c r="D130" s="342"/>
      <c r="E130" s="332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46"/>
      <c r="C131" s="331"/>
      <c r="D131" s="146"/>
      <c r="E131" s="332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46"/>
      <c r="C132" s="147"/>
      <c r="D132" s="146"/>
      <c r="E132" s="333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46"/>
      <c r="C133" s="147"/>
      <c r="D133" s="146"/>
      <c r="E133" s="146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46"/>
      <c r="C134" s="147"/>
      <c r="D134" s="146"/>
      <c r="E134" s="146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81"/>
      <c r="C135" s="147"/>
      <c r="D135" s="146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373" t="s">
        <v>747</v>
      </c>
      <c r="C136" s="81"/>
      <c r="D136" s="81"/>
      <c r="E136" s="374" t="s">
        <v>749</v>
      </c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375"/>
      <c r="C137" s="376" t="s">
        <v>255</v>
      </c>
      <c r="D137" s="377" t="s">
        <v>748</v>
      </c>
      <c r="E137" s="378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30">
        <v>0.0</v>
      </c>
      <c r="C138" s="375"/>
      <c r="D138" s="378"/>
      <c r="E138" s="13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31"/>
      <c r="C139" s="131"/>
      <c r="D139" s="131"/>
      <c r="E139" s="13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81"/>
      <c r="C140" s="131"/>
      <c r="D140" s="13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B977" s="81"/>
      <c r="C977" s="81"/>
      <c r="D977" s="81"/>
      <c r="E977" s="81"/>
      <c r="F977" s="81"/>
      <c r="S977" s="81"/>
      <c r="T977" s="81"/>
      <c r="U977" s="81"/>
      <c r="V977" s="81"/>
    </row>
    <row r="978">
      <c r="C978" s="81"/>
      <c r="D978" s="81"/>
      <c r="S978" s="81"/>
      <c r="T978" s="81"/>
      <c r="U978" s="81"/>
      <c r="V978" s="81"/>
    </row>
  </sheetData>
  <mergeCells count="4">
    <mergeCell ref="B136:B137"/>
    <mergeCell ref="E136:E137"/>
    <mergeCell ref="C137:C138"/>
    <mergeCell ref="D137:D138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12.5"/>
    <col customWidth="1" min="7" max="7" width="42.38"/>
    <col customWidth="1" min="8" max="8" width="28.75"/>
    <col customWidth="1" min="9" max="9" width="19.0"/>
    <col customWidth="1" min="10" max="11" width="17.63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SUM(D31+C122)</f>
        <v>35779.64</v>
      </c>
      <c r="F1" s="78"/>
      <c r="G1" s="379" t="s">
        <v>788</v>
      </c>
      <c r="H1" s="78"/>
      <c r="I1" s="78"/>
      <c r="J1" s="78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157</v>
      </c>
      <c r="E2" s="83">
        <v>44007.16</v>
      </c>
      <c r="F2" s="81">
        <f>(E2/E1)</f>
        <v>1.22994977</v>
      </c>
      <c r="G2" s="166">
        <v>1222.36</v>
      </c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179"/>
      <c r="G3" s="180"/>
      <c r="H3" s="180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63"/>
      <c r="G4" s="183"/>
      <c r="H4" s="183"/>
      <c r="I4" s="184"/>
      <c r="J4" s="180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85" t="s">
        <v>21</v>
      </c>
      <c r="D5" s="86">
        <v>82.84</v>
      </c>
      <c r="E5" s="275" t="s">
        <v>15</v>
      </c>
      <c r="F5" s="163"/>
      <c r="G5" s="183"/>
      <c r="H5" s="183"/>
      <c r="I5" s="168"/>
      <c r="J5" s="180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85" t="s">
        <v>21</v>
      </c>
      <c r="D6" s="86">
        <v>321.86</v>
      </c>
      <c r="E6" s="355" t="s">
        <v>15</v>
      </c>
      <c r="F6" s="163"/>
      <c r="G6" s="183"/>
      <c r="H6" s="183"/>
      <c r="I6" s="168"/>
      <c r="J6" s="18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85" t="s">
        <v>39</v>
      </c>
      <c r="D7" s="86">
        <v>97.15</v>
      </c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276">
        <v>1.0</v>
      </c>
      <c r="B8" s="277" t="s">
        <v>507</v>
      </c>
      <c r="C8" s="307" t="s">
        <v>701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789</v>
      </c>
      <c r="C9" s="85" t="s">
        <v>790</v>
      </c>
      <c r="D9" s="86">
        <v>2522.73</v>
      </c>
      <c r="E9" s="209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791</v>
      </c>
      <c r="C10" s="85" t="s">
        <v>792</v>
      </c>
      <c r="D10" s="86">
        <v>1352.41</v>
      </c>
      <c r="E10" s="209" t="s">
        <v>15</v>
      </c>
      <c r="F10" s="82" t="s">
        <v>793</v>
      </c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794</v>
      </c>
      <c r="C11" s="85" t="s">
        <v>369</v>
      </c>
      <c r="D11" s="86">
        <v>297.98</v>
      </c>
      <c r="E11" s="209" t="s">
        <v>15</v>
      </c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795</v>
      </c>
      <c r="C12" s="85" t="s">
        <v>701</v>
      </c>
      <c r="D12" s="86">
        <v>342.5</v>
      </c>
      <c r="E12" s="209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796</v>
      </c>
      <c r="C13" s="85" t="s">
        <v>26</v>
      </c>
      <c r="D13" s="86">
        <v>286.0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797</v>
      </c>
      <c r="C14" s="85" t="s">
        <v>462</v>
      </c>
      <c r="D14" s="86">
        <v>145.8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5.0</v>
      </c>
      <c r="B15" s="85" t="s">
        <v>32</v>
      </c>
      <c r="C15" s="85" t="s">
        <v>369</v>
      </c>
      <c r="D15" s="86">
        <v>995.0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6.0</v>
      </c>
      <c r="B16" s="85" t="s">
        <v>38</v>
      </c>
      <c r="C16" s="85" t="s">
        <v>39</v>
      </c>
      <c r="D16" s="86">
        <v>347.03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7.0</v>
      </c>
      <c r="B17" s="85" t="s">
        <v>38</v>
      </c>
      <c r="C17" s="85" t="s">
        <v>39</v>
      </c>
      <c r="D17" s="86">
        <v>234.39</v>
      </c>
      <c r="E17" s="209" t="s">
        <v>15</v>
      </c>
      <c r="F17" s="199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7.0</v>
      </c>
      <c r="B18" s="85" t="s">
        <v>49</v>
      </c>
      <c r="C18" s="85" t="s">
        <v>50</v>
      </c>
      <c r="D18" s="86">
        <v>21.68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331</v>
      </c>
      <c r="C19" s="85" t="s">
        <v>50</v>
      </c>
      <c r="D19" s="224">
        <v>132.67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504</v>
      </c>
      <c r="C20" s="85" t="s">
        <v>39</v>
      </c>
      <c r="D20" s="86">
        <v>606.0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798</v>
      </c>
      <c r="C21" s="85" t="s">
        <v>50</v>
      </c>
      <c r="D21" s="86">
        <v>45.27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172</v>
      </c>
      <c r="C22" s="85" t="s">
        <v>26</v>
      </c>
      <c r="D22" s="358">
        <f>SUM(E35:E45)</f>
        <v>6587.47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15.0</v>
      </c>
      <c r="B23" s="85" t="s">
        <v>506</v>
      </c>
      <c r="C23" s="85" t="s">
        <v>26</v>
      </c>
      <c r="D23" s="86">
        <v>1250.0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370</v>
      </c>
      <c r="C24" s="85" t="s">
        <v>39</v>
      </c>
      <c r="D24" s="86">
        <v>474.58</v>
      </c>
      <c r="E24" s="209" t="s">
        <v>15</v>
      </c>
      <c r="F24" s="230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368</v>
      </c>
      <c r="C25" s="85" t="s">
        <v>39</v>
      </c>
      <c r="D25" s="181" t="s">
        <v>397</v>
      </c>
      <c r="E25" s="209" t="s">
        <v>397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602</v>
      </c>
      <c r="C26" s="85" t="s">
        <v>39</v>
      </c>
      <c r="D26" s="87">
        <v>3087.22</v>
      </c>
      <c r="E26" s="209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20.0</v>
      </c>
      <c r="B27" s="85" t="s">
        <v>60</v>
      </c>
      <c r="C27" s="85" t="s">
        <v>39</v>
      </c>
      <c r="D27" s="87">
        <v>1396.98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29.0</v>
      </c>
      <c r="B28" s="85" t="s">
        <v>799</v>
      </c>
      <c r="C28" s="92" t="s">
        <v>800</v>
      </c>
      <c r="D28" s="87">
        <v>1080.0</v>
      </c>
      <c r="E28" s="209" t="s">
        <v>15</v>
      </c>
      <c r="F28" s="88" t="s">
        <v>801</v>
      </c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177</v>
      </c>
      <c r="C29" s="89" t="s">
        <v>168</v>
      </c>
      <c r="D29" s="87">
        <v>100.0</v>
      </c>
      <c r="E29" s="211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178</v>
      </c>
      <c r="C30" s="92" t="s">
        <v>26</v>
      </c>
      <c r="D30" s="153">
        <f>SUM(J35:J45)</f>
        <v>5838.09</v>
      </c>
      <c r="E30" s="209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94"/>
      <c r="B31" s="95" t="s">
        <v>179</v>
      </c>
      <c r="C31" s="96"/>
      <c r="D31" s="97">
        <f>SUM(D4:D30)</f>
        <v>33808.51</v>
      </c>
      <c r="E31" s="344"/>
      <c r="F31" s="99"/>
      <c r="G31" s="99"/>
      <c r="H31" s="99"/>
      <c r="I31" s="99"/>
      <c r="J31" s="99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1"/>
      <c r="B33" s="100" t="s">
        <v>172</v>
      </c>
      <c r="C33" s="101"/>
      <c r="D33" s="101"/>
      <c r="E33" s="94"/>
      <c r="F33" s="81"/>
      <c r="G33" s="100" t="s">
        <v>178</v>
      </c>
      <c r="H33" s="380"/>
      <c r="I33" s="101"/>
      <c r="J33" s="94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102" t="s">
        <v>180</v>
      </c>
      <c r="C34" s="102" t="s">
        <v>181</v>
      </c>
      <c r="D34" s="102" t="s">
        <v>761</v>
      </c>
      <c r="E34" s="189" t="s">
        <v>19</v>
      </c>
      <c r="F34" s="81"/>
      <c r="G34" s="102" t="s">
        <v>180</v>
      </c>
      <c r="H34" s="381" t="s">
        <v>181</v>
      </c>
      <c r="I34" s="102" t="s">
        <v>762</v>
      </c>
      <c r="J34" s="107" t="s">
        <v>19</v>
      </c>
      <c r="K34" s="81"/>
      <c r="L34" s="323" t="s">
        <v>435</v>
      </c>
      <c r="M34" s="324" t="s">
        <v>436</v>
      </c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8" t="s">
        <v>371</v>
      </c>
      <c r="C35" s="109"/>
      <c r="D35" s="359">
        <v>693.27</v>
      </c>
      <c r="E35" s="382">
        <f t="shared" ref="E35:E41" si="1">SUM(C35+D35)</f>
        <v>693.27</v>
      </c>
      <c r="F35" s="81"/>
      <c r="G35" s="108" t="s">
        <v>371</v>
      </c>
      <c r="H35" s="383"/>
      <c r="I35" s="267">
        <v>1615.66</v>
      </c>
      <c r="J35" s="85">
        <f t="shared" ref="J35:J37" si="2">SUM(H35:I35)</f>
        <v>1615.66</v>
      </c>
      <c r="K35" s="81"/>
      <c r="L35" s="241"/>
      <c r="M35" s="131">
        <f t="shared" ref="M35:M46" si="3">SUM(E35+J35)</f>
        <v>2308.93</v>
      </c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8" t="s">
        <v>186</v>
      </c>
      <c r="C36" s="108"/>
      <c r="D36" s="111">
        <v>157.8</v>
      </c>
      <c r="E36" s="384">
        <f t="shared" si="1"/>
        <v>157.8</v>
      </c>
      <c r="F36" s="81"/>
      <c r="G36" s="108" t="s">
        <v>802</v>
      </c>
      <c r="H36" s="383"/>
      <c r="I36" s="267">
        <v>395.45</v>
      </c>
      <c r="J36" s="85">
        <f t="shared" si="2"/>
        <v>395.45</v>
      </c>
      <c r="K36" s="81"/>
      <c r="L36" s="241"/>
      <c r="M36" s="162">
        <f t="shared" si="3"/>
        <v>553.25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187</v>
      </c>
      <c r="C37" s="291"/>
      <c r="D37" s="291">
        <v>0.0</v>
      </c>
      <c r="E37" s="382">
        <f t="shared" si="1"/>
        <v>0</v>
      </c>
      <c r="F37" s="81"/>
      <c r="G37" s="108" t="s">
        <v>187</v>
      </c>
      <c r="H37" s="383"/>
      <c r="I37" s="267">
        <v>0.0</v>
      </c>
      <c r="J37" s="85">
        <f t="shared" si="2"/>
        <v>0</v>
      </c>
      <c r="K37" s="81"/>
      <c r="L37" s="326"/>
      <c r="M37" s="131">
        <f t="shared" si="3"/>
        <v>0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803</v>
      </c>
      <c r="C38" s="108">
        <v>171.17</v>
      </c>
      <c r="D38" s="345">
        <v>2000.0</v>
      </c>
      <c r="E38" s="382">
        <f t="shared" si="1"/>
        <v>2171.17</v>
      </c>
      <c r="F38" s="83"/>
      <c r="G38" s="108" t="s">
        <v>804</v>
      </c>
      <c r="H38" s="383"/>
      <c r="I38" s="385">
        <v>0.0</v>
      </c>
      <c r="J38" s="85">
        <v>-551.77</v>
      </c>
      <c r="K38" s="81"/>
      <c r="L38" s="241"/>
      <c r="M38" s="131">
        <f t="shared" si="3"/>
        <v>1619.4</v>
      </c>
      <c r="N38" s="81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190</v>
      </c>
      <c r="C39" s="108"/>
      <c r="D39" s="85">
        <v>0.0</v>
      </c>
      <c r="E39" s="382">
        <f t="shared" si="1"/>
        <v>0</v>
      </c>
      <c r="F39" s="81"/>
      <c r="G39" s="108" t="s">
        <v>190</v>
      </c>
      <c r="H39" s="383"/>
      <c r="I39" s="267">
        <v>0.0</v>
      </c>
      <c r="J39" s="85">
        <f t="shared" ref="J39:J45" si="4">SUM(H39:I39)</f>
        <v>0</v>
      </c>
      <c r="K39" s="81"/>
      <c r="L39" s="241"/>
      <c r="M39" s="131">
        <f t="shared" si="3"/>
        <v>0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184</v>
      </c>
      <c r="C40" s="130"/>
      <c r="D40" s="85">
        <v>632.1</v>
      </c>
      <c r="E40" s="382">
        <f t="shared" si="1"/>
        <v>632.1</v>
      </c>
      <c r="F40" s="81"/>
      <c r="G40" s="108" t="s">
        <v>184</v>
      </c>
      <c r="H40" s="383"/>
      <c r="I40" s="224">
        <v>591.24</v>
      </c>
      <c r="J40" s="85">
        <f t="shared" si="4"/>
        <v>591.24</v>
      </c>
      <c r="K40" s="81"/>
      <c r="L40" s="241"/>
      <c r="M40" s="131">
        <f t="shared" si="3"/>
        <v>1223.34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805</v>
      </c>
      <c r="C41" s="130">
        <v>0.0</v>
      </c>
      <c r="D41" s="85">
        <v>824.66</v>
      </c>
      <c r="E41" s="382">
        <f t="shared" si="1"/>
        <v>824.66</v>
      </c>
      <c r="F41" s="81"/>
      <c r="G41" s="108" t="s">
        <v>631</v>
      </c>
      <c r="H41" s="383"/>
      <c r="I41" s="224">
        <v>1135.29</v>
      </c>
      <c r="J41" s="85">
        <f t="shared" si="4"/>
        <v>1135.29</v>
      </c>
      <c r="K41" s="81"/>
      <c r="L41" s="241"/>
      <c r="M41" s="131">
        <f t="shared" si="3"/>
        <v>1959.95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604</v>
      </c>
      <c r="D42" s="85">
        <v>848.62</v>
      </c>
      <c r="E42" s="382">
        <f>SUM(C41+D42)</f>
        <v>848.62</v>
      </c>
      <c r="F42" s="81"/>
      <c r="G42" s="108" t="s">
        <v>604</v>
      </c>
      <c r="H42" s="383"/>
      <c r="I42" s="224">
        <v>1147.24</v>
      </c>
      <c r="J42" s="85">
        <f t="shared" si="4"/>
        <v>1147.24</v>
      </c>
      <c r="K42" s="81"/>
      <c r="L42" s="241"/>
      <c r="M42" s="131">
        <f t="shared" si="3"/>
        <v>1995.86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669</v>
      </c>
      <c r="C43" s="130"/>
      <c r="D43" s="85">
        <v>1132.05</v>
      </c>
      <c r="E43" s="382">
        <f t="shared" ref="E43:E45" si="5">SUM(C43+D43)</f>
        <v>1132.05</v>
      </c>
      <c r="F43" s="81"/>
      <c r="G43" s="108" t="s">
        <v>669</v>
      </c>
      <c r="H43" s="383"/>
      <c r="I43" s="224">
        <v>1413.18</v>
      </c>
      <c r="J43" s="85">
        <f t="shared" si="4"/>
        <v>1413.18</v>
      </c>
      <c r="K43" s="81"/>
      <c r="L43" s="241"/>
      <c r="M43" s="131">
        <f t="shared" si="3"/>
        <v>2545.23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763</v>
      </c>
      <c r="C44" s="130"/>
      <c r="D44" s="85">
        <v>127.8</v>
      </c>
      <c r="E44" s="382">
        <f t="shared" si="5"/>
        <v>127.8</v>
      </c>
      <c r="F44" s="81"/>
      <c r="G44" s="363" t="s">
        <v>763</v>
      </c>
      <c r="H44" s="383"/>
      <c r="I44" s="224">
        <v>91.8</v>
      </c>
      <c r="J44" s="85">
        <f t="shared" si="4"/>
        <v>91.8</v>
      </c>
      <c r="K44" s="81"/>
      <c r="L44" s="241"/>
      <c r="M44" s="131">
        <f t="shared" si="3"/>
        <v>219.6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764</v>
      </c>
      <c r="C45" s="130"/>
      <c r="D45" s="85">
        <v>0.0</v>
      </c>
      <c r="E45" s="382">
        <f t="shared" si="5"/>
        <v>0</v>
      </c>
      <c r="F45" s="81"/>
      <c r="G45" s="108"/>
      <c r="H45" s="383"/>
      <c r="I45" s="224"/>
      <c r="J45" s="85">
        <f t="shared" si="4"/>
        <v>0</v>
      </c>
      <c r="K45" s="81"/>
      <c r="L45" s="241"/>
      <c r="M45" s="131">
        <f t="shared" si="3"/>
        <v>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81"/>
      <c r="C46" s="81"/>
      <c r="D46" s="252"/>
      <c r="E46" s="255">
        <f>SUM(E35:E45)</f>
        <v>6587.47</v>
      </c>
      <c r="F46" s="194"/>
      <c r="G46" s="81"/>
      <c r="H46" s="81"/>
      <c r="I46" s="257" t="s">
        <v>193</v>
      </c>
      <c r="J46" s="115">
        <f>SUM(J35:J45)</f>
        <v>5838.09</v>
      </c>
      <c r="K46" s="81"/>
      <c r="L46" s="327"/>
      <c r="M46" s="131">
        <f t="shared" si="3"/>
        <v>12425.56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81"/>
      <c r="C47" s="81"/>
      <c r="D47" s="81"/>
      <c r="E47" s="195" t="s">
        <v>336</v>
      </c>
      <c r="F47" s="197"/>
      <c r="G47" s="81"/>
      <c r="H47" s="81"/>
      <c r="I47" s="81"/>
      <c r="J47" s="81"/>
      <c r="K47" s="81"/>
      <c r="L47" s="318">
        <f>SUM(L35:L46)</f>
        <v>0</v>
      </c>
      <c r="M47" s="335">
        <f>SUM(M35:M45)</f>
        <v>12425.56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16" t="s">
        <v>194</v>
      </c>
      <c r="C48" s="117">
        <f>SUM(E46+J46)</f>
        <v>12425.56</v>
      </c>
      <c r="D48" s="118"/>
      <c r="E48" s="118"/>
      <c r="F48" s="99"/>
      <c r="G48" s="99"/>
      <c r="H48" s="99"/>
      <c r="I48" s="99"/>
      <c r="J48" s="99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19"/>
      <c r="C49" s="120"/>
      <c r="D49" s="120"/>
      <c r="E49" s="120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79" t="s">
        <v>201</v>
      </c>
      <c r="C51" s="99"/>
      <c r="D51" s="99"/>
      <c r="E51" s="99"/>
      <c r="F51" s="99"/>
      <c r="G51" s="99"/>
      <c r="H51" s="99"/>
      <c r="I51" s="99"/>
      <c r="J51" s="99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79" t="s">
        <v>438</v>
      </c>
      <c r="C53" s="99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129"/>
      <c r="C54" s="129"/>
      <c r="D54" s="129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30" t="s">
        <v>806</v>
      </c>
      <c r="C55" s="130" t="s">
        <v>340</v>
      </c>
      <c r="D55" s="302">
        <v>240.5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30"/>
      <c r="C56" s="130"/>
      <c r="D56" s="13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/>
      <c r="C57" s="130"/>
      <c r="D57" s="13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/>
      <c r="C58" s="130"/>
      <c r="D58" s="13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1"/>
      <c r="C59" s="131"/>
      <c r="D59" s="13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81"/>
      <c r="C60" s="133" t="s">
        <v>193</v>
      </c>
      <c r="D60" s="329">
        <f>SUM(D55:D59)</f>
        <v>240.5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79" t="s">
        <v>210</v>
      </c>
      <c r="C62" s="99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29" t="s">
        <v>203</v>
      </c>
      <c r="C63" s="129" t="s">
        <v>160</v>
      </c>
      <c r="D63" s="129" t="s">
        <v>204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 t="s">
        <v>807</v>
      </c>
      <c r="C64" s="130" t="s">
        <v>340</v>
      </c>
      <c r="D64" s="130">
        <v>64.62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0" t="s">
        <v>338</v>
      </c>
      <c r="C65" s="130" t="s">
        <v>340</v>
      </c>
      <c r="D65" s="130">
        <v>108.31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 t="s">
        <v>768</v>
      </c>
      <c r="C66" s="130" t="s">
        <v>808</v>
      </c>
      <c r="D66" s="130">
        <v>114.4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330"/>
      <c r="C67" s="130"/>
      <c r="D67" s="13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/>
      <c r="C68" s="130"/>
      <c r="D68" s="13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1"/>
      <c r="C69" s="131"/>
      <c r="D69" s="13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5"/>
      <c r="C70" s="131"/>
      <c r="D70" s="13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6"/>
      <c r="C71" s="133" t="s">
        <v>193</v>
      </c>
      <c r="D71" s="134">
        <f>SUM(D64:D70)</f>
        <v>287.33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79" t="s">
        <v>216</v>
      </c>
      <c r="C73" s="99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29" t="s">
        <v>203</v>
      </c>
      <c r="C74" s="129" t="s">
        <v>160</v>
      </c>
      <c r="D74" s="129" t="s">
        <v>204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0"/>
      <c r="C75" s="130"/>
      <c r="D75" s="13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0"/>
      <c r="C76" s="130"/>
      <c r="D76" s="13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5"/>
      <c r="C77" s="135"/>
      <c r="D77" s="135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6"/>
      <c r="C78" s="133" t="s">
        <v>193</v>
      </c>
      <c r="D78" s="134">
        <f>SUM(D75:D77)</f>
        <v>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79" t="s">
        <v>220</v>
      </c>
      <c r="C80" s="99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29" t="s">
        <v>203</v>
      </c>
      <c r="C81" s="129" t="s">
        <v>160</v>
      </c>
      <c r="D81" s="129" t="s">
        <v>204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0" t="s">
        <v>809</v>
      </c>
      <c r="C82" s="130" t="s">
        <v>416</v>
      </c>
      <c r="D82" s="130">
        <v>128.0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0" t="s">
        <v>810</v>
      </c>
      <c r="C83" s="130" t="s">
        <v>811</v>
      </c>
      <c r="D83" s="130">
        <v>34.2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5"/>
      <c r="C84" s="135"/>
      <c r="D84" s="135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6"/>
      <c r="C85" s="133" t="s">
        <v>193</v>
      </c>
      <c r="D85" s="134">
        <f>SUM(D82:D84)</f>
        <v>162.2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79" t="s">
        <v>223</v>
      </c>
      <c r="C87" s="99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29" t="s">
        <v>203</v>
      </c>
      <c r="C88" s="129" t="s">
        <v>160</v>
      </c>
      <c r="D88" s="129" t="s">
        <v>204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0" t="s">
        <v>812</v>
      </c>
      <c r="C89" s="130" t="s">
        <v>209</v>
      </c>
      <c r="D89" s="302">
        <v>40.0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0"/>
      <c r="C90" s="130" t="s">
        <v>270</v>
      </c>
      <c r="D90" s="386" t="s">
        <v>813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/>
      <c r="C91" s="130"/>
      <c r="D91" s="13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81"/>
      <c r="C92" s="133" t="s">
        <v>193</v>
      </c>
      <c r="D92" s="329">
        <f>SUM(D89:D91)</f>
        <v>40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79" t="s">
        <v>224</v>
      </c>
      <c r="C94" s="99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29" t="s">
        <v>203</v>
      </c>
      <c r="C95" s="129" t="s">
        <v>160</v>
      </c>
      <c r="D95" s="129" t="s">
        <v>204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0" t="s">
        <v>814</v>
      </c>
      <c r="C96" s="130" t="s">
        <v>416</v>
      </c>
      <c r="D96" s="130">
        <v>19.99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1"/>
      <c r="C97" s="131"/>
      <c r="D97" s="13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5"/>
      <c r="C98" s="135"/>
      <c r="D98" s="135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6"/>
      <c r="C99" s="133" t="s">
        <v>193</v>
      </c>
      <c r="D99" s="134">
        <f>SUM(D96:D98)</f>
        <v>19.99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200" t="s">
        <v>354</v>
      </c>
      <c r="C102" s="99"/>
      <c r="D102" s="81"/>
      <c r="E102" s="81"/>
      <c r="F102" s="81"/>
      <c r="G102" s="365"/>
      <c r="H102" s="365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30"/>
      <c r="C104" s="130"/>
      <c r="D104" s="130"/>
      <c r="E104" s="199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87"/>
      <c r="C105" s="130"/>
      <c r="D105" s="13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30"/>
      <c r="C106" s="130"/>
      <c r="D106" s="13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7"/>
      <c r="C107" s="137"/>
      <c r="D107" s="137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213"/>
      <c r="C108" s="214" t="s">
        <v>193</v>
      </c>
      <c r="D108" s="366">
        <f>SUM(D104:D107)</f>
        <v>0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216"/>
      <c r="C109" s="217"/>
      <c r="D109" s="217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79" t="s">
        <v>779</v>
      </c>
      <c r="C110" s="218"/>
      <c r="D110" s="218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29" t="s">
        <v>203</v>
      </c>
      <c r="C111" s="129" t="s">
        <v>160</v>
      </c>
      <c r="D111" s="129" t="s">
        <v>204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330" t="s">
        <v>815</v>
      </c>
      <c r="C112" s="387" t="s">
        <v>811</v>
      </c>
      <c r="D112" s="388">
        <v>102.16</v>
      </c>
      <c r="E112" s="199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369" t="s">
        <v>686</v>
      </c>
      <c r="C113" s="124" t="s">
        <v>816</v>
      </c>
      <c r="D113" s="155">
        <v>214.53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369" t="s">
        <v>686</v>
      </c>
      <c r="C114" s="124" t="s">
        <v>817</v>
      </c>
      <c r="D114" s="370">
        <v>111.7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0" t="s">
        <v>620</v>
      </c>
      <c r="C115" s="130" t="s">
        <v>818</v>
      </c>
      <c r="D115" s="302">
        <v>219.1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30" t="s">
        <v>686</v>
      </c>
      <c r="C116" s="130" t="s">
        <v>819</v>
      </c>
      <c r="D116" s="130">
        <v>399.81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 t="s">
        <v>686</v>
      </c>
      <c r="C117" s="130" t="s">
        <v>820</v>
      </c>
      <c r="D117" s="130">
        <v>173.81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0"/>
      <c r="C118" s="130"/>
      <c r="D118" s="13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1"/>
      <c r="C119" s="131"/>
      <c r="D119" s="13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81"/>
      <c r="C120" s="133" t="s">
        <v>193</v>
      </c>
      <c r="D120" s="134">
        <f>SUM(D112:D119)</f>
        <v>1221.11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81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79" t="s">
        <v>252</v>
      </c>
      <c r="C122" s="304">
        <f>SUM(D60+D71+D78+D85+D92+D99+D108+D120)</f>
        <v>1971.13</v>
      </c>
      <c r="D122" s="99"/>
      <c r="E122" s="99"/>
      <c r="F122" s="389"/>
      <c r="G122" s="389"/>
      <c r="H122" s="389"/>
      <c r="I122" s="389"/>
      <c r="J122" s="99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141"/>
      <c r="C123" s="141"/>
      <c r="D123" s="141"/>
      <c r="E123" s="81"/>
      <c r="F123" s="131"/>
      <c r="G123" s="131"/>
      <c r="H123" s="131"/>
      <c r="I123" s="242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79" t="s">
        <v>253</v>
      </c>
      <c r="C124" s="99"/>
      <c r="D124" s="99"/>
      <c r="E124" s="99"/>
      <c r="J124" s="99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39" t="s">
        <v>254</v>
      </c>
      <c r="C125" s="139" t="s">
        <v>255</v>
      </c>
      <c r="D125" s="139" t="s">
        <v>256</v>
      </c>
      <c r="E125" s="142" t="s">
        <v>257</v>
      </c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46">
        <v>92713.12</v>
      </c>
      <c r="C126" s="147">
        <v>45204.0</v>
      </c>
      <c r="D126" s="231"/>
      <c r="E126" s="146">
        <v>1000.0</v>
      </c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46">
        <v>92066.92</v>
      </c>
      <c r="C127" s="147">
        <v>45218.0</v>
      </c>
      <c r="D127" s="146">
        <v>8000.0</v>
      </c>
      <c r="E127" s="23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46"/>
      <c r="C128" s="147"/>
      <c r="D128" s="146"/>
      <c r="E128" s="146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46"/>
      <c r="C129" s="147"/>
      <c r="D129" s="146"/>
      <c r="E129" s="146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46"/>
      <c r="C130" s="331"/>
      <c r="D130" s="342"/>
      <c r="E130" s="146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46"/>
      <c r="C131" s="331"/>
      <c r="D131" s="146"/>
      <c r="E131" s="332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46"/>
      <c r="C132" s="147"/>
      <c r="D132" s="146"/>
      <c r="E132" s="332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46"/>
      <c r="C133" s="147"/>
      <c r="D133" s="146"/>
      <c r="E133" s="333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46"/>
      <c r="C134" s="147"/>
      <c r="D134" s="146"/>
      <c r="E134" s="146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46"/>
      <c r="C135" s="147"/>
      <c r="D135" s="146"/>
      <c r="E135" s="146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 ht="15.75" customHeight="1">
      <c r="A137" s="81"/>
      <c r="B137" s="373" t="s">
        <v>747</v>
      </c>
      <c r="C137" s="376" t="s">
        <v>255</v>
      </c>
      <c r="D137" s="377" t="s">
        <v>748</v>
      </c>
      <c r="E137" s="374" t="s">
        <v>749</v>
      </c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375"/>
      <c r="C138" s="375"/>
      <c r="D138" s="378"/>
      <c r="E138" s="378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30">
        <v>0.0</v>
      </c>
      <c r="C139" s="131"/>
      <c r="D139" s="131"/>
      <c r="E139" s="13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31"/>
      <c r="C140" s="131"/>
      <c r="D140" s="131"/>
      <c r="E140" s="13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S976" s="81"/>
      <c r="T976" s="81"/>
      <c r="U976" s="81"/>
      <c r="V976" s="81"/>
    </row>
    <row r="977">
      <c r="S977" s="81"/>
      <c r="T977" s="81"/>
      <c r="U977" s="81"/>
      <c r="V977" s="81"/>
    </row>
  </sheetData>
  <mergeCells count="4">
    <mergeCell ref="B137:B138"/>
    <mergeCell ref="C137:C138"/>
    <mergeCell ref="D137:D138"/>
    <mergeCell ref="E137:E138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3.5"/>
    <col customWidth="1" min="3" max="3" width="28.0"/>
    <col customWidth="1" min="4" max="4" width="18.13"/>
    <col customWidth="1" min="5" max="5" width="17.13"/>
    <col customWidth="1" min="6" max="6" width="12.5"/>
    <col customWidth="1" min="7" max="7" width="42.38"/>
    <col customWidth="1" min="8" max="8" width="19.0"/>
    <col customWidth="1" min="9" max="10" width="17.63"/>
    <col customWidth="1" min="11" max="11" width="38.5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SUM(D31+C124)</f>
        <v>41285.8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157</v>
      </c>
      <c r="E2" s="206">
        <v>73518.2</v>
      </c>
      <c r="F2" s="81">
        <f>(E2/E1)</f>
        <v>1.78071395</v>
      </c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179"/>
      <c r="G3" s="180"/>
      <c r="H3" s="168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63"/>
      <c r="G4" s="183"/>
      <c r="H4" s="184"/>
      <c r="I4" s="180"/>
      <c r="J4" s="185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85" t="s">
        <v>21</v>
      </c>
      <c r="D5" s="86">
        <v>74.62</v>
      </c>
      <c r="E5" s="275" t="s">
        <v>15</v>
      </c>
      <c r="F5" s="163"/>
      <c r="G5" s="183"/>
      <c r="H5" s="168"/>
      <c r="I5" s="180"/>
      <c r="J5" s="185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85" t="s">
        <v>21</v>
      </c>
      <c r="D6" s="86">
        <v>424.0</v>
      </c>
      <c r="E6" s="355" t="s">
        <v>15</v>
      </c>
      <c r="F6" s="163"/>
      <c r="G6" s="183"/>
      <c r="H6" s="168"/>
      <c r="I6" s="180"/>
      <c r="J6" s="17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85" t="s">
        <v>39</v>
      </c>
      <c r="D7" s="86">
        <v>97.5</v>
      </c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276">
        <v>1.0</v>
      </c>
      <c r="B8" s="277" t="s">
        <v>507</v>
      </c>
      <c r="C8" s="307" t="s">
        <v>821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822</v>
      </c>
      <c r="C9" s="85" t="s">
        <v>823</v>
      </c>
      <c r="D9" s="87" t="s">
        <v>824</v>
      </c>
      <c r="E9" s="209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825</v>
      </c>
      <c r="C10" s="85" t="s">
        <v>826</v>
      </c>
      <c r="D10" s="87" t="s">
        <v>827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795</v>
      </c>
      <c r="C11" s="85" t="s">
        <v>701</v>
      </c>
      <c r="D11" s="86">
        <v>342.5</v>
      </c>
      <c r="E11" s="209" t="s">
        <v>15</v>
      </c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828</v>
      </c>
      <c r="C12" s="85" t="s">
        <v>26</v>
      </c>
      <c r="D12" s="86">
        <v>264.0</v>
      </c>
      <c r="E12" s="209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797</v>
      </c>
      <c r="C13" s="85" t="s">
        <v>462</v>
      </c>
      <c r="D13" s="86">
        <v>145.8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5.0</v>
      </c>
      <c r="B14" s="85" t="s">
        <v>32</v>
      </c>
      <c r="C14" s="85" t="s">
        <v>369</v>
      </c>
      <c r="D14" s="86">
        <v>995.0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7.0</v>
      </c>
      <c r="B15" s="85" t="s">
        <v>38</v>
      </c>
      <c r="C15" s="85" t="s">
        <v>39</v>
      </c>
      <c r="D15" s="86">
        <v>314.46</v>
      </c>
      <c r="E15" s="209" t="s">
        <v>15</v>
      </c>
      <c r="F15" s="199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7.0</v>
      </c>
      <c r="B16" s="85" t="s">
        <v>49</v>
      </c>
      <c r="C16" s="85" t="s">
        <v>50</v>
      </c>
      <c r="D16" s="86">
        <v>21.68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10.0</v>
      </c>
      <c r="B17" s="85" t="s">
        <v>331</v>
      </c>
      <c r="C17" s="85" t="s">
        <v>50</v>
      </c>
      <c r="D17" s="224">
        <v>132.67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10.0</v>
      </c>
      <c r="B18" s="85" t="s">
        <v>504</v>
      </c>
      <c r="C18" s="85" t="s">
        <v>39</v>
      </c>
      <c r="D18" s="86">
        <v>909.0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829</v>
      </c>
      <c r="C19" s="85" t="s">
        <v>50</v>
      </c>
      <c r="D19" s="86">
        <v>45.27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15.0</v>
      </c>
      <c r="B20" s="85" t="s">
        <v>172</v>
      </c>
      <c r="C20" s="85" t="s">
        <v>26</v>
      </c>
      <c r="D20" s="358">
        <f>SUM(E35:E45)</f>
        <v>7967.15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506</v>
      </c>
      <c r="C21" s="85" t="s">
        <v>26</v>
      </c>
      <c r="D21" s="86">
        <v>1250.0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20.0</v>
      </c>
      <c r="B22" s="85" t="s">
        <v>370</v>
      </c>
      <c r="C22" s="85" t="s">
        <v>39</v>
      </c>
      <c r="D22" s="86">
        <v>433.68</v>
      </c>
      <c r="E22" s="209" t="s">
        <v>15</v>
      </c>
      <c r="F22" s="230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20.0</v>
      </c>
      <c r="B23" s="85" t="s">
        <v>368</v>
      </c>
      <c r="C23" s="85" t="s">
        <v>39</v>
      </c>
      <c r="D23" s="181" t="s">
        <v>397</v>
      </c>
      <c r="E23" s="209" t="s">
        <v>397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602</v>
      </c>
      <c r="C24" s="85" t="s">
        <v>39</v>
      </c>
      <c r="D24" s="87">
        <v>2550.75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 ht="19.5" customHeight="1">
      <c r="A25" s="85">
        <v>20.0</v>
      </c>
      <c r="B25" s="85" t="s">
        <v>60</v>
      </c>
      <c r="C25" s="85" t="s">
        <v>39</v>
      </c>
      <c r="D25" s="87">
        <v>2389.7</v>
      </c>
      <c r="E25" s="209" t="s">
        <v>15</v>
      </c>
      <c r="F25" s="230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 ht="19.5" customHeight="1">
      <c r="A26" s="85">
        <v>22.0</v>
      </c>
      <c r="B26" s="85" t="s">
        <v>830</v>
      </c>
      <c r="C26" s="191" t="s">
        <v>26</v>
      </c>
      <c r="D26" s="87">
        <v>486.71</v>
      </c>
      <c r="E26" s="209" t="s">
        <v>15</v>
      </c>
      <c r="F26" s="230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22.0</v>
      </c>
      <c r="B27" s="85" t="s">
        <v>831</v>
      </c>
      <c r="C27" s="191" t="s">
        <v>26</v>
      </c>
      <c r="D27" s="87">
        <v>286.2</v>
      </c>
      <c r="E27" s="209" t="s">
        <v>15</v>
      </c>
      <c r="F27" s="230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29.0</v>
      </c>
      <c r="B28" s="85" t="s">
        <v>398</v>
      </c>
      <c r="C28" s="92" t="s">
        <v>832</v>
      </c>
      <c r="D28" s="87">
        <v>1120.0</v>
      </c>
      <c r="E28" s="209" t="s">
        <v>15</v>
      </c>
      <c r="F28" s="88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177</v>
      </c>
      <c r="C29" s="89" t="s">
        <v>168</v>
      </c>
      <c r="D29" s="87">
        <v>100.0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178</v>
      </c>
      <c r="C30" s="92" t="s">
        <v>26</v>
      </c>
      <c r="D30" s="153">
        <f>SUM(J35:J45)</f>
        <v>9017.67</v>
      </c>
      <c r="E30" s="209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94"/>
      <c r="B31" s="95" t="s">
        <v>179</v>
      </c>
      <c r="C31" s="96"/>
      <c r="D31" s="97">
        <f>SUM(D4:D30)</f>
        <v>35531.22</v>
      </c>
      <c r="E31" s="344"/>
      <c r="F31" s="99"/>
      <c r="G31" s="99"/>
      <c r="H31" s="99"/>
      <c r="I31" s="99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1"/>
      <c r="B33" s="100" t="s">
        <v>172</v>
      </c>
      <c r="C33" s="101"/>
      <c r="D33" s="101"/>
      <c r="E33" s="94"/>
      <c r="F33" s="81"/>
      <c r="G33" s="100" t="s">
        <v>178</v>
      </c>
      <c r="H33" s="380"/>
      <c r="I33" s="101"/>
      <c r="J33" s="94"/>
      <c r="K33" s="94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102" t="s">
        <v>180</v>
      </c>
      <c r="C34" s="102" t="s">
        <v>181</v>
      </c>
      <c r="D34" s="102" t="s">
        <v>761</v>
      </c>
      <c r="E34" s="189" t="s">
        <v>19</v>
      </c>
      <c r="F34" s="81"/>
      <c r="G34" s="102" t="s">
        <v>180</v>
      </c>
      <c r="H34" s="381" t="s">
        <v>181</v>
      </c>
      <c r="I34" s="102" t="s">
        <v>762</v>
      </c>
      <c r="J34" s="107" t="s">
        <v>19</v>
      </c>
      <c r="K34" s="107"/>
      <c r="L34" s="323" t="s">
        <v>435</v>
      </c>
      <c r="M34" s="324" t="s">
        <v>436</v>
      </c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8" t="s">
        <v>371</v>
      </c>
      <c r="C35" s="391"/>
      <c r="D35" s="392">
        <v>1375.47</v>
      </c>
      <c r="E35" s="245">
        <f t="shared" ref="E35:E42" si="1">SUM(C35+D35)</f>
        <v>1375.47</v>
      </c>
      <c r="F35" s="81"/>
      <c r="G35" s="108" t="s">
        <v>371</v>
      </c>
      <c r="H35" s="393">
        <v>37.0</v>
      </c>
      <c r="I35" s="394">
        <v>1978.46</v>
      </c>
      <c r="J35" s="395">
        <f t="shared" ref="J35:J45" si="2">SUM(H35:I35)</f>
        <v>2015.46</v>
      </c>
      <c r="K35" s="108" t="s">
        <v>371</v>
      </c>
      <c r="L35" s="241"/>
      <c r="M35" s="396">
        <f t="shared" ref="M35:M45" si="3">SUM(E35+J35)</f>
        <v>3390.93</v>
      </c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8" t="s">
        <v>802</v>
      </c>
      <c r="C36" s="397"/>
      <c r="D36" s="398">
        <v>190.5</v>
      </c>
      <c r="E36" s="245">
        <f t="shared" si="1"/>
        <v>190.5</v>
      </c>
      <c r="F36" s="81"/>
      <c r="G36" s="108" t="s">
        <v>802</v>
      </c>
      <c r="H36" s="399"/>
      <c r="I36" s="394">
        <v>220.44</v>
      </c>
      <c r="J36" s="395">
        <f t="shared" si="2"/>
        <v>220.44</v>
      </c>
      <c r="K36" s="108" t="s">
        <v>802</v>
      </c>
      <c r="L36" s="241"/>
      <c r="M36" s="396">
        <f t="shared" si="3"/>
        <v>410.94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803</v>
      </c>
      <c r="C37" s="397">
        <v>107.32</v>
      </c>
      <c r="D37" s="397">
        <v>551.77</v>
      </c>
      <c r="E37" s="245">
        <f t="shared" si="1"/>
        <v>659.09</v>
      </c>
      <c r="F37" s="81"/>
      <c r="G37" s="108" t="s">
        <v>803</v>
      </c>
      <c r="H37" s="393">
        <v>271.6</v>
      </c>
      <c r="I37" s="394">
        <v>1110.0</v>
      </c>
      <c r="J37" s="395">
        <f t="shared" si="2"/>
        <v>1381.6</v>
      </c>
      <c r="K37" s="108" t="s">
        <v>803</v>
      </c>
      <c r="L37" s="241"/>
      <c r="M37" s="396">
        <f t="shared" si="3"/>
        <v>2040.69</v>
      </c>
      <c r="N37" s="81"/>
      <c r="O37" s="81"/>
      <c r="P37" s="81"/>
      <c r="Q37" s="81"/>
      <c r="S37" s="81"/>
      <c r="T37" s="81"/>
      <c r="U37" s="81"/>
      <c r="V37" s="81"/>
    </row>
    <row r="38">
      <c r="A38" s="81"/>
      <c r="B38" s="108" t="s">
        <v>184</v>
      </c>
      <c r="C38" s="302">
        <v>550.0</v>
      </c>
      <c r="D38" s="395">
        <v>632.75</v>
      </c>
      <c r="E38" s="245">
        <f t="shared" si="1"/>
        <v>1182.75</v>
      </c>
      <c r="F38" s="81"/>
      <c r="G38" s="108" t="s">
        <v>833</v>
      </c>
      <c r="H38" s="393"/>
      <c r="I38" s="394">
        <v>1597.12</v>
      </c>
      <c r="J38" s="395">
        <f t="shared" si="2"/>
        <v>1597.12</v>
      </c>
      <c r="K38" s="108" t="s">
        <v>833</v>
      </c>
      <c r="L38" s="241"/>
      <c r="M38" s="396">
        <f t="shared" si="3"/>
        <v>2779.87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805</v>
      </c>
      <c r="C39" s="302">
        <v>200.0</v>
      </c>
      <c r="D39" s="395">
        <v>905.29</v>
      </c>
      <c r="E39" s="245">
        <f t="shared" si="1"/>
        <v>1105.29</v>
      </c>
      <c r="F39" s="81"/>
      <c r="G39" s="108" t="s">
        <v>805</v>
      </c>
      <c r="H39" s="399"/>
      <c r="I39" s="394">
        <v>1275.91</v>
      </c>
      <c r="J39" s="395">
        <f t="shared" si="2"/>
        <v>1275.91</v>
      </c>
      <c r="K39" s="108" t="s">
        <v>805</v>
      </c>
      <c r="L39" s="241"/>
      <c r="M39" s="396">
        <f t="shared" si="3"/>
        <v>2381.2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604</v>
      </c>
      <c r="C40" s="400"/>
      <c r="D40" s="395">
        <v>1364.76</v>
      </c>
      <c r="E40" s="245">
        <f t="shared" si="1"/>
        <v>1364.76</v>
      </c>
      <c r="F40" s="81"/>
      <c r="G40" s="108" t="s">
        <v>604</v>
      </c>
      <c r="H40" s="399"/>
      <c r="I40" s="398">
        <v>1050.36</v>
      </c>
      <c r="J40" s="395">
        <f t="shared" si="2"/>
        <v>1050.36</v>
      </c>
      <c r="K40" s="108" t="s">
        <v>604</v>
      </c>
      <c r="L40" s="241"/>
      <c r="M40" s="396">
        <f t="shared" si="3"/>
        <v>2415.12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669</v>
      </c>
      <c r="C41" s="302"/>
      <c r="D41" s="395">
        <v>811.74</v>
      </c>
      <c r="E41" s="245">
        <f t="shared" si="1"/>
        <v>811.74</v>
      </c>
      <c r="F41" s="81"/>
      <c r="G41" s="108" t="s">
        <v>669</v>
      </c>
      <c r="H41" s="393">
        <v>31.9</v>
      </c>
      <c r="I41" s="398">
        <v>1036.88</v>
      </c>
      <c r="J41" s="395">
        <f t="shared" si="2"/>
        <v>1068.78</v>
      </c>
      <c r="K41" s="108" t="s">
        <v>669</v>
      </c>
      <c r="L41" s="241"/>
      <c r="M41" s="396">
        <f t="shared" si="3"/>
        <v>1880.52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763</v>
      </c>
      <c r="C42" s="302"/>
      <c r="D42" s="395">
        <v>109.5</v>
      </c>
      <c r="E42" s="245">
        <f t="shared" si="1"/>
        <v>109.5</v>
      </c>
      <c r="F42" s="81"/>
      <c r="G42" s="108" t="s">
        <v>763</v>
      </c>
      <c r="H42" s="399"/>
      <c r="I42" s="398">
        <v>408.0</v>
      </c>
      <c r="J42" s="395">
        <f t="shared" si="2"/>
        <v>408</v>
      </c>
      <c r="K42" s="108" t="s">
        <v>763</v>
      </c>
      <c r="L42" s="241"/>
      <c r="M42" s="396">
        <f t="shared" si="3"/>
        <v>517.5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190</v>
      </c>
      <c r="C43" s="401"/>
      <c r="D43" s="401"/>
      <c r="E43" s="401"/>
      <c r="F43" s="81"/>
      <c r="G43" s="108" t="s">
        <v>190</v>
      </c>
      <c r="H43" s="399"/>
      <c r="I43" s="398"/>
      <c r="J43" s="395">
        <f t="shared" si="2"/>
        <v>0</v>
      </c>
      <c r="K43" s="108" t="s">
        <v>190</v>
      </c>
      <c r="L43" s="241"/>
      <c r="M43" s="396">
        <f t="shared" si="3"/>
        <v>0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187</v>
      </c>
      <c r="C44" s="401"/>
      <c r="D44" s="401"/>
      <c r="E44" s="401"/>
      <c r="F44" s="81"/>
      <c r="G44" s="108" t="s">
        <v>187</v>
      </c>
      <c r="H44" s="399"/>
      <c r="I44" s="398"/>
      <c r="J44" s="395">
        <f t="shared" si="2"/>
        <v>0</v>
      </c>
      <c r="K44" s="108" t="s">
        <v>187</v>
      </c>
      <c r="L44" s="241"/>
      <c r="M44" s="396">
        <f t="shared" si="3"/>
        <v>0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184</v>
      </c>
      <c r="C45" s="302"/>
      <c r="D45" s="395"/>
      <c r="E45" s="398">
        <v>1168.05</v>
      </c>
      <c r="F45" s="81"/>
      <c r="G45" s="108"/>
      <c r="H45" s="402"/>
      <c r="I45" s="398"/>
      <c r="J45" s="395">
        <f t="shared" si="2"/>
        <v>0</v>
      </c>
      <c r="K45" s="108" t="s">
        <v>184</v>
      </c>
      <c r="L45" s="241"/>
      <c r="M45" s="396">
        <f t="shared" si="3"/>
        <v>1168.05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81"/>
      <c r="C46" s="81"/>
      <c r="D46" s="252"/>
      <c r="E46" s="403">
        <f>SUM(E35:E45)</f>
        <v>7967.15</v>
      </c>
      <c r="F46" s="194"/>
      <c r="G46" s="81"/>
      <c r="H46" s="404"/>
      <c r="I46" s="405" t="s">
        <v>193</v>
      </c>
      <c r="J46" s="335">
        <f>SUM(J35:J45)</f>
        <v>9017.67</v>
      </c>
      <c r="K46" s="115"/>
      <c r="L46" s="327"/>
      <c r="M46" s="131"/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81"/>
      <c r="C47" s="81"/>
      <c r="D47" s="81"/>
      <c r="E47" s="195" t="s">
        <v>336</v>
      </c>
      <c r="F47" s="197"/>
      <c r="G47" s="81"/>
      <c r="H47" s="81"/>
      <c r="I47" s="81"/>
      <c r="J47" s="81"/>
      <c r="K47" s="81"/>
      <c r="L47" s="318">
        <f>SUM(L35:L45)</f>
        <v>0</v>
      </c>
      <c r="M47" s="335">
        <f>SUM(M35:M46)</f>
        <v>16984.82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16" t="s">
        <v>194</v>
      </c>
      <c r="C48" s="117" t="str">
        <f>SUM(E46+I46)</f>
        <v>#VALUE!</v>
      </c>
      <c r="D48" s="118"/>
      <c r="E48" s="118"/>
      <c r="F48" s="99"/>
      <c r="G48" s="99"/>
      <c r="H48" s="99"/>
      <c r="I48" s="99"/>
      <c r="J48" s="81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19"/>
      <c r="C49" s="120"/>
      <c r="D49" s="120"/>
      <c r="E49" s="120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79" t="s">
        <v>201</v>
      </c>
      <c r="C51" s="99"/>
      <c r="D51" s="99"/>
      <c r="E51" s="99"/>
      <c r="F51" s="99"/>
      <c r="G51" s="99"/>
      <c r="H51" s="99"/>
      <c r="I51" s="99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79" t="s">
        <v>438</v>
      </c>
      <c r="C53" s="99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129"/>
      <c r="C54" s="129"/>
      <c r="D54" s="129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30" t="s">
        <v>834</v>
      </c>
      <c r="C55" s="130" t="s">
        <v>293</v>
      </c>
      <c r="D55" s="302">
        <v>180.82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30" t="s">
        <v>835</v>
      </c>
      <c r="C56" s="130" t="s">
        <v>293</v>
      </c>
      <c r="D56" s="302">
        <v>63.57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 t="s">
        <v>836</v>
      </c>
      <c r="C57" s="130" t="s">
        <v>837</v>
      </c>
      <c r="D57" s="302">
        <v>57.0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 t="s">
        <v>838</v>
      </c>
      <c r="C58" s="130" t="s">
        <v>209</v>
      </c>
      <c r="D58" s="302">
        <v>35.0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 t="s">
        <v>839</v>
      </c>
      <c r="C59" s="130" t="s">
        <v>293</v>
      </c>
      <c r="D59" s="302">
        <v>75.6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81"/>
      <c r="C60" s="133" t="s">
        <v>193</v>
      </c>
      <c r="D60" s="329">
        <f>SUM(D55:D59)</f>
        <v>411.99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79" t="s">
        <v>210</v>
      </c>
      <c r="C62" s="99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29" t="s">
        <v>203</v>
      </c>
      <c r="C63" s="129" t="s">
        <v>160</v>
      </c>
      <c r="D63" s="129" t="s">
        <v>204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 t="s">
        <v>214</v>
      </c>
      <c r="C64" s="130" t="s">
        <v>293</v>
      </c>
      <c r="D64" s="302">
        <v>143.14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0" t="s">
        <v>840</v>
      </c>
      <c r="C65" s="130" t="s">
        <v>293</v>
      </c>
      <c r="D65" s="302">
        <v>154.7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330" t="s">
        <v>841</v>
      </c>
      <c r="C66" s="130" t="s">
        <v>516</v>
      </c>
      <c r="D66" s="302">
        <v>235.0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330" t="s">
        <v>842</v>
      </c>
      <c r="C67" s="130" t="s">
        <v>209</v>
      </c>
      <c r="D67" s="302">
        <v>45.0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843</v>
      </c>
      <c r="C68" s="130" t="s">
        <v>293</v>
      </c>
      <c r="D68" s="302">
        <v>291.49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0" t="s">
        <v>840</v>
      </c>
      <c r="C69" s="130" t="s">
        <v>293</v>
      </c>
      <c r="D69" s="302">
        <v>201.64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5"/>
      <c r="C70" s="131"/>
      <c r="D70" s="13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6"/>
      <c r="C71" s="133" t="s">
        <v>193</v>
      </c>
      <c r="D71" s="329">
        <f>SUM(D64:D70)</f>
        <v>1070.97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79" t="s">
        <v>216</v>
      </c>
      <c r="C73" s="99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29" t="s">
        <v>203</v>
      </c>
      <c r="C74" s="129" t="s">
        <v>160</v>
      </c>
      <c r="D74" s="129" t="s">
        <v>204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0"/>
      <c r="C75" s="130"/>
      <c r="D75" s="13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0"/>
      <c r="C76" s="130"/>
      <c r="D76" s="13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5"/>
      <c r="C77" s="135"/>
      <c r="D77" s="135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6"/>
      <c r="C78" s="133" t="s">
        <v>193</v>
      </c>
      <c r="D78" s="134">
        <f>SUM(D75:D77)</f>
        <v>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79" t="s">
        <v>220</v>
      </c>
      <c r="C80" s="99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29" t="s">
        <v>203</v>
      </c>
      <c r="C81" s="129" t="s">
        <v>160</v>
      </c>
      <c r="D81" s="129" t="s">
        <v>204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0" t="s">
        <v>844</v>
      </c>
      <c r="C82" s="130" t="s">
        <v>209</v>
      </c>
      <c r="D82" s="130">
        <v>100.0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0" t="s">
        <v>810</v>
      </c>
      <c r="C83" s="130" t="s">
        <v>845</v>
      </c>
      <c r="D83" s="130">
        <v>34.2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5"/>
      <c r="C84" s="135"/>
      <c r="D84" s="135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6"/>
      <c r="C85" s="133" t="s">
        <v>193</v>
      </c>
      <c r="D85" s="134">
        <f>SUM(D82:D84)</f>
        <v>134.2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79" t="s">
        <v>223</v>
      </c>
      <c r="C87" s="99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29" t="s">
        <v>203</v>
      </c>
      <c r="C88" s="129" t="s">
        <v>160</v>
      </c>
      <c r="D88" s="129" t="s">
        <v>204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0" t="s">
        <v>846</v>
      </c>
      <c r="C89" s="130" t="s">
        <v>209</v>
      </c>
      <c r="D89" s="302">
        <v>700.0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0"/>
      <c r="C90" s="130"/>
      <c r="D90" s="13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/>
      <c r="C91" s="130"/>
      <c r="D91" s="13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81"/>
      <c r="C92" s="133" t="s">
        <v>193</v>
      </c>
      <c r="D92" s="329">
        <f>SUM(D89:D91)</f>
        <v>700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79" t="s">
        <v>224</v>
      </c>
      <c r="C94" s="99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29" t="s">
        <v>203</v>
      </c>
      <c r="C95" s="129" t="s">
        <v>160</v>
      </c>
      <c r="D95" s="129" t="s">
        <v>204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1"/>
      <c r="C96" s="131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1"/>
      <c r="C97" s="131"/>
      <c r="D97" s="13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5"/>
      <c r="C98" s="135"/>
      <c r="D98" s="135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6"/>
      <c r="C99" s="133" t="s">
        <v>193</v>
      </c>
      <c r="D99" s="134">
        <f>SUM(D96:D98)</f>
        <v>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200" t="s">
        <v>354</v>
      </c>
      <c r="C102" s="99"/>
      <c r="D102" s="81"/>
      <c r="E102" s="81"/>
      <c r="F102" s="81"/>
      <c r="G102" s="365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30" t="s">
        <v>847</v>
      </c>
      <c r="C104" s="130" t="s">
        <v>416</v>
      </c>
      <c r="D104" s="130">
        <v>219.08</v>
      </c>
      <c r="E104" s="199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87" t="s">
        <v>848</v>
      </c>
      <c r="C105" s="130" t="s">
        <v>270</v>
      </c>
      <c r="D105" s="302">
        <v>155.0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30" t="s">
        <v>849</v>
      </c>
      <c r="C106" s="130" t="s">
        <v>209</v>
      </c>
      <c r="D106" s="302">
        <v>370.0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7" t="s">
        <v>850</v>
      </c>
      <c r="C107" s="137" t="s">
        <v>270</v>
      </c>
      <c r="D107" s="348">
        <v>267.0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7" t="s">
        <v>851</v>
      </c>
      <c r="C108" s="137" t="s">
        <v>270</v>
      </c>
      <c r="D108" s="348">
        <v>22.86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7" t="s">
        <v>852</v>
      </c>
      <c r="C109" s="137" t="s">
        <v>416</v>
      </c>
      <c r="D109" s="137">
        <v>257.94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213"/>
      <c r="C110" s="214" t="s">
        <v>193</v>
      </c>
      <c r="D110" s="366">
        <f>SUM(D104:D109)</f>
        <v>1291.88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216"/>
      <c r="C111" s="217"/>
      <c r="D111" s="217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79" t="s">
        <v>779</v>
      </c>
      <c r="C112" s="218"/>
      <c r="D112" s="218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29" t="s">
        <v>203</v>
      </c>
      <c r="C113" s="129" t="s">
        <v>160</v>
      </c>
      <c r="D113" s="129" t="s">
        <v>204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330" t="s">
        <v>686</v>
      </c>
      <c r="C114" s="387" t="s">
        <v>853</v>
      </c>
      <c r="D114" s="388">
        <v>128.7</v>
      </c>
      <c r="E114" s="199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212" t="s">
        <v>247</v>
      </c>
      <c r="C115" s="124" t="s">
        <v>340</v>
      </c>
      <c r="D115" s="155">
        <v>1014.83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330" t="s">
        <v>815</v>
      </c>
      <c r="C116" s="387" t="s">
        <v>845</v>
      </c>
      <c r="D116" s="388">
        <v>102.16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369" t="s">
        <v>686</v>
      </c>
      <c r="C117" s="124" t="s">
        <v>854</v>
      </c>
      <c r="D117" s="155">
        <v>214.53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369" t="s">
        <v>686</v>
      </c>
      <c r="C118" s="124" t="s">
        <v>855</v>
      </c>
      <c r="D118" s="370">
        <v>111.7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0" t="s">
        <v>686</v>
      </c>
      <c r="C119" s="130" t="s">
        <v>856</v>
      </c>
      <c r="D119" s="130">
        <v>399.81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130" t="s">
        <v>686</v>
      </c>
      <c r="C120" s="130" t="s">
        <v>857</v>
      </c>
      <c r="D120" s="130">
        <v>173.81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131"/>
      <c r="C121" s="131"/>
      <c r="D121" s="13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81"/>
      <c r="C122" s="133" t="s">
        <v>193</v>
      </c>
      <c r="D122" s="134">
        <f>SUM(D114:D121)</f>
        <v>2145.54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81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79" t="s">
        <v>252</v>
      </c>
      <c r="C124" s="304">
        <f>SUM(D60+D71+D78+D85+D92+D99+D110+D122)</f>
        <v>5754.58</v>
      </c>
      <c r="D124" s="99"/>
      <c r="E124" s="99"/>
      <c r="F124" s="389"/>
      <c r="G124" s="389"/>
      <c r="H124" s="389"/>
      <c r="I124" s="99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41"/>
      <c r="C125" s="141"/>
      <c r="D125" s="141"/>
      <c r="E125" s="81"/>
      <c r="F125" s="131"/>
      <c r="G125" s="131"/>
      <c r="H125" s="242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79" t="s">
        <v>253</v>
      </c>
      <c r="C126" s="99"/>
      <c r="D126" s="99"/>
      <c r="E126" s="99"/>
      <c r="I126" s="99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39" t="s">
        <v>254</v>
      </c>
      <c r="C127" s="139" t="s">
        <v>255</v>
      </c>
      <c r="D127" s="139" t="s">
        <v>256</v>
      </c>
      <c r="E127" s="142" t="s">
        <v>257</v>
      </c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46">
        <v>100217.24</v>
      </c>
      <c r="C128" s="147">
        <v>45246.0</v>
      </c>
      <c r="D128" s="146">
        <v>5000.0</v>
      </c>
      <c r="E128" s="23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46"/>
      <c r="C129" s="147"/>
      <c r="D129" s="146"/>
      <c r="E129" s="146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46"/>
      <c r="C130" s="147"/>
      <c r="D130" s="146"/>
      <c r="E130" s="146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46"/>
      <c r="C131" s="147"/>
      <c r="D131" s="146"/>
      <c r="E131" s="146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46"/>
      <c r="C132" s="331"/>
      <c r="D132" s="342"/>
      <c r="E132" s="146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46"/>
      <c r="C133" s="331"/>
      <c r="D133" s="146"/>
      <c r="E133" s="332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46"/>
      <c r="C134" s="147"/>
      <c r="D134" s="146"/>
      <c r="E134" s="332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46"/>
      <c r="C135" s="147"/>
      <c r="D135" s="146"/>
      <c r="E135" s="333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6"/>
      <c r="C136" s="147"/>
      <c r="D136" s="146"/>
      <c r="E136" s="146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46"/>
      <c r="C137" s="147"/>
      <c r="D137" s="146"/>
      <c r="E137" s="146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 ht="15.75" customHeight="1">
      <c r="A139" s="81"/>
      <c r="B139" s="373" t="s">
        <v>747</v>
      </c>
      <c r="C139" s="376" t="s">
        <v>255</v>
      </c>
      <c r="D139" s="377" t="s">
        <v>748</v>
      </c>
      <c r="E139" s="374" t="s">
        <v>749</v>
      </c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375"/>
      <c r="C140" s="375"/>
      <c r="D140" s="378"/>
      <c r="E140" s="378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219">
        <v>10000.0</v>
      </c>
      <c r="C141" s="406">
        <v>45260.0</v>
      </c>
      <c r="D141" s="407">
        <v>350000.0</v>
      </c>
      <c r="E141" s="219">
        <v>10000.0</v>
      </c>
      <c r="F141" s="82" t="s">
        <v>858</v>
      </c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31"/>
      <c r="C142" s="131"/>
      <c r="D142" s="131"/>
      <c r="E142" s="13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S978" s="81"/>
      <c r="T978" s="81"/>
      <c r="U978" s="81"/>
      <c r="V978" s="81"/>
    </row>
    <row r="979">
      <c r="S979" s="81"/>
      <c r="T979" s="81"/>
      <c r="U979" s="81"/>
      <c r="V979" s="81"/>
    </row>
  </sheetData>
  <mergeCells count="4">
    <mergeCell ref="B139:B140"/>
    <mergeCell ref="C139:C140"/>
    <mergeCell ref="D139:D140"/>
    <mergeCell ref="E139:E140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SUM(D33+C125)</f>
        <v>46652.5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157</v>
      </c>
      <c r="E2" s="206">
        <v>55393.75</v>
      </c>
      <c r="F2" s="81">
        <f>(E2/E1)</f>
        <v>1.18736938</v>
      </c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179"/>
      <c r="G3" s="180"/>
      <c r="H3" s="168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63"/>
      <c r="G4" s="183"/>
      <c r="H4" s="184"/>
      <c r="I4" s="180"/>
      <c r="J4" s="185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85" t="s">
        <v>21</v>
      </c>
      <c r="D5" s="86">
        <v>66.44</v>
      </c>
      <c r="E5" s="275" t="s">
        <v>15</v>
      </c>
      <c r="F5" s="163"/>
      <c r="G5" s="183"/>
      <c r="H5" s="168"/>
      <c r="I5" s="180"/>
      <c r="J5" s="185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85" t="s">
        <v>21</v>
      </c>
      <c r="D6" s="86">
        <v>445.84</v>
      </c>
      <c r="E6" s="355" t="s">
        <v>15</v>
      </c>
      <c r="F6" s="163"/>
      <c r="G6" s="183"/>
      <c r="H6" s="168"/>
      <c r="I6" s="180"/>
      <c r="J6" s="17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85" t="s">
        <v>39</v>
      </c>
      <c r="D7" s="86">
        <v>97.02</v>
      </c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276">
        <v>1.0</v>
      </c>
      <c r="B8" s="277" t="s">
        <v>507</v>
      </c>
      <c r="C8" s="307" t="s">
        <v>859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860</v>
      </c>
      <c r="C9" s="85" t="s">
        <v>861</v>
      </c>
      <c r="D9" s="87">
        <v>2093.97</v>
      </c>
      <c r="E9" s="181" t="s">
        <v>15</v>
      </c>
      <c r="F9" s="8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862</v>
      </c>
      <c r="C10" s="85" t="s">
        <v>863</v>
      </c>
      <c r="D10" s="87">
        <v>1865.71</v>
      </c>
      <c r="E10" s="181" t="s">
        <v>15</v>
      </c>
      <c r="F10" s="83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795</v>
      </c>
      <c r="C11" s="85" t="s">
        <v>701</v>
      </c>
      <c r="D11" s="86">
        <v>275.0</v>
      </c>
      <c r="E11" s="209" t="s">
        <v>864</v>
      </c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828</v>
      </c>
      <c r="C12" s="85" t="s">
        <v>26</v>
      </c>
      <c r="D12" s="86">
        <v>275.0</v>
      </c>
      <c r="E12" s="209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758</v>
      </c>
      <c r="C13" s="85" t="s">
        <v>462</v>
      </c>
      <c r="D13" s="86">
        <v>129.6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5.0</v>
      </c>
      <c r="B14" s="85" t="s">
        <v>32</v>
      </c>
      <c r="C14" s="85" t="s">
        <v>369</v>
      </c>
      <c r="D14" s="86">
        <v>995.0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7.0</v>
      </c>
      <c r="B15" s="85" t="s">
        <v>38</v>
      </c>
      <c r="C15" s="85" t="s">
        <v>39</v>
      </c>
      <c r="D15" s="86">
        <v>598.5</v>
      </c>
      <c r="E15" s="209" t="s">
        <v>15</v>
      </c>
      <c r="F15" s="199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7.0</v>
      </c>
      <c r="B16" s="85" t="s">
        <v>49</v>
      </c>
      <c r="C16" s="85" t="s">
        <v>50</v>
      </c>
      <c r="D16" s="86">
        <v>21.68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10.0</v>
      </c>
      <c r="B17" s="85" t="s">
        <v>331</v>
      </c>
      <c r="C17" s="85" t="s">
        <v>50</v>
      </c>
      <c r="D17" s="224">
        <v>132.67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10.0</v>
      </c>
      <c r="B18" s="85" t="s">
        <v>504</v>
      </c>
      <c r="C18" s="85" t="s">
        <v>39</v>
      </c>
      <c r="D18" s="86">
        <v>909.0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865</v>
      </c>
      <c r="C19" s="85" t="s">
        <v>50</v>
      </c>
      <c r="D19" s="86">
        <v>45.27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15.0</v>
      </c>
      <c r="B20" s="85" t="s">
        <v>172</v>
      </c>
      <c r="C20" s="85" t="s">
        <v>26</v>
      </c>
      <c r="D20" s="358">
        <f>SUM(E37:E48)</f>
        <v>8328.42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506</v>
      </c>
      <c r="C21" s="85" t="s">
        <v>26</v>
      </c>
      <c r="D21" s="86">
        <v>1250.0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20.0</v>
      </c>
      <c r="B22" s="85" t="s">
        <v>370</v>
      </c>
      <c r="C22" s="85" t="s">
        <v>39</v>
      </c>
      <c r="D22" s="86">
        <v>614.02</v>
      </c>
      <c r="E22" s="209"/>
      <c r="F22" s="230">
        <v>45280.0</v>
      </c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20.0</v>
      </c>
      <c r="B23" s="85" t="s">
        <v>866</v>
      </c>
      <c r="C23" s="85"/>
      <c r="D23" s="86">
        <v>222.58</v>
      </c>
      <c r="E23" s="209" t="s">
        <v>15</v>
      </c>
      <c r="F23" s="230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867</v>
      </c>
      <c r="C24" s="85" t="s">
        <v>26</v>
      </c>
      <c r="D24" s="86">
        <v>451.79</v>
      </c>
      <c r="E24" s="209" t="s">
        <v>15</v>
      </c>
      <c r="F24" s="230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868</v>
      </c>
      <c r="C25" s="85" t="s">
        <v>26</v>
      </c>
      <c r="D25" s="86">
        <v>28.98</v>
      </c>
      <c r="E25" s="209" t="s">
        <v>15</v>
      </c>
      <c r="F25" s="230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368</v>
      </c>
      <c r="C26" s="85" t="s">
        <v>39</v>
      </c>
      <c r="D26" s="181" t="s">
        <v>397</v>
      </c>
      <c r="E26" s="209" t="s">
        <v>397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602</v>
      </c>
      <c r="C27" s="85" t="s">
        <v>39</v>
      </c>
      <c r="D27" s="87">
        <v>4354.52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20.0</v>
      </c>
      <c r="B28" s="85" t="s">
        <v>60</v>
      </c>
      <c r="C28" s="85" t="s">
        <v>39</v>
      </c>
      <c r="D28" s="87">
        <v>3604.97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27.0</v>
      </c>
      <c r="B29" s="85" t="s">
        <v>869</v>
      </c>
      <c r="C29" s="92" t="s">
        <v>270</v>
      </c>
      <c r="D29" s="87">
        <v>899.58</v>
      </c>
      <c r="E29" s="209" t="s">
        <v>15</v>
      </c>
      <c r="F29" s="88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29.0</v>
      </c>
      <c r="B30" s="85" t="s">
        <v>870</v>
      </c>
      <c r="C30" s="92" t="s">
        <v>871</v>
      </c>
      <c r="D30" s="87">
        <v>1200.0</v>
      </c>
      <c r="E30" s="209" t="s">
        <v>15</v>
      </c>
      <c r="F30" s="88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177</v>
      </c>
      <c r="C31" s="89" t="s">
        <v>168</v>
      </c>
      <c r="D31" s="87">
        <v>100.0</v>
      </c>
      <c r="E31" s="211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SUM(J37:J48)</f>
        <v>9020.6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96"/>
      <c r="D33" s="97">
        <f>SUM(D4:D32)</f>
        <v>44189.02</v>
      </c>
      <c r="E33" s="344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371</v>
      </c>
      <c r="C37" s="391"/>
      <c r="D37" s="392">
        <v>1468.71</v>
      </c>
      <c r="E37" s="245">
        <f t="shared" ref="E37:E43" si="1">SUM(C37+D37)</f>
        <v>1468.71</v>
      </c>
      <c r="F37" s="81"/>
      <c r="G37" s="108" t="s">
        <v>371</v>
      </c>
      <c r="H37" s="393">
        <v>10.0</v>
      </c>
      <c r="I37" s="394">
        <v>1597.03</v>
      </c>
      <c r="J37" s="395">
        <f t="shared" ref="J37:J48" si="2">SUM(H37:I37)</f>
        <v>1607.03</v>
      </c>
      <c r="K37" s="108" t="s">
        <v>371</v>
      </c>
      <c r="L37" s="241"/>
      <c r="M37" s="396">
        <f t="shared" ref="M37:M49" si="3">SUM(E37+J37)</f>
        <v>3075.74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509</v>
      </c>
      <c r="C38" s="397">
        <v>488.4</v>
      </c>
      <c r="D38" s="397">
        <v>350.58</v>
      </c>
      <c r="E38" s="245">
        <f t="shared" si="1"/>
        <v>838.98</v>
      </c>
      <c r="F38" s="81"/>
      <c r="G38" s="108" t="s">
        <v>803</v>
      </c>
      <c r="H38" s="393">
        <v>75.9</v>
      </c>
      <c r="I38" s="394">
        <v>1060.98</v>
      </c>
      <c r="J38" s="395">
        <f t="shared" si="2"/>
        <v>1136.88</v>
      </c>
      <c r="K38" s="108" t="s">
        <v>335</v>
      </c>
      <c r="L38" s="241"/>
      <c r="M38" s="396">
        <f t="shared" si="3"/>
        <v>1975.86</v>
      </c>
      <c r="N38" s="82" t="s">
        <v>872</v>
      </c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833</v>
      </c>
      <c r="C39" s="302"/>
      <c r="D39" s="395">
        <v>1411.56</v>
      </c>
      <c r="E39" s="245">
        <f t="shared" si="1"/>
        <v>1411.56</v>
      </c>
      <c r="F39" s="81"/>
      <c r="G39" s="108" t="s">
        <v>833</v>
      </c>
      <c r="H39" s="399"/>
      <c r="I39" s="394">
        <v>1237.08</v>
      </c>
      <c r="J39" s="395">
        <f t="shared" si="2"/>
        <v>1237.08</v>
      </c>
      <c r="K39" s="108" t="s">
        <v>833</v>
      </c>
      <c r="L39" s="241"/>
      <c r="M39" s="396">
        <f t="shared" si="3"/>
        <v>2648.64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873</v>
      </c>
      <c r="C40" s="302"/>
      <c r="D40" s="395">
        <v>1416.66</v>
      </c>
      <c r="E40" s="245">
        <f t="shared" si="1"/>
        <v>1416.66</v>
      </c>
      <c r="F40" s="81"/>
      <c r="G40" s="108" t="s">
        <v>805</v>
      </c>
      <c r="H40" s="393">
        <v>150.0</v>
      </c>
      <c r="I40" s="394">
        <v>916.21</v>
      </c>
      <c r="J40" s="395">
        <f t="shared" si="2"/>
        <v>1066.21</v>
      </c>
      <c r="K40" s="108" t="s">
        <v>873</v>
      </c>
      <c r="L40" s="241"/>
      <c r="M40" s="396">
        <f t="shared" si="3"/>
        <v>2482.87</v>
      </c>
      <c r="N40" s="82" t="s">
        <v>872</v>
      </c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604</v>
      </c>
      <c r="C41" s="400"/>
      <c r="D41" s="395">
        <v>1472.79</v>
      </c>
      <c r="E41" s="245">
        <f t="shared" si="1"/>
        <v>1472.79</v>
      </c>
      <c r="F41" s="81"/>
      <c r="G41" s="108" t="s">
        <v>604</v>
      </c>
      <c r="H41" s="393">
        <v>46.6</v>
      </c>
      <c r="I41" s="398">
        <v>853.58</v>
      </c>
      <c r="J41" s="395">
        <f t="shared" si="2"/>
        <v>900.18</v>
      </c>
      <c r="K41" s="108" t="s">
        <v>604</v>
      </c>
      <c r="L41" s="241"/>
      <c r="M41" s="396">
        <f t="shared" si="3"/>
        <v>2372.97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669</v>
      </c>
      <c r="C42" s="302">
        <v>31.92</v>
      </c>
      <c r="D42" s="395">
        <v>1280.4</v>
      </c>
      <c r="E42" s="245">
        <f t="shared" si="1"/>
        <v>1312.32</v>
      </c>
      <c r="F42" s="81"/>
      <c r="G42" s="108" t="s">
        <v>669</v>
      </c>
      <c r="H42" s="393">
        <v>36.6</v>
      </c>
      <c r="I42" s="398">
        <v>1643.72</v>
      </c>
      <c r="J42" s="395">
        <f t="shared" si="2"/>
        <v>1680.32</v>
      </c>
      <c r="K42" s="108" t="s">
        <v>669</v>
      </c>
      <c r="L42" s="241"/>
      <c r="M42" s="396">
        <f t="shared" si="3"/>
        <v>2992.64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763</v>
      </c>
      <c r="C43" s="302"/>
      <c r="D43" s="395">
        <v>268.2</v>
      </c>
      <c r="E43" s="245">
        <f t="shared" si="1"/>
        <v>268.2</v>
      </c>
      <c r="F43" s="81"/>
      <c r="G43" s="108" t="s">
        <v>763</v>
      </c>
      <c r="H43" s="393">
        <v>925.8</v>
      </c>
      <c r="I43" s="398"/>
      <c r="J43" s="395">
        <f t="shared" si="2"/>
        <v>925.8</v>
      </c>
      <c r="K43" s="108" t="s">
        <v>763</v>
      </c>
      <c r="L43" s="241"/>
      <c r="M43" s="396">
        <f t="shared" si="3"/>
        <v>1194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190</v>
      </c>
      <c r="C44" s="401"/>
      <c r="D44" s="401"/>
      <c r="E44" s="401"/>
      <c r="F44" s="81"/>
      <c r="G44" s="108" t="s">
        <v>190</v>
      </c>
      <c r="H44" s="399"/>
      <c r="I44" s="398"/>
      <c r="J44" s="395">
        <f t="shared" si="2"/>
        <v>0</v>
      </c>
      <c r="K44" s="108" t="s">
        <v>190</v>
      </c>
      <c r="L44" s="241"/>
      <c r="M44" s="396">
        <f t="shared" si="3"/>
        <v>0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187</v>
      </c>
      <c r="C45" s="401"/>
      <c r="D45" s="401"/>
      <c r="E45" s="401"/>
      <c r="F45" s="81"/>
      <c r="G45" s="108" t="s">
        <v>187</v>
      </c>
      <c r="H45" s="399"/>
      <c r="I45" s="398"/>
      <c r="J45" s="395">
        <f t="shared" si="2"/>
        <v>0</v>
      </c>
      <c r="K45" s="108" t="s">
        <v>187</v>
      </c>
      <c r="L45" s="241"/>
      <c r="M45" s="396">
        <f t="shared" si="3"/>
        <v>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 t="s">
        <v>874</v>
      </c>
      <c r="C46" s="302"/>
      <c r="D46" s="395">
        <v>139.2</v>
      </c>
      <c r="E46" s="245">
        <f>SUM(C46+D46)</f>
        <v>139.2</v>
      </c>
      <c r="F46" s="81"/>
      <c r="G46" s="108" t="s">
        <v>874</v>
      </c>
      <c r="H46" s="399"/>
      <c r="I46" s="398"/>
      <c r="J46" s="395">
        <f t="shared" si="2"/>
        <v>0</v>
      </c>
      <c r="K46" s="108" t="s">
        <v>874</v>
      </c>
      <c r="L46" s="241"/>
      <c r="M46" s="396">
        <f t="shared" si="3"/>
        <v>139.2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08" t="s">
        <v>875</v>
      </c>
      <c r="C47" s="302"/>
      <c r="D47" s="395"/>
      <c r="E47" s="245"/>
      <c r="F47" s="81"/>
      <c r="G47" s="108" t="s">
        <v>875</v>
      </c>
      <c r="H47" s="393"/>
      <c r="I47" s="398">
        <v>101.1</v>
      </c>
      <c r="J47" s="395">
        <f t="shared" si="2"/>
        <v>101.1</v>
      </c>
      <c r="K47" s="108" t="s">
        <v>875</v>
      </c>
      <c r="L47" s="241"/>
      <c r="M47" s="396">
        <f t="shared" si="3"/>
        <v>101.1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08" t="s">
        <v>876</v>
      </c>
      <c r="C48" s="302"/>
      <c r="D48" s="395"/>
      <c r="E48" s="245">
        <f>SUM(C48+D48)</f>
        <v>0</v>
      </c>
      <c r="F48" s="81"/>
      <c r="G48" s="108" t="s">
        <v>876</v>
      </c>
      <c r="H48" s="393"/>
      <c r="I48" s="393">
        <v>366.0</v>
      </c>
      <c r="J48" s="395">
        <f t="shared" si="2"/>
        <v>366</v>
      </c>
      <c r="K48" s="108" t="s">
        <v>876</v>
      </c>
      <c r="L48" s="241"/>
      <c r="M48" s="396">
        <f t="shared" si="3"/>
        <v>366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252"/>
      <c r="E49" s="403">
        <f>SUM(E37:E48)</f>
        <v>8328.42</v>
      </c>
      <c r="F49" s="194"/>
      <c r="G49" s="81"/>
      <c r="H49" s="81"/>
      <c r="I49" s="257" t="s">
        <v>193</v>
      </c>
      <c r="J49" s="335">
        <f>SUM(J37:J48)</f>
        <v>9020.6</v>
      </c>
      <c r="K49" s="195" t="s">
        <v>281</v>
      </c>
      <c r="L49" s="327"/>
      <c r="M49" s="396">
        <f t="shared" si="3"/>
        <v>17349.02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16" t="s">
        <v>194</v>
      </c>
      <c r="C50" s="117" t="str">
        <f>SUM(E49+I49)</f>
        <v>#VALUE!</v>
      </c>
      <c r="D50" s="118"/>
      <c r="E50" s="118"/>
      <c r="F50" s="99"/>
      <c r="G50" s="99"/>
      <c r="H50" s="99"/>
      <c r="I50" s="99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19"/>
      <c r="C51" s="120"/>
      <c r="D51" s="120"/>
      <c r="E51" s="120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79" t="s">
        <v>201</v>
      </c>
      <c r="C53" s="99"/>
      <c r="D53" s="99"/>
      <c r="E53" s="99"/>
      <c r="F53" s="99"/>
      <c r="G53" s="99"/>
      <c r="H53" s="99"/>
      <c r="I53" s="99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79" t="s">
        <v>438</v>
      </c>
      <c r="C55" s="99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29"/>
      <c r="C56" s="129"/>
      <c r="D56" s="129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 t="s">
        <v>877</v>
      </c>
      <c r="C57" s="130" t="s">
        <v>416</v>
      </c>
      <c r="D57" s="130">
        <v>127.85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 t="s">
        <v>878</v>
      </c>
      <c r="C58" s="130" t="s">
        <v>416</v>
      </c>
      <c r="D58" s="130">
        <v>106.13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/>
      <c r="C59" s="130"/>
      <c r="D59" s="13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1"/>
      <c r="C61" s="131"/>
      <c r="D61" s="13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81"/>
      <c r="C62" s="133" t="s">
        <v>193</v>
      </c>
      <c r="D62" s="134">
        <f>SUM(D57:D61)</f>
        <v>233.98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79" t="s">
        <v>210</v>
      </c>
      <c r="C64" s="99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29" t="s">
        <v>203</v>
      </c>
      <c r="C65" s="129" t="s">
        <v>160</v>
      </c>
      <c r="D65" s="129" t="s">
        <v>204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 t="s">
        <v>879</v>
      </c>
      <c r="C66" s="130" t="s">
        <v>209</v>
      </c>
      <c r="D66" s="408">
        <v>200.0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214</v>
      </c>
      <c r="C67" s="130" t="s">
        <v>416</v>
      </c>
      <c r="D67" s="386">
        <v>67.92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330" t="s">
        <v>880</v>
      </c>
      <c r="C68" s="130" t="s">
        <v>416</v>
      </c>
      <c r="D68" s="386">
        <v>170.72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330" t="s">
        <v>881</v>
      </c>
      <c r="C69" s="130" t="s">
        <v>882</v>
      </c>
      <c r="D69" s="409">
        <v>367.15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0"/>
      <c r="C70" s="130"/>
      <c r="D70" s="386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1"/>
      <c r="C71" s="131"/>
      <c r="D71" s="41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5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6"/>
      <c r="C73" s="133" t="s">
        <v>193</v>
      </c>
      <c r="D73" s="329">
        <f>SUM(D66:D72)</f>
        <v>805.79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79" t="s">
        <v>216</v>
      </c>
      <c r="C75" s="99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29" t="s">
        <v>203</v>
      </c>
      <c r="C76" s="129" t="s">
        <v>160</v>
      </c>
      <c r="D76" s="129" t="s">
        <v>204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0" t="s">
        <v>883</v>
      </c>
      <c r="C77" s="130" t="s">
        <v>209</v>
      </c>
      <c r="D77" s="130">
        <v>11.84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130"/>
      <c r="D78" s="13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5"/>
      <c r="C79" s="135"/>
      <c r="D79" s="135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6"/>
      <c r="C80" s="133" t="s">
        <v>193</v>
      </c>
      <c r="D80" s="134">
        <f>SUM(D77:D79)</f>
        <v>11.84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79" t="s">
        <v>220</v>
      </c>
      <c r="C82" s="99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29" t="s">
        <v>203</v>
      </c>
      <c r="C83" s="129" t="s">
        <v>160</v>
      </c>
      <c r="D83" s="129" t="s">
        <v>204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0" t="s">
        <v>810</v>
      </c>
      <c r="C84" s="130" t="s">
        <v>884</v>
      </c>
      <c r="D84" s="130">
        <v>34.2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0"/>
      <c r="C85" s="130"/>
      <c r="D85" s="13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5"/>
      <c r="C86" s="135"/>
      <c r="D86" s="135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6"/>
      <c r="C87" s="133" t="s">
        <v>193</v>
      </c>
      <c r="D87" s="134">
        <f>SUM(D84:D86)</f>
        <v>34.2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79" t="s">
        <v>223</v>
      </c>
      <c r="C89" s="99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29" t="s">
        <v>203</v>
      </c>
      <c r="C90" s="129" t="s">
        <v>160</v>
      </c>
      <c r="D90" s="129" t="s">
        <v>204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/>
      <c r="C91" s="130"/>
      <c r="D91" s="13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0"/>
      <c r="C92" s="130"/>
      <c r="D92" s="13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81"/>
      <c r="C94" s="133" t="s">
        <v>193</v>
      </c>
      <c r="D94" s="134">
        <f>SUM(D91:D93)</f>
        <v>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79" t="s">
        <v>224</v>
      </c>
      <c r="C96" s="99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29" t="s">
        <v>203</v>
      </c>
      <c r="C97" s="129" t="s">
        <v>160</v>
      </c>
      <c r="D97" s="129" t="s">
        <v>204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1"/>
      <c r="C98" s="131"/>
      <c r="D98" s="13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1"/>
      <c r="C99" s="131"/>
      <c r="D99" s="13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35"/>
      <c r="C100" s="135"/>
      <c r="D100" s="135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6"/>
      <c r="C101" s="133" t="s">
        <v>193</v>
      </c>
      <c r="D101" s="134">
        <f>SUM(D98:D100)</f>
        <v>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200" t="s">
        <v>354</v>
      </c>
      <c r="C104" s="99"/>
      <c r="E104" s="81"/>
      <c r="F104" s="81"/>
      <c r="G104" s="365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29" t="s">
        <v>203</v>
      </c>
      <c r="C105" s="129" t="s">
        <v>160</v>
      </c>
      <c r="D105" s="129" t="s">
        <v>204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30" t="s">
        <v>885</v>
      </c>
      <c r="C106" s="130" t="s">
        <v>270</v>
      </c>
      <c r="D106" s="302">
        <v>260.0</v>
      </c>
      <c r="E106" s="199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0" t="s">
        <v>886</v>
      </c>
      <c r="C107" s="130" t="s">
        <v>887</v>
      </c>
      <c r="D107" s="302">
        <v>259.6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7" t="s">
        <v>888</v>
      </c>
      <c r="C108" s="137" t="s">
        <v>882</v>
      </c>
      <c r="D108" s="137">
        <v>29.87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7"/>
      <c r="C109" s="137"/>
      <c r="D109" s="137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213"/>
      <c r="C110" s="214" t="s">
        <v>193</v>
      </c>
      <c r="D110" s="411">
        <f>SUM(D106:D109)</f>
        <v>549.47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216"/>
      <c r="C111" s="217"/>
      <c r="D111" s="217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412" t="s">
        <v>779</v>
      </c>
      <c r="C112" s="413"/>
      <c r="D112" s="378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29" t="s">
        <v>203</v>
      </c>
      <c r="C113" s="129" t="s">
        <v>160</v>
      </c>
      <c r="D113" s="129" t="s">
        <v>204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330" t="s">
        <v>686</v>
      </c>
      <c r="C114" s="387" t="s">
        <v>889</v>
      </c>
      <c r="D114" s="388">
        <v>128.7</v>
      </c>
      <c r="E114" s="199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319" t="s">
        <v>815</v>
      </c>
      <c r="C115" s="346" t="s">
        <v>884</v>
      </c>
      <c r="D115" s="347">
        <v>102.16</v>
      </c>
      <c r="E115" s="199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369" t="s">
        <v>686</v>
      </c>
      <c r="C116" s="414" t="s">
        <v>890</v>
      </c>
      <c r="D116" s="415">
        <v>214.53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369" t="s">
        <v>686</v>
      </c>
      <c r="C117" s="414" t="s">
        <v>891</v>
      </c>
      <c r="D117" s="416">
        <v>111.7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369" t="s">
        <v>686</v>
      </c>
      <c r="C118" s="414" t="s">
        <v>892</v>
      </c>
      <c r="D118" s="416">
        <v>399.81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0"/>
      <c r="C119" s="130"/>
      <c r="D119" s="13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130"/>
      <c r="C120" s="130"/>
      <c r="D120" s="13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130"/>
      <c r="C121" s="130"/>
      <c r="D121" s="13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131"/>
      <c r="C122" s="131"/>
      <c r="D122" s="13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81"/>
      <c r="C123" s="133" t="s">
        <v>193</v>
      </c>
      <c r="D123" s="134">
        <f>SUM(D115:D122)</f>
        <v>828.2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79" t="s">
        <v>252</v>
      </c>
      <c r="C125" s="304">
        <f>SUM(D62+D73+D80+D87+D94+D101+D110+D123)</f>
        <v>2463.48</v>
      </c>
      <c r="D125" s="99"/>
      <c r="E125" s="99"/>
      <c r="F125" s="389"/>
      <c r="G125" s="389"/>
      <c r="H125" s="389"/>
      <c r="I125" s="99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41"/>
      <c r="C126" s="141"/>
      <c r="D126" s="141"/>
      <c r="E126" s="81"/>
      <c r="F126" s="131"/>
      <c r="G126" s="131"/>
      <c r="H126" s="242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79" t="s">
        <v>253</v>
      </c>
      <c r="C127" s="99"/>
      <c r="D127" s="99"/>
      <c r="E127" s="99"/>
      <c r="I127" s="99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9" t="s">
        <v>254</v>
      </c>
      <c r="C128" s="139" t="s">
        <v>255</v>
      </c>
      <c r="D128" s="139" t="s">
        <v>256</v>
      </c>
      <c r="E128" s="142" t="s">
        <v>257</v>
      </c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46"/>
      <c r="C129" s="147"/>
      <c r="D129" s="231"/>
      <c r="E129" s="146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46"/>
      <c r="C130" s="147"/>
      <c r="D130" s="146"/>
      <c r="E130" s="146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46"/>
      <c r="C131" s="147"/>
      <c r="D131" s="146"/>
      <c r="E131" s="146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46"/>
      <c r="C132" s="147"/>
      <c r="D132" s="146"/>
      <c r="E132" s="146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46"/>
      <c r="C133" s="331"/>
      <c r="D133" s="342"/>
      <c r="E133" s="146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46"/>
      <c r="C134" s="331"/>
      <c r="D134" s="146"/>
      <c r="E134" s="332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46"/>
      <c r="C135" s="147"/>
      <c r="D135" s="146"/>
      <c r="E135" s="332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6"/>
      <c r="C136" s="147"/>
      <c r="D136" s="146"/>
      <c r="E136" s="333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46"/>
      <c r="C137" s="147"/>
      <c r="D137" s="146"/>
      <c r="E137" s="146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6"/>
      <c r="C138" s="147"/>
      <c r="D138" s="146"/>
      <c r="E138" s="146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 ht="15.75" customHeight="1">
      <c r="A140" s="81"/>
      <c r="B140" s="373" t="s">
        <v>747</v>
      </c>
      <c r="C140" s="376" t="s">
        <v>255</v>
      </c>
      <c r="D140" s="377" t="s">
        <v>748</v>
      </c>
      <c r="E140" s="374" t="s">
        <v>749</v>
      </c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375"/>
      <c r="C141" s="375"/>
      <c r="D141" s="378"/>
      <c r="E141" s="378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219">
        <v>10000.0</v>
      </c>
      <c r="C142" s="406">
        <v>45260.0</v>
      </c>
      <c r="D142" s="407">
        <v>350000.0</v>
      </c>
      <c r="E142" s="219">
        <v>10000.0</v>
      </c>
      <c r="F142" s="82" t="s">
        <v>858</v>
      </c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219">
        <v>15000.0</v>
      </c>
      <c r="C143" s="406">
        <v>45275.0</v>
      </c>
      <c r="D143" s="407">
        <v>350000.0</v>
      </c>
      <c r="E143" s="219">
        <v>5000.0</v>
      </c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S979" s="81"/>
      <c r="T979" s="81"/>
      <c r="U979" s="81"/>
      <c r="V979" s="81"/>
    </row>
    <row r="980">
      <c r="S980" s="81"/>
      <c r="T980" s="81"/>
      <c r="U980" s="81"/>
      <c r="V980" s="81"/>
    </row>
  </sheetData>
  <mergeCells count="12">
    <mergeCell ref="B112:D112"/>
    <mergeCell ref="B140:B141"/>
    <mergeCell ref="C140:C141"/>
    <mergeCell ref="D140:D141"/>
    <mergeCell ref="E140:E141"/>
    <mergeCell ref="C55:D55"/>
    <mergeCell ref="C64:D64"/>
    <mergeCell ref="C75:D75"/>
    <mergeCell ref="C82:D82"/>
    <mergeCell ref="C89:D89"/>
    <mergeCell ref="C96:D96"/>
    <mergeCell ref="C104:D104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SUM(D34+C133)</f>
        <v>43076.85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157</v>
      </c>
      <c r="E2" s="83">
        <v>44016.85</v>
      </c>
      <c r="F2" s="81">
        <f>(E2/E1)</f>
        <v>1.021821466</v>
      </c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179"/>
      <c r="G3" s="180"/>
      <c r="H3" s="168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85" t="s">
        <v>14</v>
      </c>
      <c r="D4" s="87">
        <v>3162.86</v>
      </c>
      <c r="E4" s="209" t="s">
        <v>15</v>
      </c>
      <c r="F4" s="163"/>
      <c r="G4" s="183"/>
      <c r="H4" s="184"/>
      <c r="I4" s="180"/>
      <c r="J4" s="185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85" t="s">
        <v>21</v>
      </c>
      <c r="D5" s="86">
        <v>454.8</v>
      </c>
      <c r="E5" s="275" t="s">
        <v>15</v>
      </c>
      <c r="F5" s="163"/>
      <c r="G5" s="183"/>
      <c r="H5" s="168"/>
      <c r="I5" s="180"/>
      <c r="J5" s="185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85" t="s">
        <v>21</v>
      </c>
      <c r="D6" s="86">
        <v>59.56</v>
      </c>
      <c r="E6" s="355" t="s">
        <v>15</v>
      </c>
      <c r="F6" s="163"/>
      <c r="G6" s="183"/>
      <c r="H6" s="168"/>
      <c r="I6" s="180"/>
      <c r="J6" s="17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85" t="s">
        <v>39</v>
      </c>
      <c r="D7" s="86">
        <v>96.95</v>
      </c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276">
        <v>1.0</v>
      </c>
      <c r="B8" s="277" t="s">
        <v>507</v>
      </c>
      <c r="C8" s="307" t="s">
        <v>893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/>
      <c r="B9" s="417" t="s">
        <v>894</v>
      </c>
      <c r="C9" s="417" t="s">
        <v>895</v>
      </c>
      <c r="D9" s="418" t="s">
        <v>896</v>
      </c>
      <c r="E9" s="209" t="s">
        <v>896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897</v>
      </c>
      <c r="C10" s="85" t="s">
        <v>898</v>
      </c>
      <c r="D10" s="87">
        <v>1609.97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899</v>
      </c>
      <c r="C11" s="85" t="s">
        <v>900</v>
      </c>
      <c r="D11" s="87">
        <v>1585.44</v>
      </c>
      <c r="E11" s="209" t="s">
        <v>15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  <c r="Z11" s="419" t="s">
        <v>901</v>
      </c>
    </row>
    <row r="12">
      <c r="A12" s="85"/>
      <c r="B12" s="85" t="s">
        <v>902</v>
      </c>
      <c r="C12" s="85" t="s">
        <v>369</v>
      </c>
      <c r="D12" s="86">
        <v>155.5</v>
      </c>
      <c r="E12" s="209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903</v>
      </c>
      <c r="C13" s="85" t="s">
        <v>701</v>
      </c>
      <c r="D13" s="86">
        <v>356.2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904</v>
      </c>
      <c r="C14" s="85" t="s">
        <v>26</v>
      </c>
      <c r="D14" s="86">
        <v>165.0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19.0</v>
      </c>
      <c r="B15" s="85" t="s">
        <v>905</v>
      </c>
      <c r="C15" s="85" t="s">
        <v>26</v>
      </c>
      <c r="D15" s="86">
        <v>121.0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797</v>
      </c>
      <c r="C16" s="85" t="s">
        <v>462</v>
      </c>
      <c r="D16" s="86">
        <v>145.8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5.0</v>
      </c>
      <c r="B17" s="85" t="s">
        <v>32</v>
      </c>
      <c r="C17" s="85" t="s">
        <v>369</v>
      </c>
      <c r="D17" s="86">
        <v>1000.0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7.0</v>
      </c>
      <c r="B18" s="85" t="s">
        <v>38</v>
      </c>
      <c r="C18" s="85" t="s">
        <v>39</v>
      </c>
      <c r="D18" s="86">
        <v>512.72</v>
      </c>
      <c r="E18" s="209" t="s">
        <v>15</v>
      </c>
      <c r="F18" s="199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7.0</v>
      </c>
      <c r="B19" s="85" t="s">
        <v>49</v>
      </c>
      <c r="C19" s="85" t="s">
        <v>50</v>
      </c>
      <c r="D19" s="86">
        <v>28.9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331</v>
      </c>
      <c r="C20" s="85" t="s">
        <v>50</v>
      </c>
      <c r="D20" s="224">
        <v>132.67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504</v>
      </c>
      <c r="C21" s="85" t="s">
        <v>39</v>
      </c>
      <c r="D21" s="86">
        <v>606.0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10.0</v>
      </c>
      <c r="B22" s="85" t="s">
        <v>906</v>
      </c>
      <c r="C22" s="85" t="s">
        <v>50</v>
      </c>
      <c r="D22" s="86">
        <v>45.28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15.0</v>
      </c>
      <c r="B23" s="85" t="s">
        <v>172</v>
      </c>
      <c r="C23" s="85" t="s">
        <v>26</v>
      </c>
      <c r="D23" s="358">
        <f>SUM(E38:E47)</f>
        <v>8000.45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15.0</v>
      </c>
      <c r="B24" s="85" t="s">
        <v>506</v>
      </c>
      <c r="C24" s="85" t="s">
        <v>26</v>
      </c>
      <c r="D24" s="86">
        <v>1412.0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19.0</v>
      </c>
      <c r="B25" s="85" t="s">
        <v>370</v>
      </c>
      <c r="C25" s="85" t="s">
        <v>39</v>
      </c>
      <c r="D25" s="86">
        <v>538.09</v>
      </c>
      <c r="E25" s="209" t="s">
        <v>15</v>
      </c>
      <c r="F25" s="230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368</v>
      </c>
      <c r="C26" s="85" t="s">
        <v>39</v>
      </c>
      <c r="D26" s="181" t="s">
        <v>895</v>
      </c>
      <c r="E26" s="209" t="s">
        <v>895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602</v>
      </c>
      <c r="C27" s="85" t="s">
        <v>39</v>
      </c>
      <c r="D27" s="87">
        <v>4208.75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20.0</v>
      </c>
      <c r="B28" s="85" t="s">
        <v>60</v>
      </c>
      <c r="C28" s="85" t="s">
        <v>39</v>
      </c>
      <c r="D28" s="87">
        <v>2402.38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33.0" customHeight="1">
      <c r="A29" s="85">
        <v>23.0</v>
      </c>
      <c r="B29" s="85" t="s">
        <v>907</v>
      </c>
      <c r="C29" s="92" t="s">
        <v>908</v>
      </c>
      <c r="D29" s="87" t="s">
        <v>909</v>
      </c>
      <c r="E29" s="209" t="s">
        <v>15</v>
      </c>
      <c r="F29" s="88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29.0</v>
      </c>
      <c r="B30" s="85" t="s">
        <v>910</v>
      </c>
      <c r="C30" s="92" t="s">
        <v>911</v>
      </c>
      <c r="D30" s="87">
        <v>1350.0</v>
      </c>
      <c r="E30" s="209" t="s">
        <v>15</v>
      </c>
      <c r="F30" s="88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177</v>
      </c>
      <c r="C31" s="89" t="s">
        <v>168</v>
      </c>
      <c r="D31" s="87">
        <v>100.0</v>
      </c>
      <c r="E31" s="211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912</v>
      </c>
      <c r="C32" s="92"/>
      <c r="D32" s="153">
        <v>450.0</v>
      </c>
      <c r="E32" s="209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5">
        <v>30.0</v>
      </c>
      <c r="B33" s="85" t="s">
        <v>178</v>
      </c>
      <c r="C33" s="92" t="s">
        <v>26</v>
      </c>
      <c r="D33" s="153">
        <f>SUM(J38:J47)</f>
        <v>8409.07</v>
      </c>
      <c r="E33" s="209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94"/>
      <c r="B34" s="95" t="s">
        <v>179</v>
      </c>
      <c r="C34" s="96"/>
      <c r="D34" s="97">
        <f>SUM(D4:D33)</f>
        <v>40109.39</v>
      </c>
      <c r="E34" s="344"/>
      <c r="F34" s="99"/>
      <c r="G34" s="99"/>
      <c r="H34" s="99"/>
      <c r="I34" s="99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0" t="s">
        <v>172</v>
      </c>
      <c r="C36" s="101"/>
      <c r="D36" s="101"/>
      <c r="E36" s="94"/>
      <c r="F36" s="81"/>
      <c r="G36" s="100" t="s">
        <v>178</v>
      </c>
      <c r="H36" s="380"/>
      <c r="I36" s="101"/>
      <c r="J36" s="94"/>
      <c r="K36" s="94"/>
      <c r="L36" s="81"/>
      <c r="M36" s="81"/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2" t="s">
        <v>180</v>
      </c>
      <c r="C37" s="102" t="s">
        <v>181</v>
      </c>
      <c r="D37" s="102" t="s">
        <v>761</v>
      </c>
      <c r="E37" s="189" t="s">
        <v>19</v>
      </c>
      <c r="F37" s="81"/>
      <c r="G37" s="102" t="s">
        <v>180</v>
      </c>
      <c r="H37" s="381" t="s">
        <v>181</v>
      </c>
      <c r="I37" s="102" t="s">
        <v>762</v>
      </c>
      <c r="J37" s="107" t="s">
        <v>19</v>
      </c>
      <c r="K37" s="107"/>
      <c r="L37" s="323" t="s">
        <v>435</v>
      </c>
      <c r="M37" s="324" t="s">
        <v>436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371</v>
      </c>
      <c r="C38" s="391"/>
      <c r="D38" s="392">
        <v>2036.95</v>
      </c>
      <c r="E38" s="245">
        <f t="shared" ref="E38:E47" si="1">SUM(C38+D38)</f>
        <v>2036.95</v>
      </c>
      <c r="F38" s="81"/>
      <c r="G38" s="108" t="s">
        <v>371</v>
      </c>
      <c r="H38" s="420">
        <v>227.55</v>
      </c>
      <c r="I38" s="267">
        <v>1925.88</v>
      </c>
      <c r="J38" s="395">
        <f t="shared" ref="J38:J47" si="2">SUM(H38:I38)</f>
        <v>2153.43</v>
      </c>
      <c r="K38" s="108" t="s">
        <v>371</v>
      </c>
      <c r="L38" s="241"/>
      <c r="M38" s="396">
        <f t="shared" ref="M38:M47" si="3">SUM(E38+J38)</f>
        <v>4190.38</v>
      </c>
      <c r="N38" s="81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335</v>
      </c>
      <c r="C39" s="397">
        <v>35.0</v>
      </c>
      <c r="D39" s="397">
        <v>492.94</v>
      </c>
      <c r="E39" s="245">
        <f t="shared" si="1"/>
        <v>527.94</v>
      </c>
      <c r="F39" s="81"/>
      <c r="G39" s="108" t="s">
        <v>335</v>
      </c>
      <c r="H39" s="399"/>
      <c r="I39" s="267">
        <v>893.46</v>
      </c>
      <c r="J39" s="395">
        <f t="shared" si="2"/>
        <v>893.46</v>
      </c>
      <c r="K39" s="108" t="s">
        <v>335</v>
      </c>
      <c r="L39" s="241"/>
      <c r="M39" s="396">
        <f t="shared" si="3"/>
        <v>1421.4</v>
      </c>
      <c r="N39" s="82" t="s">
        <v>872</v>
      </c>
      <c r="O39" s="81"/>
      <c r="P39" s="81"/>
      <c r="Q39" s="81"/>
      <c r="S39" s="81"/>
      <c r="T39" s="81"/>
      <c r="U39" s="81"/>
      <c r="V39" s="81"/>
    </row>
    <row r="40" ht="19.5" customHeight="1">
      <c r="A40" s="81"/>
      <c r="B40" s="108" t="s">
        <v>833</v>
      </c>
      <c r="C40" s="302"/>
      <c r="D40" s="395">
        <v>944.28</v>
      </c>
      <c r="E40" s="245">
        <f t="shared" si="1"/>
        <v>944.28</v>
      </c>
      <c r="F40" s="81"/>
      <c r="G40" s="108" t="s">
        <v>833</v>
      </c>
      <c r="H40" s="399"/>
      <c r="I40" s="385">
        <v>1368.89</v>
      </c>
      <c r="J40" s="395">
        <f t="shared" si="2"/>
        <v>1368.89</v>
      </c>
      <c r="K40" s="108" t="s">
        <v>833</v>
      </c>
      <c r="L40" s="241"/>
      <c r="M40" s="396">
        <f t="shared" si="3"/>
        <v>2313.17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873</v>
      </c>
      <c r="C41" s="302">
        <v>112.48</v>
      </c>
      <c r="D41" s="395">
        <v>750.0</v>
      </c>
      <c r="E41" s="245">
        <f t="shared" si="1"/>
        <v>862.48</v>
      </c>
      <c r="F41" s="81"/>
      <c r="G41" s="108" t="s">
        <v>873</v>
      </c>
      <c r="H41" s="393">
        <v>100.0</v>
      </c>
      <c r="I41" s="267">
        <v>1078.48</v>
      </c>
      <c r="J41" s="395">
        <f t="shared" si="2"/>
        <v>1178.48</v>
      </c>
      <c r="K41" s="108" t="s">
        <v>913</v>
      </c>
      <c r="L41" s="241"/>
      <c r="M41" s="396">
        <f t="shared" si="3"/>
        <v>2040.96</v>
      </c>
      <c r="N41" s="82" t="s">
        <v>872</v>
      </c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604</v>
      </c>
      <c r="C42" s="400"/>
      <c r="D42" s="395">
        <v>110.04</v>
      </c>
      <c r="E42" s="245">
        <f t="shared" si="1"/>
        <v>110.04</v>
      </c>
      <c r="F42" s="81"/>
      <c r="G42" s="108" t="s">
        <v>604</v>
      </c>
      <c r="H42" s="399"/>
      <c r="I42" s="224">
        <v>690.9</v>
      </c>
      <c r="J42" s="395">
        <f t="shared" si="2"/>
        <v>690.9</v>
      </c>
      <c r="K42" s="108" t="s">
        <v>604</v>
      </c>
      <c r="L42" s="241"/>
      <c r="M42" s="396">
        <f t="shared" si="3"/>
        <v>800.94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669</v>
      </c>
      <c r="C43" s="302"/>
      <c r="D43" s="395">
        <v>1476.72</v>
      </c>
      <c r="E43" s="245">
        <f t="shared" si="1"/>
        <v>1476.72</v>
      </c>
      <c r="F43" s="81"/>
      <c r="G43" s="108" t="s">
        <v>669</v>
      </c>
      <c r="H43" s="399"/>
      <c r="I43" s="224">
        <v>1261.38</v>
      </c>
      <c r="J43" s="395">
        <f t="shared" si="2"/>
        <v>1261.38</v>
      </c>
      <c r="K43" s="108" t="s">
        <v>669</v>
      </c>
      <c r="L43" s="241"/>
      <c r="M43" s="396">
        <f t="shared" si="3"/>
        <v>2738.1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914</v>
      </c>
      <c r="C44" s="108"/>
      <c r="D44" s="395">
        <v>738.3</v>
      </c>
      <c r="E44" s="245">
        <f t="shared" si="1"/>
        <v>738.3</v>
      </c>
      <c r="F44" s="81"/>
      <c r="G44" s="319" t="s">
        <v>914</v>
      </c>
      <c r="H44" s="399"/>
      <c r="I44" s="224">
        <v>208.05</v>
      </c>
      <c r="J44" s="395">
        <f t="shared" si="2"/>
        <v>208.05</v>
      </c>
      <c r="K44" s="319" t="s">
        <v>914</v>
      </c>
      <c r="L44" s="241"/>
      <c r="M44" s="396">
        <f t="shared" si="3"/>
        <v>946.35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763</v>
      </c>
      <c r="C45" s="108"/>
      <c r="D45" s="395">
        <v>279.6</v>
      </c>
      <c r="E45" s="245">
        <f t="shared" si="1"/>
        <v>279.6</v>
      </c>
      <c r="F45" s="81"/>
      <c r="G45" s="369" t="s">
        <v>763</v>
      </c>
      <c r="H45" s="399"/>
      <c r="I45" s="224">
        <v>295.8</v>
      </c>
      <c r="J45" s="395">
        <f t="shared" si="2"/>
        <v>295.8</v>
      </c>
      <c r="K45" s="369" t="s">
        <v>763</v>
      </c>
      <c r="L45" s="241"/>
      <c r="M45" s="396">
        <f t="shared" si="3"/>
        <v>575.4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319" t="s">
        <v>875</v>
      </c>
      <c r="C46" s="131"/>
      <c r="D46" s="85">
        <v>653.7</v>
      </c>
      <c r="E46" s="245">
        <f t="shared" si="1"/>
        <v>653.7</v>
      </c>
      <c r="F46" s="81"/>
      <c r="G46" s="369" t="s">
        <v>875</v>
      </c>
      <c r="H46" s="131"/>
      <c r="I46" s="85">
        <v>248.7</v>
      </c>
      <c r="J46" s="421">
        <f t="shared" si="2"/>
        <v>248.7</v>
      </c>
      <c r="K46" s="369" t="s">
        <v>875</v>
      </c>
      <c r="L46" s="327"/>
      <c r="M46" s="396">
        <f t="shared" si="3"/>
        <v>902.4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369" t="s">
        <v>874</v>
      </c>
      <c r="C47" s="135"/>
      <c r="D47" s="191">
        <v>370.44</v>
      </c>
      <c r="E47" s="404">
        <f t="shared" si="1"/>
        <v>370.44</v>
      </c>
      <c r="F47" s="194"/>
      <c r="G47" s="369" t="s">
        <v>874</v>
      </c>
      <c r="H47" s="130">
        <v>109.98</v>
      </c>
      <c r="I47" s="113"/>
      <c r="J47" s="421">
        <f t="shared" si="2"/>
        <v>109.98</v>
      </c>
      <c r="K47" s="369" t="s">
        <v>874</v>
      </c>
      <c r="L47" s="327"/>
      <c r="M47" s="396">
        <f t="shared" si="3"/>
        <v>480.42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81"/>
      <c r="C48" s="136"/>
      <c r="D48" s="422"/>
      <c r="E48" s="423">
        <f>SUM(E38:E46)</f>
        <v>7630.01</v>
      </c>
      <c r="F48" s="81"/>
      <c r="G48" s="81"/>
      <c r="H48" s="81"/>
      <c r="I48" s="252"/>
      <c r="J48" s="335">
        <f>SUM(J38:J47)</f>
        <v>8409.07</v>
      </c>
      <c r="K48" s="424"/>
      <c r="L48" s="425"/>
      <c r="M48" s="396">
        <f>SUM(E48:J48)</f>
        <v>16039.08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252"/>
      <c r="E49" s="426"/>
      <c r="F49" s="81"/>
      <c r="G49" s="81"/>
      <c r="H49" s="81"/>
      <c r="I49" s="252"/>
      <c r="J49" s="426"/>
      <c r="K49" s="424"/>
      <c r="L49" s="425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16" t="s">
        <v>194</v>
      </c>
      <c r="C50" s="427">
        <f>SUM(E46+I47)</f>
        <v>653.7</v>
      </c>
      <c r="D50" s="118"/>
      <c r="E50" s="118"/>
      <c r="F50" s="99"/>
      <c r="G50" s="99"/>
      <c r="H50" s="99"/>
      <c r="I50" s="99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19"/>
      <c r="C51" s="120"/>
      <c r="D51" s="120"/>
      <c r="E51" s="120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79" t="s">
        <v>201</v>
      </c>
      <c r="C53" s="99"/>
      <c r="D53" s="99"/>
      <c r="E53" s="99"/>
      <c r="F53" s="99"/>
      <c r="G53" s="99"/>
      <c r="H53" s="99"/>
      <c r="I53" s="99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79" t="s">
        <v>438</v>
      </c>
      <c r="C55" s="99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29"/>
      <c r="C56" s="129"/>
      <c r="D56" s="129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 t="s">
        <v>915</v>
      </c>
      <c r="C57" s="130" t="s">
        <v>882</v>
      </c>
      <c r="D57" s="302">
        <v>19.9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 t="s">
        <v>916</v>
      </c>
      <c r="C58" s="130" t="s">
        <v>882</v>
      </c>
      <c r="D58" s="302">
        <v>25.0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/>
      <c r="C59" s="130"/>
      <c r="D59" s="302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302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1"/>
      <c r="C61" s="131"/>
      <c r="D61" s="396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81"/>
      <c r="C62" s="133" t="s">
        <v>193</v>
      </c>
      <c r="D62" s="329">
        <f>SUM(D57:D61)</f>
        <v>44.9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79" t="s">
        <v>210</v>
      </c>
      <c r="C64" s="99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29" t="s">
        <v>203</v>
      </c>
      <c r="C65" s="129" t="s">
        <v>160</v>
      </c>
      <c r="D65" s="129" t="s">
        <v>204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 t="s">
        <v>767</v>
      </c>
      <c r="C66" s="130" t="s">
        <v>209</v>
      </c>
      <c r="D66" s="302">
        <v>150.0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214</v>
      </c>
      <c r="C67" s="130" t="s">
        <v>209</v>
      </c>
      <c r="D67" s="302">
        <v>180.77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330"/>
      <c r="C68" s="130"/>
      <c r="D68" s="302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330"/>
      <c r="C69" s="130"/>
      <c r="D69" s="302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0"/>
      <c r="C70" s="130"/>
      <c r="D70" s="302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1"/>
      <c r="C71" s="131"/>
      <c r="D71" s="396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5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6"/>
      <c r="C73" s="133" t="s">
        <v>193</v>
      </c>
      <c r="D73" s="329">
        <f>SUM(D66:D72)</f>
        <v>330.77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79" t="s">
        <v>216</v>
      </c>
      <c r="C75" s="99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29" t="s">
        <v>203</v>
      </c>
      <c r="C76" s="129" t="s">
        <v>160</v>
      </c>
      <c r="D76" s="129" t="s">
        <v>204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0" t="s">
        <v>917</v>
      </c>
      <c r="C77" s="130" t="s">
        <v>918</v>
      </c>
      <c r="D77" s="130">
        <v>61.67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130"/>
      <c r="D78" s="13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5"/>
      <c r="C79" s="135"/>
      <c r="D79" s="135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6"/>
      <c r="C80" s="133" t="s">
        <v>193</v>
      </c>
      <c r="D80" s="134">
        <f>SUM(D77:D79)</f>
        <v>61.67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79" t="s">
        <v>220</v>
      </c>
      <c r="C82" s="99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29" t="s">
        <v>203</v>
      </c>
      <c r="C83" s="129" t="s">
        <v>160</v>
      </c>
      <c r="D83" s="129" t="s">
        <v>204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0" t="s">
        <v>919</v>
      </c>
      <c r="C84" s="130" t="s">
        <v>416</v>
      </c>
      <c r="D84" s="130">
        <v>117.74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0" t="s">
        <v>810</v>
      </c>
      <c r="C85" s="130" t="s">
        <v>920</v>
      </c>
      <c r="D85" s="130">
        <v>34.2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5"/>
      <c r="C86" s="135"/>
      <c r="D86" s="135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6"/>
      <c r="C87" s="133" t="s">
        <v>193</v>
      </c>
      <c r="D87" s="134">
        <f>SUM(D84:D86)</f>
        <v>151.94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79" t="s">
        <v>223</v>
      </c>
      <c r="C89" s="99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29" t="s">
        <v>203</v>
      </c>
      <c r="C90" s="129" t="s">
        <v>160</v>
      </c>
      <c r="D90" s="129" t="s">
        <v>204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/>
      <c r="C91" s="130"/>
      <c r="D91" s="13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0"/>
      <c r="C92" s="130"/>
      <c r="D92" s="13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81"/>
      <c r="C94" s="133" t="s">
        <v>193</v>
      </c>
      <c r="D94" s="134">
        <f>SUM(D91:D93)</f>
        <v>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79" t="s">
        <v>224</v>
      </c>
      <c r="C96" s="99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29" t="s">
        <v>203</v>
      </c>
      <c r="C97" s="129" t="s">
        <v>160</v>
      </c>
      <c r="D97" s="129" t="s">
        <v>204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0" t="s">
        <v>921</v>
      </c>
      <c r="C98" s="130" t="s">
        <v>209</v>
      </c>
      <c r="D98" s="302">
        <v>25.2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0" t="s">
        <v>922</v>
      </c>
      <c r="C99" s="130" t="s">
        <v>209</v>
      </c>
      <c r="D99" s="130">
        <v>39.9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35"/>
      <c r="C100" s="135"/>
      <c r="D100" s="135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6"/>
      <c r="C101" s="133" t="s">
        <v>193</v>
      </c>
      <c r="D101" s="329">
        <f>SUM(D98:D100)</f>
        <v>65.1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200" t="s">
        <v>354</v>
      </c>
      <c r="E104" s="81"/>
      <c r="F104" s="81"/>
      <c r="G104" s="365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29" t="s">
        <v>203</v>
      </c>
      <c r="C105" s="129" t="s">
        <v>160</v>
      </c>
      <c r="D105" s="129" t="s">
        <v>204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87" t="s">
        <v>923</v>
      </c>
      <c r="C106" s="130" t="s">
        <v>924</v>
      </c>
      <c r="D106" s="302">
        <v>560.0</v>
      </c>
      <c r="E106" s="199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0" t="s">
        <v>886</v>
      </c>
      <c r="C107" s="130" t="s">
        <v>925</v>
      </c>
      <c r="D107" s="302">
        <v>259.6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0" t="s">
        <v>926</v>
      </c>
      <c r="C108" s="130" t="s">
        <v>927</v>
      </c>
      <c r="D108" s="130">
        <v>99.95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7"/>
      <c r="C109" s="137"/>
      <c r="D109" s="137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213"/>
      <c r="C110" s="214" t="s">
        <v>193</v>
      </c>
      <c r="D110" s="411">
        <f>SUM(D106:D109)</f>
        <v>919.55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367"/>
      <c r="C111" s="217"/>
      <c r="D111" s="136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364" t="s">
        <v>928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29" t="s">
        <v>203</v>
      </c>
      <c r="C113" s="129" t="s">
        <v>160</v>
      </c>
      <c r="D113" s="129" t="s">
        <v>204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87" t="s">
        <v>929</v>
      </c>
      <c r="C114" s="130" t="s">
        <v>416</v>
      </c>
      <c r="D114" s="302">
        <v>257.94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0"/>
      <c r="C115" s="130"/>
      <c r="D115" s="302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30"/>
      <c r="C116" s="130"/>
      <c r="D116" s="13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7"/>
      <c r="C117" s="137"/>
      <c r="D117" s="137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213"/>
      <c r="C118" s="428" t="s">
        <v>193</v>
      </c>
      <c r="D118" s="411">
        <f>SUM(D114:D117)</f>
        <v>257.94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367"/>
      <c r="C119" s="136"/>
      <c r="D119" s="136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216"/>
      <c r="C120" s="429"/>
      <c r="D120" s="429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412" t="s">
        <v>930</v>
      </c>
      <c r="C121" s="413"/>
      <c r="D121" s="378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129" t="s">
        <v>203</v>
      </c>
      <c r="C122" s="129" t="s">
        <v>160</v>
      </c>
      <c r="D122" s="129" t="s">
        <v>204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330" t="s">
        <v>686</v>
      </c>
      <c r="C123" s="387" t="s">
        <v>931</v>
      </c>
      <c r="D123" s="388">
        <v>128.7</v>
      </c>
      <c r="E123" s="199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330" t="s">
        <v>932</v>
      </c>
      <c r="C124" s="387" t="s">
        <v>688</v>
      </c>
      <c r="D124" s="388">
        <v>578.5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330" t="s">
        <v>815</v>
      </c>
      <c r="C125" s="387" t="s">
        <v>920</v>
      </c>
      <c r="D125" s="388">
        <v>102.16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369" t="s">
        <v>686</v>
      </c>
      <c r="C126" s="124" t="s">
        <v>933</v>
      </c>
      <c r="D126" s="155">
        <v>214.53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69" t="s">
        <v>686</v>
      </c>
      <c r="C127" s="124" t="s">
        <v>934</v>
      </c>
      <c r="D127" s="370">
        <v>111.7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0"/>
      <c r="C128" s="130"/>
      <c r="D128" s="13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0"/>
      <c r="C129" s="130"/>
      <c r="D129" s="13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1"/>
      <c r="C130" s="131"/>
      <c r="D130" s="13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81"/>
      <c r="C131" s="133" t="s">
        <v>193</v>
      </c>
      <c r="D131" s="134">
        <f>SUM(D123:D130)</f>
        <v>1135.59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79" t="s">
        <v>252</v>
      </c>
      <c r="C133" s="304">
        <f>SUM(D62+D73+D80+D87+D94+D101+D110+D118+D131)</f>
        <v>2967.46</v>
      </c>
      <c r="D133" s="99"/>
      <c r="E133" s="99"/>
      <c r="F133" s="389"/>
      <c r="G133" s="389"/>
      <c r="H133" s="389"/>
      <c r="I133" s="99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41"/>
      <c r="C134" s="141"/>
      <c r="D134" s="141"/>
      <c r="E134" s="81"/>
      <c r="F134" s="131"/>
      <c r="G134" s="131"/>
      <c r="H134" s="242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79" t="s">
        <v>253</v>
      </c>
      <c r="C135" s="99"/>
      <c r="D135" s="99"/>
      <c r="E135" s="99"/>
      <c r="I135" s="99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39" t="s">
        <v>254</v>
      </c>
      <c r="C136" s="139" t="s">
        <v>255</v>
      </c>
      <c r="D136" s="139" t="s">
        <v>256</v>
      </c>
      <c r="E136" s="142" t="s">
        <v>257</v>
      </c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46"/>
      <c r="C137" s="147"/>
      <c r="D137" s="231"/>
      <c r="E137" s="146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6"/>
      <c r="C138" s="147"/>
      <c r="D138" s="146"/>
      <c r="E138" s="146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/>
      <c r="C139" s="147"/>
      <c r="D139" s="146"/>
      <c r="E139" s="146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147"/>
      <c r="D140" s="146"/>
      <c r="E140" s="146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331"/>
      <c r="D141" s="342"/>
      <c r="E141" s="146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331"/>
      <c r="D142" s="146"/>
      <c r="E142" s="332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147"/>
      <c r="D143" s="146"/>
      <c r="E143" s="332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147"/>
      <c r="D144" s="146"/>
      <c r="E144" s="333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147"/>
      <c r="D145" s="146"/>
      <c r="E145" s="146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146"/>
      <c r="E146" s="146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 ht="15.75" customHeight="1">
      <c r="A148" s="81"/>
      <c r="B148" s="373" t="s">
        <v>935</v>
      </c>
      <c r="C148" s="376" t="s">
        <v>255</v>
      </c>
      <c r="D148" s="430" t="s">
        <v>936</v>
      </c>
      <c r="E148" s="430" t="s">
        <v>937</v>
      </c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 ht="15.75" customHeight="1">
      <c r="A149" s="81"/>
      <c r="B149" s="375"/>
      <c r="C149" s="375"/>
      <c r="D149" s="378"/>
      <c r="E149" s="378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219">
        <v>10000.0</v>
      </c>
      <c r="C150" s="406">
        <v>45260.0</v>
      </c>
      <c r="D150" s="219">
        <v>350000.0</v>
      </c>
      <c r="E150" s="219">
        <v>340000.0</v>
      </c>
      <c r="F150" s="82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219">
        <v>15000.0</v>
      </c>
      <c r="C151" s="406">
        <v>45275.0</v>
      </c>
      <c r="D151" s="219">
        <v>340000.0</v>
      </c>
      <c r="E151" s="219">
        <v>335000.0</v>
      </c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20000.0</v>
      </c>
      <c r="C152" s="337">
        <v>45315.0</v>
      </c>
      <c r="D152" s="219">
        <v>335000.0</v>
      </c>
      <c r="E152" s="219">
        <v>330000.0</v>
      </c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131"/>
      <c r="C153" s="131"/>
      <c r="D153" s="131"/>
      <c r="E153" s="13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S981" s="81"/>
      <c r="T981" s="81"/>
      <c r="U981" s="81"/>
      <c r="V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S982" s="81"/>
      <c r="T982" s="81"/>
      <c r="U982" s="81"/>
      <c r="V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S983" s="81"/>
      <c r="T983" s="81"/>
      <c r="U983" s="81"/>
      <c r="V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S984" s="81"/>
      <c r="T984" s="81"/>
      <c r="U984" s="81"/>
      <c r="V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S985" s="81"/>
      <c r="T985" s="81"/>
      <c r="U985" s="81"/>
      <c r="V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S986" s="81"/>
      <c r="T986" s="81"/>
      <c r="U986" s="81"/>
      <c r="V986" s="81"/>
    </row>
    <row r="987">
      <c r="S987" s="81"/>
      <c r="T987" s="81"/>
      <c r="U987" s="81"/>
      <c r="V987" s="81"/>
    </row>
    <row r="988">
      <c r="S988" s="81"/>
      <c r="T988" s="81"/>
      <c r="U988" s="81"/>
      <c r="V988" s="81"/>
    </row>
  </sheetData>
  <mergeCells count="7">
    <mergeCell ref="B104:D104"/>
    <mergeCell ref="B112:D112"/>
    <mergeCell ref="B121:D121"/>
    <mergeCell ref="B148:B149"/>
    <mergeCell ref="C148:C149"/>
    <mergeCell ref="D148:D149"/>
    <mergeCell ref="E148:E149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4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0.75"/>
    <col customWidth="1" min="13" max="13" width="24.75"/>
  </cols>
  <sheetData>
    <row r="1">
      <c r="A1" s="78"/>
      <c r="B1" s="79" t="s">
        <v>155</v>
      </c>
      <c r="C1" s="79" t="s">
        <v>156</v>
      </c>
      <c r="D1" s="78"/>
      <c r="E1" s="304">
        <f>SUM(D33+C132)</f>
        <v>33276.42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R1" s="81"/>
      <c r="S1" s="81"/>
      <c r="T1" s="81"/>
      <c r="U1" s="81"/>
    </row>
    <row r="2">
      <c r="A2" s="81"/>
      <c r="B2" s="81"/>
      <c r="C2" s="81"/>
      <c r="D2" s="82" t="s">
        <v>157</v>
      </c>
      <c r="E2" s="206">
        <v>33534.3</v>
      </c>
      <c r="F2" s="81">
        <f>(E2/E1)</f>
        <v>1.007749632</v>
      </c>
      <c r="G2" s="390"/>
      <c r="H2" s="81"/>
      <c r="I2" s="81"/>
      <c r="J2" s="81"/>
      <c r="K2" s="81"/>
      <c r="L2" s="81"/>
      <c r="M2" s="81"/>
      <c r="N2" s="81"/>
      <c r="O2" s="81"/>
      <c r="P2" s="81"/>
      <c r="R2" s="81"/>
      <c r="S2" s="81"/>
      <c r="T2" s="81"/>
      <c r="U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179"/>
      <c r="G3" s="180"/>
      <c r="H3" s="168"/>
      <c r="I3" s="168"/>
      <c r="J3" s="168"/>
      <c r="K3" s="168"/>
      <c r="L3" s="81"/>
      <c r="M3" s="81"/>
      <c r="N3" s="81"/>
      <c r="O3" s="81"/>
      <c r="P3" s="81"/>
      <c r="R3" s="81"/>
      <c r="S3" s="81"/>
      <c r="T3" s="81"/>
      <c r="U3" s="81"/>
    </row>
    <row r="4">
      <c r="A4" s="85">
        <v>1.0</v>
      </c>
      <c r="B4" s="85" t="s">
        <v>13</v>
      </c>
      <c r="C4" s="85" t="s">
        <v>14</v>
      </c>
      <c r="D4" s="224" t="s">
        <v>938</v>
      </c>
      <c r="E4" s="209" t="s">
        <v>15</v>
      </c>
      <c r="F4" s="163"/>
      <c r="G4" s="183"/>
      <c r="H4" s="184"/>
      <c r="I4" s="180"/>
      <c r="J4" s="185"/>
      <c r="K4" s="185"/>
      <c r="L4" s="81"/>
      <c r="M4" s="81"/>
      <c r="N4" s="81"/>
      <c r="O4" s="81"/>
      <c r="P4" s="81"/>
      <c r="R4" s="81"/>
      <c r="S4" s="81"/>
      <c r="T4" s="81"/>
      <c r="U4" s="81"/>
    </row>
    <row r="5">
      <c r="A5" s="85">
        <v>1.0</v>
      </c>
      <c r="B5" s="85" t="s">
        <v>20</v>
      </c>
      <c r="C5" s="85" t="s">
        <v>21</v>
      </c>
      <c r="D5" s="87" t="s">
        <v>939</v>
      </c>
      <c r="E5" s="275" t="s">
        <v>15</v>
      </c>
      <c r="F5" s="163"/>
      <c r="G5" s="183"/>
      <c r="H5" s="168"/>
      <c r="I5" s="180"/>
      <c r="J5" s="185"/>
      <c r="K5" s="185"/>
      <c r="L5" s="81"/>
      <c r="M5" s="81"/>
      <c r="N5" s="81"/>
      <c r="O5" s="81"/>
      <c r="P5" s="81"/>
      <c r="R5" s="81"/>
      <c r="S5" s="81"/>
      <c r="T5" s="81"/>
      <c r="U5" s="81"/>
    </row>
    <row r="6">
      <c r="A6" s="85">
        <v>1.0</v>
      </c>
      <c r="B6" s="85" t="s">
        <v>23</v>
      </c>
      <c r="C6" s="85" t="s">
        <v>21</v>
      </c>
      <c r="D6" s="87" t="s">
        <v>940</v>
      </c>
      <c r="E6" s="355" t="s">
        <v>15</v>
      </c>
      <c r="F6" s="163"/>
      <c r="G6" s="183"/>
      <c r="H6" s="168"/>
      <c r="I6" s="180"/>
      <c r="J6" s="170"/>
      <c r="K6" s="170"/>
      <c r="L6" s="81"/>
      <c r="M6" s="81"/>
      <c r="N6" s="81"/>
      <c r="O6" s="81"/>
      <c r="P6" s="81"/>
      <c r="R6" s="81"/>
      <c r="S6" s="81"/>
      <c r="T6" s="81"/>
      <c r="U6" s="81"/>
    </row>
    <row r="7">
      <c r="A7" s="85">
        <v>1.0</v>
      </c>
      <c r="B7" s="85" t="s">
        <v>543</v>
      </c>
      <c r="C7" s="85" t="s">
        <v>39</v>
      </c>
      <c r="D7" s="86">
        <v>96.91</v>
      </c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R7" s="81"/>
      <c r="S7" s="81"/>
      <c r="T7" s="81"/>
      <c r="U7" s="81"/>
    </row>
    <row r="8">
      <c r="A8" s="276">
        <v>1.0</v>
      </c>
      <c r="B8" s="277" t="s">
        <v>507</v>
      </c>
      <c r="C8" s="307" t="s">
        <v>941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R8" s="81"/>
      <c r="S8" s="81"/>
      <c r="T8" s="81"/>
      <c r="U8" s="81"/>
    </row>
    <row r="9">
      <c r="A9" s="85"/>
      <c r="B9" s="417" t="s">
        <v>894</v>
      </c>
      <c r="C9" s="417"/>
      <c r="D9" s="431" t="s">
        <v>895</v>
      </c>
      <c r="E9" s="209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R9" s="81"/>
      <c r="S9" s="81"/>
      <c r="T9" s="81"/>
      <c r="U9" s="81"/>
    </row>
    <row r="10">
      <c r="A10" s="85">
        <v>1.0</v>
      </c>
      <c r="B10" s="85" t="s">
        <v>942</v>
      </c>
      <c r="C10" s="85" t="s">
        <v>701</v>
      </c>
      <c r="D10" s="87">
        <v>419.8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R10" s="81"/>
      <c r="S10" s="81"/>
      <c r="T10" s="81"/>
      <c r="U10" s="81"/>
    </row>
    <row r="11">
      <c r="A11" s="85">
        <v>1.0</v>
      </c>
      <c r="B11" s="85" t="s">
        <v>943</v>
      </c>
      <c r="C11" s="85" t="s">
        <v>701</v>
      </c>
      <c r="D11" s="87">
        <v>716.18</v>
      </c>
      <c r="E11" s="209" t="s">
        <v>15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R11" s="81"/>
      <c r="S11" s="81"/>
      <c r="T11" s="81"/>
      <c r="U11" s="81"/>
    </row>
    <row r="12">
      <c r="A12" s="85">
        <v>1.0</v>
      </c>
      <c r="B12" s="85" t="s">
        <v>944</v>
      </c>
      <c r="C12" s="85" t="s">
        <v>701</v>
      </c>
      <c r="D12" s="87">
        <v>909.01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R12" s="81"/>
      <c r="S12" s="81"/>
      <c r="T12" s="81"/>
      <c r="U12" s="81"/>
    </row>
    <row r="13">
      <c r="A13" s="85">
        <v>1.0</v>
      </c>
      <c r="B13" s="85" t="s">
        <v>945</v>
      </c>
      <c r="C13" s="85" t="s">
        <v>701</v>
      </c>
      <c r="D13" s="86">
        <v>264.0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R13" s="81"/>
      <c r="S13" s="81"/>
      <c r="T13" s="81"/>
      <c r="U13" s="81"/>
    </row>
    <row r="14">
      <c r="A14" s="85">
        <v>1.0</v>
      </c>
      <c r="B14" s="85" t="s">
        <v>946</v>
      </c>
      <c r="C14" s="85" t="s">
        <v>26</v>
      </c>
      <c r="D14" s="86">
        <v>264.0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R14" s="81"/>
      <c r="S14" s="81"/>
      <c r="T14" s="81"/>
      <c r="U14" s="81"/>
    </row>
    <row r="15">
      <c r="A15" s="85">
        <v>1.0</v>
      </c>
      <c r="B15" s="85" t="s">
        <v>797</v>
      </c>
      <c r="C15" s="85" t="s">
        <v>462</v>
      </c>
      <c r="D15" s="86">
        <v>145.8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R15" s="81"/>
      <c r="S15" s="81"/>
      <c r="T15" s="81"/>
      <c r="U15" s="81"/>
    </row>
    <row r="16">
      <c r="A16" s="85">
        <v>5.0</v>
      </c>
      <c r="B16" s="85" t="s">
        <v>32</v>
      </c>
      <c r="C16" s="85" t="s">
        <v>369</v>
      </c>
      <c r="D16" s="86">
        <v>1000.0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R16" s="81"/>
      <c r="S16" s="81"/>
      <c r="T16" s="81"/>
      <c r="U16" s="81"/>
    </row>
    <row r="17">
      <c r="A17" s="85">
        <v>7.0</v>
      </c>
      <c r="B17" s="85" t="s">
        <v>38</v>
      </c>
      <c r="C17" s="85" t="s">
        <v>39</v>
      </c>
      <c r="D17" s="86">
        <v>274.18</v>
      </c>
      <c r="E17" s="209" t="s">
        <v>15</v>
      </c>
      <c r="F17" s="199"/>
      <c r="G17" s="81"/>
      <c r="H17" s="81"/>
      <c r="I17" s="81"/>
      <c r="J17" s="81"/>
      <c r="K17" s="81"/>
      <c r="L17" s="81"/>
      <c r="M17" s="81"/>
      <c r="N17" s="81"/>
      <c r="O17" s="81"/>
      <c r="P17" s="81"/>
      <c r="R17" s="81"/>
      <c r="S17" s="81"/>
      <c r="T17" s="81"/>
      <c r="U17" s="81"/>
    </row>
    <row r="18">
      <c r="A18" s="85">
        <v>7.0</v>
      </c>
      <c r="B18" s="85" t="s">
        <v>49</v>
      </c>
      <c r="C18" s="85" t="s">
        <v>50</v>
      </c>
      <c r="D18" s="86">
        <v>21.68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R18" s="81"/>
      <c r="S18" s="81"/>
      <c r="T18" s="81"/>
      <c r="U18" s="81"/>
    </row>
    <row r="19">
      <c r="A19" s="85"/>
      <c r="B19" s="85" t="s">
        <v>947</v>
      </c>
      <c r="C19" s="85" t="s">
        <v>50</v>
      </c>
      <c r="D19" s="224" t="s">
        <v>948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R19" s="81"/>
      <c r="S19" s="81"/>
      <c r="T19" s="81"/>
      <c r="U19" s="81"/>
    </row>
    <row r="20">
      <c r="A20" s="85">
        <v>10.0</v>
      </c>
      <c r="B20" s="85" t="s">
        <v>331</v>
      </c>
      <c r="C20" s="85" t="s">
        <v>50</v>
      </c>
      <c r="D20" s="224" t="s">
        <v>949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R20" s="81"/>
      <c r="S20" s="81"/>
      <c r="T20" s="81"/>
      <c r="U20" s="81"/>
    </row>
    <row r="21">
      <c r="A21" s="85">
        <v>10.0</v>
      </c>
      <c r="B21" s="85" t="s">
        <v>504</v>
      </c>
      <c r="C21" s="85" t="s">
        <v>39</v>
      </c>
      <c r="D21" s="86">
        <v>706.0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R21" s="81"/>
      <c r="S21" s="81"/>
      <c r="T21" s="81"/>
      <c r="U21" s="81"/>
    </row>
    <row r="22">
      <c r="A22" s="85">
        <v>10.0</v>
      </c>
      <c r="B22" s="85" t="s">
        <v>950</v>
      </c>
      <c r="C22" s="85" t="s">
        <v>50</v>
      </c>
      <c r="D22" s="181" t="s">
        <v>951</v>
      </c>
      <c r="E22" s="209" t="s">
        <v>951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R22" s="81"/>
      <c r="S22" s="81"/>
      <c r="T22" s="81"/>
      <c r="U22" s="81"/>
    </row>
    <row r="23">
      <c r="A23" s="85">
        <v>15.0</v>
      </c>
      <c r="B23" s="85" t="s">
        <v>172</v>
      </c>
      <c r="C23" s="85" t="s">
        <v>26</v>
      </c>
      <c r="D23" s="358">
        <f>SUM(E37:E47)</f>
        <v>7965.04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R23" s="81"/>
      <c r="S23" s="81"/>
      <c r="T23" s="81"/>
      <c r="U23" s="81"/>
    </row>
    <row r="24">
      <c r="A24" s="85">
        <v>15.0</v>
      </c>
      <c r="B24" s="85" t="s">
        <v>506</v>
      </c>
      <c r="C24" s="85" t="s">
        <v>26</v>
      </c>
      <c r="D24" s="86">
        <v>1412.0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R24" s="81"/>
      <c r="S24" s="81"/>
      <c r="T24" s="81"/>
      <c r="U24" s="81"/>
    </row>
    <row r="25">
      <c r="A25" s="85">
        <v>20.0</v>
      </c>
      <c r="B25" s="85" t="s">
        <v>370</v>
      </c>
      <c r="C25" s="85" t="s">
        <v>39</v>
      </c>
      <c r="D25" s="86">
        <v>496.38</v>
      </c>
      <c r="E25" s="209" t="s">
        <v>15</v>
      </c>
      <c r="F25" s="230"/>
      <c r="G25" s="81"/>
      <c r="H25" s="81"/>
      <c r="I25" s="81"/>
      <c r="J25" s="81"/>
      <c r="K25" s="81"/>
      <c r="L25" s="81"/>
      <c r="M25" s="81"/>
      <c r="N25" s="81"/>
      <c r="O25" s="81"/>
      <c r="P25" s="81"/>
      <c r="R25" s="81"/>
      <c r="S25" s="81"/>
      <c r="T25" s="81"/>
      <c r="U25" s="81"/>
    </row>
    <row r="26">
      <c r="A26" s="85">
        <v>20.0</v>
      </c>
      <c r="B26" s="85" t="s">
        <v>368</v>
      </c>
      <c r="C26" s="85" t="s">
        <v>39</v>
      </c>
      <c r="D26" s="181" t="s">
        <v>397</v>
      </c>
      <c r="E26" s="209" t="s">
        <v>397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R26" s="81"/>
      <c r="S26" s="81"/>
      <c r="T26" s="81"/>
      <c r="U26" s="81"/>
    </row>
    <row r="27">
      <c r="A27" s="85">
        <v>20.0</v>
      </c>
      <c r="B27" s="85" t="s">
        <v>602</v>
      </c>
      <c r="C27" s="85" t="s">
        <v>39</v>
      </c>
      <c r="D27" s="87">
        <v>3024.33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R27" s="81"/>
      <c r="S27" s="81"/>
      <c r="T27" s="81"/>
      <c r="U27" s="81"/>
    </row>
    <row r="28" ht="19.5" customHeight="1">
      <c r="A28" s="85">
        <v>20.0</v>
      </c>
      <c r="B28" s="85" t="s">
        <v>60</v>
      </c>
      <c r="C28" s="85" t="s">
        <v>39</v>
      </c>
      <c r="D28" s="87">
        <v>1840.11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R28" s="81"/>
      <c r="S28" s="81"/>
      <c r="T28" s="81"/>
      <c r="U28" s="81"/>
    </row>
    <row r="29" ht="19.5" customHeight="1">
      <c r="A29" s="85">
        <v>29.0</v>
      </c>
      <c r="B29" s="85" t="s">
        <v>398</v>
      </c>
      <c r="C29" s="92" t="s">
        <v>952</v>
      </c>
      <c r="D29" s="87">
        <v>1350.0</v>
      </c>
      <c r="E29" s="209" t="s">
        <v>15</v>
      </c>
      <c r="F29" s="88"/>
      <c r="G29" s="81"/>
      <c r="H29" s="81"/>
      <c r="I29" s="81"/>
      <c r="J29" s="81"/>
      <c r="K29" s="81"/>
      <c r="L29" s="81"/>
      <c r="M29" s="81"/>
      <c r="N29" s="81"/>
      <c r="O29" s="81"/>
      <c r="P29" s="81"/>
      <c r="R29" s="81"/>
      <c r="S29" s="81"/>
      <c r="T29" s="81"/>
      <c r="U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11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R30" s="81"/>
      <c r="S30" s="81"/>
      <c r="T30" s="81"/>
      <c r="U30" s="81"/>
    </row>
    <row r="31" ht="19.5" customHeight="1">
      <c r="A31" s="85">
        <v>30.0</v>
      </c>
      <c r="B31" s="85" t="s">
        <v>912</v>
      </c>
      <c r="C31" s="92"/>
      <c r="D31" s="153">
        <v>900.0</v>
      </c>
      <c r="E31" s="209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R31" s="81"/>
      <c r="S31" s="81"/>
      <c r="T31" s="81"/>
      <c r="U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SUM(J37:J47)</f>
        <v>6342.95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R32" s="81"/>
      <c r="S32" s="81"/>
      <c r="T32" s="81"/>
      <c r="U32" s="81"/>
    </row>
    <row r="33" ht="19.5" customHeight="1">
      <c r="A33" s="94"/>
      <c r="B33" s="95" t="s">
        <v>179</v>
      </c>
      <c r="C33" s="96"/>
      <c r="D33" s="432">
        <f>SUM(D4:D32)</f>
        <v>31248.37</v>
      </c>
      <c r="E33" s="344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R33" s="81"/>
      <c r="S33" s="81"/>
      <c r="T33" s="81"/>
      <c r="U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R34" s="81"/>
      <c r="S34" s="81"/>
      <c r="T34" s="81"/>
      <c r="U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R35" s="81"/>
      <c r="S35" s="81"/>
      <c r="T35" s="81"/>
      <c r="U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4" t="s">
        <v>436</v>
      </c>
      <c r="M36" s="81"/>
      <c r="N36" s="81"/>
      <c r="O36" s="81"/>
      <c r="P36" s="81"/>
      <c r="R36" s="81"/>
      <c r="S36" s="81"/>
      <c r="T36" s="81"/>
      <c r="U36" s="81"/>
    </row>
    <row r="37" ht="19.5" customHeight="1">
      <c r="A37" s="81"/>
      <c r="B37" s="108" t="s">
        <v>371</v>
      </c>
      <c r="C37" s="391"/>
      <c r="D37" s="433">
        <v>981.28</v>
      </c>
      <c r="E37" s="245">
        <f t="shared" ref="E37:E47" si="1">SUM(C37+D37)</f>
        <v>981.28</v>
      </c>
      <c r="F37" s="81"/>
      <c r="G37" s="108" t="s">
        <v>371</v>
      </c>
      <c r="H37" s="399"/>
      <c r="I37" s="267">
        <v>1545.9</v>
      </c>
      <c r="J37" s="395">
        <f t="shared" ref="J37:J47" si="2">SUM(H37:I37)</f>
        <v>1545.9</v>
      </c>
      <c r="K37" s="108" t="s">
        <v>371</v>
      </c>
      <c r="L37" s="396">
        <f t="shared" ref="L37:L48" si="3">SUM(E37+J37)</f>
        <v>2527.18</v>
      </c>
      <c r="M37" s="81"/>
      <c r="N37" s="81"/>
      <c r="O37" s="81"/>
      <c r="P37" s="81"/>
      <c r="R37" s="81"/>
      <c r="S37" s="81"/>
      <c r="T37" s="81"/>
      <c r="U37" s="81"/>
    </row>
    <row r="38" ht="19.5" customHeight="1">
      <c r="A38" s="81"/>
      <c r="B38" s="108" t="s">
        <v>509</v>
      </c>
      <c r="C38" s="397">
        <v>95.0</v>
      </c>
      <c r="D38" s="394">
        <v>1000.0</v>
      </c>
      <c r="E38" s="245">
        <f t="shared" si="1"/>
        <v>1095</v>
      </c>
      <c r="F38" s="81"/>
      <c r="G38" s="108" t="s">
        <v>803</v>
      </c>
      <c r="H38" s="393">
        <v>73.0</v>
      </c>
      <c r="I38" s="267">
        <v>418.85</v>
      </c>
      <c r="J38" s="395">
        <f t="shared" si="2"/>
        <v>491.85</v>
      </c>
      <c r="K38" s="108" t="s">
        <v>509</v>
      </c>
      <c r="L38" s="396">
        <f t="shared" si="3"/>
        <v>1586.85</v>
      </c>
      <c r="M38" s="82" t="s">
        <v>872</v>
      </c>
      <c r="N38" s="81"/>
      <c r="O38" s="81"/>
      <c r="P38" s="81"/>
      <c r="R38" s="81"/>
      <c r="S38" s="81"/>
      <c r="T38" s="81"/>
      <c r="U38" s="81"/>
    </row>
    <row r="39" ht="19.5" customHeight="1">
      <c r="A39" s="81"/>
      <c r="B39" s="108" t="s">
        <v>833</v>
      </c>
      <c r="C39" s="302"/>
      <c r="D39" s="398" t="s">
        <v>953</v>
      </c>
      <c r="E39" s="245">
        <f t="shared" si="1"/>
        <v>1156.92</v>
      </c>
      <c r="F39" s="81"/>
      <c r="G39" s="108" t="s">
        <v>833</v>
      </c>
      <c r="H39" s="399"/>
      <c r="I39" s="385">
        <v>892.01</v>
      </c>
      <c r="J39" s="395">
        <f t="shared" si="2"/>
        <v>892.01</v>
      </c>
      <c r="K39" s="108" t="s">
        <v>833</v>
      </c>
      <c r="L39" s="396">
        <f t="shared" si="3"/>
        <v>2048.93</v>
      </c>
      <c r="M39" s="81"/>
      <c r="N39" s="81"/>
      <c r="O39" s="81"/>
      <c r="P39" s="81"/>
      <c r="R39" s="81"/>
      <c r="S39" s="81"/>
      <c r="T39" s="81"/>
      <c r="U39" s="81"/>
    </row>
    <row r="40">
      <c r="A40" s="81"/>
      <c r="B40" s="108" t="s">
        <v>954</v>
      </c>
      <c r="C40" s="302">
        <v>300.0</v>
      </c>
      <c r="D40" s="398" t="s">
        <v>955</v>
      </c>
      <c r="E40" s="245">
        <f t="shared" si="1"/>
        <v>1216.8</v>
      </c>
      <c r="F40" s="81"/>
      <c r="G40" s="108" t="s">
        <v>630</v>
      </c>
      <c r="H40" s="393"/>
      <c r="I40" s="267">
        <v>859.98</v>
      </c>
      <c r="J40" s="395">
        <f t="shared" si="2"/>
        <v>859.98</v>
      </c>
      <c r="K40" s="108" t="s">
        <v>873</v>
      </c>
      <c r="L40" s="396">
        <f t="shared" si="3"/>
        <v>2076.78</v>
      </c>
      <c r="M40" s="82" t="s">
        <v>872</v>
      </c>
      <c r="N40" s="81"/>
      <c r="O40" s="81"/>
      <c r="P40" s="81"/>
      <c r="R40" s="81"/>
      <c r="S40" s="81"/>
      <c r="T40" s="81"/>
      <c r="U40" s="81"/>
    </row>
    <row r="41">
      <c r="A41" s="81"/>
      <c r="B41" s="108" t="s">
        <v>604</v>
      </c>
      <c r="C41" s="400"/>
      <c r="D41" s="398" t="s">
        <v>956</v>
      </c>
      <c r="E41" s="245">
        <f t="shared" si="1"/>
        <v>1039.44</v>
      </c>
      <c r="F41" s="81"/>
      <c r="G41" s="108" t="s">
        <v>604</v>
      </c>
      <c r="H41" s="399"/>
      <c r="I41" s="224">
        <v>454.38</v>
      </c>
      <c r="J41" s="395">
        <f t="shared" si="2"/>
        <v>454.38</v>
      </c>
      <c r="K41" s="108" t="s">
        <v>604</v>
      </c>
      <c r="L41" s="396">
        <f t="shared" si="3"/>
        <v>1493.82</v>
      </c>
      <c r="M41" s="81"/>
      <c r="N41" s="81"/>
      <c r="O41" s="81"/>
      <c r="P41" s="81"/>
      <c r="R41" s="81"/>
      <c r="S41" s="81"/>
      <c r="T41" s="81"/>
      <c r="U41" s="81"/>
    </row>
    <row r="42">
      <c r="A42" s="81"/>
      <c r="B42" s="108" t="s">
        <v>669</v>
      </c>
      <c r="C42" s="302"/>
      <c r="D42" s="398" t="s">
        <v>957</v>
      </c>
      <c r="E42" s="245">
        <f t="shared" si="1"/>
        <v>1459.8</v>
      </c>
      <c r="F42" s="81"/>
      <c r="G42" s="108" t="s">
        <v>669</v>
      </c>
      <c r="H42" s="399"/>
      <c r="I42" s="224">
        <v>1294.19</v>
      </c>
      <c r="J42" s="395">
        <f t="shared" si="2"/>
        <v>1294.19</v>
      </c>
      <c r="K42" s="108" t="s">
        <v>669</v>
      </c>
      <c r="L42" s="396">
        <f t="shared" si="3"/>
        <v>2753.99</v>
      </c>
      <c r="M42" s="81"/>
      <c r="N42" s="81"/>
      <c r="O42" s="81"/>
      <c r="P42" s="81"/>
      <c r="R42" s="81"/>
      <c r="S42" s="81"/>
      <c r="T42" s="81"/>
      <c r="U42" s="81"/>
    </row>
    <row r="43">
      <c r="A43" s="81"/>
      <c r="B43" s="108" t="s">
        <v>763</v>
      </c>
      <c r="C43" s="302">
        <v>75.05</v>
      </c>
      <c r="D43" s="398" t="s">
        <v>958</v>
      </c>
      <c r="E43" s="245">
        <f t="shared" si="1"/>
        <v>673.2</v>
      </c>
      <c r="F43" s="81"/>
      <c r="G43" s="108" t="s">
        <v>763</v>
      </c>
      <c r="H43" s="399"/>
      <c r="I43" s="224">
        <v>254.4</v>
      </c>
      <c r="J43" s="395">
        <f t="shared" si="2"/>
        <v>254.4</v>
      </c>
      <c r="K43" s="108" t="s">
        <v>763</v>
      </c>
      <c r="L43" s="396">
        <f t="shared" si="3"/>
        <v>927.6</v>
      </c>
      <c r="M43" s="81"/>
      <c r="N43" s="81"/>
      <c r="O43" s="81"/>
      <c r="P43" s="81"/>
      <c r="R43" s="81"/>
      <c r="S43" s="81"/>
      <c r="T43" s="81"/>
      <c r="U43" s="81"/>
    </row>
    <row r="44">
      <c r="A44" s="81"/>
      <c r="B44" s="108" t="s">
        <v>914</v>
      </c>
      <c r="C44" s="302"/>
      <c r="D44" s="398" t="s">
        <v>959</v>
      </c>
      <c r="E44" s="245">
        <f t="shared" si="1"/>
        <v>342.6</v>
      </c>
      <c r="F44" s="81"/>
      <c r="G44" s="108" t="s">
        <v>914</v>
      </c>
      <c r="H44" s="399"/>
      <c r="I44" s="224"/>
      <c r="J44" s="434">
        <f t="shared" si="2"/>
        <v>0</v>
      </c>
      <c r="K44" s="108" t="s">
        <v>914</v>
      </c>
      <c r="L44" s="421">
        <f t="shared" si="3"/>
        <v>342.6</v>
      </c>
      <c r="M44" s="81"/>
      <c r="N44" s="81"/>
      <c r="O44" s="81"/>
      <c r="P44" s="81"/>
      <c r="R44" s="81"/>
      <c r="S44" s="81"/>
      <c r="T44" s="81"/>
      <c r="U44" s="81"/>
    </row>
    <row r="45">
      <c r="A45" s="81"/>
      <c r="B45" s="108" t="s">
        <v>960</v>
      </c>
      <c r="C45" s="302"/>
      <c r="D45" s="398"/>
      <c r="E45" s="245">
        <f t="shared" si="1"/>
        <v>0</v>
      </c>
      <c r="F45" s="81"/>
      <c r="G45" s="108" t="s">
        <v>960</v>
      </c>
      <c r="H45" s="393">
        <v>251.7</v>
      </c>
      <c r="I45" s="224"/>
      <c r="J45" s="435">
        <f t="shared" si="2"/>
        <v>251.7</v>
      </c>
      <c r="K45" s="108" t="s">
        <v>960</v>
      </c>
      <c r="L45" s="421">
        <f t="shared" si="3"/>
        <v>251.7</v>
      </c>
      <c r="M45" s="81"/>
      <c r="N45" s="81"/>
      <c r="O45" s="81"/>
      <c r="P45" s="81"/>
      <c r="R45" s="81"/>
      <c r="S45" s="81"/>
      <c r="T45" s="81"/>
      <c r="U45" s="81"/>
    </row>
    <row r="46">
      <c r="A46" s="81"/>
      <c r="B46" s="108" t="s">
        <v>961</v>
      </c>
      <c r="C46" s="302"/>
      <c r="D46" s="398"/>
      <c r="E46" s="245">
        <f t="shared" si="1"/>
        <v>0</v>
      </c>
      <c r="F46" s="81"/>
      <c r="G46" s="108" t="s">
        <v>961</v>
      </c>
      <c r="H46" s="436">
        <v>92.5</v>
      </c>
      <c r="I46" s="224"/>
      <c r="J46" s="437">
        <f t="shared" si="2"/>
        <v>92.5</v>
      </c>
      <c r="K46" s="108" t="s">
        <v>961</v>
      </c>
      <c r="L46" s="438">
        <f t="shared" si="3"/>
        <v>92.5</v>
      </c>
      <c r="M46" s="81"/>
      <c r="N46" s="81"/>
      <c r="O46" s="81"/>
      <c r="P46" s="81"/>
      <c r="R46" s="81"/>
      <c r="S46" s="81"/>
      <c r="T46" s="81"/>
      <c r="U46" s="81"/>
    </row>
    <row r="47">
      <c r="A47" s="81"/>
      <c r="B47" s="108" t="s">
        <v>874</v>
      </c>
      <c r="C47" s="302"/>
      <c r="D47" s="398"/>
      <c r="E47" s="245">
        <f t="shared" si="1"/>
        <v>0</v>
      </c>
      <c r="F47" s="81"/>
      <c r="G47" s="108" t="s">
        <v>874</v>
      </c>
      <c r="H47" s="402"/>
      <c r="I47" s="224">
        <v>206.04</v>
      </c>
      <c r="J47" s="395">
        <f t="shared" si="2"/>
        <v>206.04</v>
      </c>
      <c r="K47" s="108" t="s">
        <v>874</v>
      </c>
      <c r="L47" s="396">
        <f t="shared" si="3"/>
        <v>206.04</v>
      </c>
      <c r="M47" s="81"/>
      <c r="N47" s="81"/>
      <c r="O47" s="81"/>
      <c r="P47" s="81"/>
      <c r="R47" s="81"/>
      <c r="S47" s="81"/>
      <c r="T47" s="81"/>
      <c r="U47" s="81"/>
    </row>
    <row r="48">
      <c r="A48" s="81"/>
      <c r="B48" s="81"/>
      <c r="C48" s="81"/>
      <c r="D48" s="252"/>
      <c r="E48" s="403">
        <f>SUM(E37:E47)</f>
        <v>7965.04</v>
      </c>
      <c r="F48" s="194"/>
      <c r="G48" s="81"/>
      <c r="H48" s="81"/>
      <c r="I48" s="257" t="s">
        <v>193</v>
      </c>
      <c r="J48" s="335">
        <f>SUM(J37:J47)</f>
        <v>6342.95</v>
      </c>
      <c r="K48" s="195" t="s">
        <v>281</v>
      </c>
      <c r="L48" s="396">
        <f t="shared" si="3"/>
        <v>14307.99</v>
      </c>
      <c r="M48" s="81"/>
      <c r="N48" s="81"/>
      <c r="O48" s="81"/>
      <c r="P48" s="81"/>
      <c r="R48" s="81"/>
      <c r="S48" s="81"/>
      <c r="T48" s="81"/>
      <c r="U48" s="81"/>
    </row>
    <row r="49">
      <c r="A49" s="81"/>
      <c r="B49" s="116" t="s">
        <v>194</v>
      </c>
      <c r="C49" s="117" t="str">
        <f>SUM(E48+I48)</f>
        <v>#VALUE!</v>
      </c>
      <c r="D49" s="118"/>
      <c r="E49" s="118"/>
      <c r="F49" s="99"/>
      <c r="G49" s="99"/>
      <c r="H49" s="99"/>
      <c r="I49" s="99"/>
      <c r="J49" s="81"/>
      <c r="K49" s="81"/>
      <c r="L49" s="81"/>
      <c r="M49" s="81"/>
      <c r="N49" s="81"/>
      <c r="O49" s="81"/>
      <c r="P49" s="81"/>
      <c r="R49" s="81"/>
      <c r="S49" s="81"/>
      <c r="T49" s="81"/>
      <c r="U49" s="81"/>
    </row>
    <row r="50">
      <c r="A50" s="81"/>
      <c r="B50" s="119"/>
      <c r="C50" s="120"/>
      <c r="D50" s="120"/>
      <c r="E50" s="120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R50" s="81"/>
      <c r="S50" s="81"/>
      <c r="T50" s="81"/>
      <c r="U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R51" s="81"/>
      <c r="S51" s="81"/>
      <c r="T51" s="81"/>
      <c r="U51" s="81"/>
    </row>
    <row r="52">
      <c r="A52" s="81"/>
      <c r="B52" s="79" t="s">
        <v>201</v>
      </c>
      <c r="C52" s="99"/>
      <c r="D52" s="99"/>
      <c r="E52" s="99"/>
      <c r="F52" s="99"/>
      <c r="G52" s="99"/>
      <c r="H52" s="99"/>
      <c r="I52" s="99"/>
      <c r="J52" s="81"/>
      <c r="K52" s="81"/>
      <c r="L52" s="81"/>
      <c r="M52" s="81"/>
      <c r="N52" s="81"/>
      <c r="O52" s="81"/>
      <c r="P52" s="81"/>
      <c r="R52" s="81"/>
      <c r="S52" s="81"/>
      <c r="T52" s="81"/>
      <c r="U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R53" s="81"/>
      <c r="S53" s="81"/>
      <c r="T53" s="81"/>
      <c r="U53" s="81"/>
    </row>
    <row r="54">
      <c r="A54" s="81"/>
      <c r="B54" s="79" t="s">
        <v>438</v>
      </c>
      <c r="C54" s="99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R54" s="81"/>
      <c r="S54" s="81"/>
      <c r="T54" s="81"/>
      <c r="U54" s="81"/>
    </row>
    <row r="55">
      <c r="A55" s="81"/>
      <c r="B55" s="129"/>
      <c r="C55" s="129"/>
      <c r="D55" s="129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R55" s="81"/>
      <c r="S55" s="81"/>
      <c r="T55" s="81"/>
      <c r="U55" s="81"/>
    </row>
    <row r="56">
      <c r="A56" s="81"/>
      <c r="B56" s="319" t="s">
        <v>962</v>
      </c>
      <c r="C56" s="346" t="s">
        <v>518</v>
      </c>
      <c r="D56" s="347">
        <v>57.18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R56" s="81"/>
      <c r="S56" s="81"/>
      <c r="T56" s="81"/>
      <c r="U56" s="81"/>
    </row>
    <row r="57">
      <c r="A57" s="81"/>
      <c r="B57" s="363"/>
      <c r="C57" s="130"/>
      <c r="D57" s="13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R57" s="81"/>
      <c r="S57" s="81"/>
      <c r="T57" s="81"/>
      <c r="U57" s="81"/>
    </row>
    <row r="58">
      <c r="A58" s="81"/>
      <c r="B58" s="130"/>
      <c r="C58" s="130"/>
      <c r="D58" s="13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R58" s="81"/>
      <c r="S58" s="81"/>
      <c r="T58" s="81"/>
      <c r="U58" s="81"/>
    </row>
    <row r="59">
      <c r="A59" s="81"/>
      <c r="B59" s="130"/>
      <c r="C59" s="130"/>
      <c r="D59" s="13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R59" s="81"/>
      <c r="S59" s="81"/>
      <c r="T59" s="81"/>
      <c r="U59" s="81"/>
    </row>
    <row r="60">
      <c r="A60" s="81"/>
      <c r="B60" s="131"/>
      <c r="C60" s="131"/>
      <c r="D60" s="13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R60" s="81"/>
      <c r="S60" s="81"/>
      <c r="T60" s="81"/>
      <c r="U60" s="81"/>
    </row>
    <row r="61">
      <c r="A61" s="81"/>
      <c r="B61" s="81"/>
      <c r="C61" s="133" t="s">
        <v>193</v>
      </c>
      <c r="D61" s="134">
        <f>SUM(D56:D60)</f>
        <v>57.18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R61" s="81"/>
      <c r="S61" s="81"/>
      <c r="T61" s="81"/>
      <c r="U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R62" s="81"/>
      <c r="S62" s="81"/>
      <c r="T62" s="81"/>
      <c r="U62" s="81"/>
    </row>
    <row r="63">
      <c r="A63" s="81"/>
      <c r="B63" s="79" t="s">
        <v>210</v>
      </c>
      <c r="C63" s="99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R63" s="81"/>
      <c r="S63" s="81"/>
      <c r="T63" s="81"/>
      <c r="U63" s="81"/>
    </row>
    <row r="64">
      <c r="A64" s="81"/>
      <c r="B64" s="129" t="s">
        <v>203</v>
      </c>
      <c r="C64" s="129" t="s">
        <v>160</v>
      </c>
      <c r="D64" s="129" t="s">
        <v>204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R64" s="81"/>
      <c r="S64" s="81"/>
      <c r="T64" s="81"/>
      <c r="U64" s="81"/>
    </row>
    <row r="65">
      <c r="A65" s="81"/>
      <c r="B65" s="319" t="s">
        <v>963</v>
      </c>
      <c r="C65" s="346" t="s">
        <v>209</v>
      </c>
      <c r="D65" s="347">
        <v>135.0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R65" s="81"/>
      <c r="S65" s="81"/>
      <c r="T65" s="81"/>
      <c r="U65" s="81"/>
    </row>
    <row r="66">
      <c r="A66" s="81"/>
      <c r="B66" s="369" t="s">
        <v>964</v>
      </c>
      <c r="C66" s="414" t="s">
        <v>209</v>
      </c>
      <c r="D66" s="415">
        <v>35.7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R66" s="81"/>
      <c r="S66" s="81"/>
      <c r="T66" s="81"/>
      <c r="U66" s="81"/>
    </row>
    <row r="67">
      <c r="A67" s="81"/>
      <c r="B67" s="130"/>
      <c r="C67" s="130"/>
      <c r="D67" s="13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R67" s="81"/>
      <c r="S67" s="81"/>
      <c r="T67" s="81"/>
      <c r="U67" s="81"/>
    </row>
    <row r="68">
      <c r="A68" s="81"/>
      <c r="B68" s="130"/>
      <c r="C68" s="130"/>
      <c r="D68" s="13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R68" s="81"/>
      <c r="S68" s="81"/>
      <c r="T68" s="81"/>
      <c r="U68" s="81"/>
    </row>
    <row r="69">
      <c r="A69" s="81"/>
      <c r="B69" s="130"/>
      <c r="C69" s="130"/>
      <c r="D69" s="13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R69" s="81"/>
      <c r="S69" s="81"/>
      <c r="T69" s="81"/>
      <c r="U69" s="81"/>
    </row>
    <row r="70">
      <c r="A70" s="81"/>
      <c r="B70" s="131"/>
      <c r="C70" s="131"/>
      <c r="D70" s="13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R70" s="81"/>
      <c r="S70" s="81"/>
      <c r="T70" s="81"/>
      <c r="U70" s="81"/>
    </row>
    <row r="71">
      <c r="A71" s="81"/>
      <c r="B71" s="135"/>
      <c r="C71" s="131"/>
      <c r="D71" s="13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R71" s="81"/>
      <c r="S71" s="81"/>
      <c r="T71" s="81"/>
      <c r="U71" s="81"/>
    </row>
    <row r="72">
      <c r="A72" s="81"/>
      <c r="B72" s="136"/>
      <c r="C72" s="133" t="s">
        <v>193</v>
      </c>
      <c r="D72" s="134">
        <f>SUM(D65:D71)</f>
        <v>170.7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R72" s="81"/>
      <c r="S72" s="81"/>
      <c r="T72" s="81"/>
      <c r="U72" s="81"/>
    </row>
    <row r="73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R73" s="81"/>
      <c r="S73" s="81"/>
      <c r="T73" s="81"/>
      <c r="U73" s="81"/>
    </row>
    <row r="74">
      <c r="A74" s="81"/>
      <c r="B74" s="79" t="s">
        <v>216</v>
      </c>
      <c r="C74" s="99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R74" s="81"/>
      <c r="S74" s="81"/>
      <c r="T74" s="81"/>
      <c r="U74" s="81"/>
    </row>
    <row r="75">
      <c r="A75" s="81"/>
      <c r="B75" s="129" t="s">
        <v>203</v>
      </c>
      <c r="C75" s="129" t="s">
        <v>160</v>
      </c>
      <c r="D75" s="129" t="s">
        <v>204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R75" s="81"/>
      <c r="S75" s="81"/>
      <c r="T75" s="81"/>
      <c r="U75" s="81"/>
    </row>
    <row r="76">
      <c r="A76" s="81"/>
      <c r="B76" s="130" t="s">
        <v>917</v>
      </c>
      <c r="C76" s="130" t="s">
        <v>965</v>
      </c>
      <c r="D76" s="130">
        <v>61.67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R76" s="81"/>
      <c r="S76" s="81"/>
      <c r="T76" s="81"/>
      <c r="U76" s="81"/>
    </row>
    <row r="77">
      <c r="A77" s="81"/>
      <c r="B77" s="130"/>
      <c r="C77" s="130"/>
      <c r="D77" s="13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R77" s="81"/>
      <c r="S77" s="81"/>
      <c r="T77" s="81"/>
      <c r="U77" s="81"/>
    </row>
    <row r="78">
      <c r="A78" s="81"/>
      <c r="B78" s="135"/>
      <c r="C78" s="135"/>
      <c r="D78" s="135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R78" s="81"/>
      <c r="S78" s="81"/>
      <c r="T78" s="81"/>
      <c r="U78" s="81"/>
    </row>
    <row r="79">
      <c r="A79" s="81"/>
      <c r="B79" s="136"/>
      <c r="C79" s="133" t="s">
        <v>193</v>
      </c>
      <c r="D79" s="134">
        <f>SUM(D76:D78)</f>
        <v>61.67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R79" s="81"/>
      <c r="S79" s="81"/>
      <c r="T79" s="81"/>
      <c r="U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R80" s="81"/>
      <c r="S80" s="81"/>
      <c r="T80" s="81"/>
      <c r="U80" s="81"/>
    </row>
    <row r="81">
      <c r="A81" s="81"/>
      <c r="B81" s="79" t="s">
        <v>220</v>
      </c>
      <c r="C81" s="99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R81" s="81"/>
      <c r="S81" s="81"/>
      <c r="T81" s="81"/>
      <c r="U81" s="81"/>
    </row>
    <row r="82">
      <c r="A82" s="81"/>
      <c r="B82" s="129" t="s">
        <v>203</v>
      </c>
      <c r="C82" s="129" t="s">
        <v>160</v>
      </c>
      <c r="D82" s="129" t="s">
        <v>204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R82" s="81"/>
      <c r="S82" s="81"/>
      <c r="T82" s="81"/>
      <c r="U82" s="81"/>
    </row>
    <row r="83">
      <c r="A83" s="81"/>
      <c r="B83" s="130" t="s">
        <v>966</v>
      </c>
      <c r="C83" s="130" t="s">
        <v>340</v>
      </c>
      <c r="D83" s="130">
        <v>100.0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R83" s="81"/>
      <c r="S83" s="81"/>
      <c r="T83" s="81"/>
      <c r="U83" s="81"/>
    </row>
    <row r="84">
      <c r="A84" s="81"/>
      <c r="B84" s="130"/>
      <c r="C84" s="130"/>
      <c r="D84" s="13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R84" s="81"/>
      <c r="S84" s="81"/>
      <c r="T84" s="81"/>
      <c r="U84" s="81"/>
    </row>
    <row r="85">
      <c r="A85" s="81"/>
      <c r="B85" s="135"/>
      <c r="C85" s="135"/>
      <c r="D85" s="135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R85" s="81"/>
      <c r="S85" s="81"/>
      <c r="T85" s="81"/>
      <c r="U85" s="81"/>
    </row>
    <row r="86">
      <c r="A86" s="81"/>
      <c r="B86" s="136"/>
      <c r="C86" s="133" t="s">
        <v>193</v>
      </c>
      <c r="D86" s="134">
        <f>SUM(D83:D85)</f>
        <v>100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R86" s="81"/>
      <c r="S86" s="81"/>
      <c r="T86" s="81"/>
      <c r="U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R87" s="81"/>
      <c r="S87" s="81"/>
      <c r="T87" s="81"/>
      <c r="U87" s="81"/>
    </row>
    <row r="88">
      <c r="A88" s="81"/>
      <c r="B88" s="79" t="s">
        <v>223</v>
      </c>
      <c r="C88" s="99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R88" s="81"/>
      <c r="S88" s="81"/>
      <c r="T88" s="81"/>
      <c r="U88" s="81"/>
    </row>
    <row r="89">
      <c r="A89" s="81"/>
      <c r="B89" s="129" t="s">
        <v>203</v>
      </c>
      <c r="C89" s="129" t="s">
        <v>160</v>
      </c>
      <c r="D89" s="129" t="s">
        <v>204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R89" s="81"/>
      <c r="S89" s="81"/>
      <c r="T89" s="81"/>
      <c r="U89" s="81"/>
    </row>
    <row r="90">
      <c r="A90" s="81"/>
      <c r="B90" s="130"/>
      <c r="C90" s="130"/>
      <c r="D90" s="13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R90" s="81"/>
      <c r="S90" s="81"/>
      <c r="T90" s="81"/>
      <c r="U90" s="81"/>
    </row>
    <row r="91">
      <c r="A91" s="81"/>
      <c r="B91" s="130"/>
      <c r="C91" s="130"/>
      <c r="D91" s="13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R91" s="81"/>
      <c r="S91" s="81"/>
      <c r="T91" s="81"/>
      <c r="U91" s="81"/>
    </row>
    <row r="92">
      <c r="A92" s="81"/>
      <c r="B92" s="130"/>
      <c r="C92" s="130"/>
      <c r="D92" s="13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R92" s="81"/>
      <c r="S92" s="81"/>
      <c r="T92" s="81"/>
      <c r="U92" s="81"/>
    </row>
    <row r="93">
      <c r="A93" s="81"/>
      <c r="B93" s="81"/>
      <c r="C93" s="133" t="s">
        <v>193</v>
      </c>
      <c r="D93" s="134">
        <f>SUM(D90:D92)</f>
        <v>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R93" s="81"/>
      <c r="S93" s="81"/>
      <c r="T93" s="81"/>
      <c r="U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R94" s="81"/>
      <c r="S94" s="81"/>
      <c r="T94" s="81"/>
      <c r="U94" s="81"/>
    </row>
    <row r="95">
      <c r="A95" s="81"/>
      <c r="B95" s="79" t="s">
        <v>224</v>
      </c>
      <c r="C95" s="99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R95" s="81"/>
      <c r="S95" s="81"/>
      <c r="T95" s="81"/>
      <c r="U95" s="81"/>
    </row>
    <row r="96">
      <c r="A96" s="81"/>
      <c r="B96" s="129" t="s">
        <v>203</v>
      </c>
      <c r="C96" s="129" t="s">
        <v>160</v>
      </c>
      <c r="D96" s="129" t="s">
        <v>204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R96" s="81"/>
      <c r="S96" s="81"/>
      <c r="T96" s="81"/>
      <c r="U96" s="81"/>
    </row>
    <row r="97">
      <c r="A97" s="81"/>
      <c r="B97" s="131"/>
      <c r="C97" s="131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R97" s="81"/>
      <c r="S97" s="81"/>
      <c r="T97" s="81"/>
      <c r="U97" s="81"/>
    </row>
    <row r="98">
      <c r="A98" s="81"/>
      <c r="B98" s="131"/>
      <c r="C98" s="131"/>
      <c r="D98" s="13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R98" s="81"/>
      <c r="S98" s="81"/>
      <c r="T98" s="81"/>
      <c r="U98" s="81"/>
    </row>
    <row r="99">
      <c r="A99" s="81"/>
      <c r="B99" s="135"/>
      <c r="C99" s="135"/>
      <c r="D99" s="135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R99" s="81"/>
      <c r="S99" s="81"/>
      <c r="T99" s="81"/>
      <c r="U99" s="81"/>
    </row>
    <row r="100">
      <c r="A100" s="81"/>
      <c r="B100" s="136"/>
      <c r="C100" s="133" t="s">
        <v>193</v>
      </c>
      <c r="D100" s="134">
        <f>SUM(D97:D99)</f>
        <v>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R100" s="81"/>
      <c r="S100" s="81"/>
      <c r="T100" s="81"/>
      <c r="U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R101" s="81"/>
      <c r="S101" s="81"/>
      <c r="T101" s="81"/>
      <c r="U101" s="81"/>
    </row>
    <row r="102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R102" s="81"/>
      <c r="S102" s="81"/>
      <c r="T102" s="81"/>
      <c r="U102" s="81"/>
    </row>
    <row r="103">
      <c r="A103" s="81"/>
      <c r="B103" s="200" t="s">
        <v>354</v>
      </c>
      <c r="C103" s="99"/>
      <c r="D103" s="81"/>
      <c r="E103" s="81"/>
      <c r="F103" s="81"/>
      <c r="G103" s="365"/>
      <c r="H103" s="81"/>
      <c r="I103" s="81"/>
      <c r="J103" s="81"/>
      <c r="K103" s="81"/>
      <c r="L103" s="81"/>
      <c r="M103" s="81"/>
      <c r="N103" s="81"/>
      <c r="O103" s="81"/>
      <c r="P103" s="81"/>
      <c r="R103" s="81"/>
      <c r="S103" s="81"/>
      <c r="T103" s="81"/>
      <c r="U103" s="81"/>
    </row>
    <row r="104">
      <c r="A104" s="81"/>
      <c r="B104" s="129" t="s">
        <v>203</v>
      </c>
      <c r="C104" s="129" t="s">
        <v>160</v>
      </c>
      <c r="D104" s="129" t="s">
        <v>204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R104" s="81"/>
      <c r="S104" s="81"/>
      <c r="T104" s="81"/>
      <c r="U104" s="81"/>
    </row>
    <row r="105">
      <c r="A105" s="81"/>
      <c r="B105" s="187" t="s">
        <v>923</v>
      </c>
      <c r="C105" s="130" t="s">
        <v>967</v>
      </c>
      <c r="D105" s="302">
        <v>560.0</v>
      </c>
      <c r="E105" s="199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R105" s="81"/>
      <c r="S105" s="81"/>
      <c r="T105" s="81"/>
      <c r="U105" s="81"/>
    </row>
    <row r="106">
      <c r="A106" s="81"/>
      <c r="B106" s="130" t="s">
        <v>886</v>
      </c>
      <c r="C106" s="130" t="s">
        <v>968</v>
      </c>
      <c r="D106" s="302">
        <v>259.6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R106" s="81"/>
      <c r="S106" s="81"/>
      <c r="T106" s="81"/>
      <c r="U106" s="81"/>
    </row>
    <row r="107">
      <c r="A107" s="81"/>
      <c r="B107" s="130"/>
      <c r="C107" s="130"/>
      <c r="D107" s="13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R107" s="81"/>
      <c r="S107" s="81"/>
      <c r="T107" s="81"/>
      <c r="U107" s="81"/>
    </row>
    <row r="108">
      <c r="A108" s="81"/>
      <c r="B108" s="137"/>
      <c r="C108" s="137"/>
      <c r="D108" s="137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R108" s="81"/>
      <c r="S108" s="81"/>
      <c r="T108" s="81"/>
      <c r="U108" s="81"/>
    </row>
    <row r="109">
      <c r="A109" s="81"/>
      <c r="B109" s="213"/>
      <c r="C109" s="214" t="s">
        <v>193</v>
      </c>
      <c r="D109" s="411">
        <f>SUM(D105:D108)</f>
        <v>819.6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R109" s="81"/>
      <c r="S109" s="81"/>
      <c r="T109" s="81"/>
      <c r="U109" s="81"/>
    </row>
    <row r="110">
      <c r="A110" s="81"/>
      <c r="B110" s="367"/>
      <c r="C110" s="217"/>
      <c r="D110" s="136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R110" s="81"/>
      <c r="S110" s="81"/>
      <c r="T110" s="81"/>
      <c r="U110" s="81"/>
    </row>
    <row r="111">
      <c r="A111" s="81"/>
      <c r="B111" s="364" t="s">
        <v>928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R111" s="81"/>
      <c r="S111" s="81"/>
      <c r="T111" s="81"/>
      <c r="U111" s="81"/>
    </row>
    <row r="112">
      <c r="A112" s="81"/>
      <c r="B112" s="129" t="s">
        <v>203</v>
      </c>
      <c r="C112" s="129" t="s">
        <v>160</v>
      </c>
      <c r="D112" s="129" t="s">
        <v>204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R112" s="81"/>
      <c r="S112" s="81"/>
      <c r="T112" s="81"/>
      <c r="U112" s="81"/>
    </row>
    <row r="113">
      <c r="A113" s="81"/>
      <c r="B113" s="187"/>
      <c r="C113" s="130"/>
      <c r="D113" s="302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R113" s="81"/>
      <c r="S113" s="81"/>
      <c r="T113" s="81"/>
      <c r="U113" s="81"/>
    </row>
    <row r="114">
      <c r="A114" s="81"/>
      <c r="B114" s="130"/>
      <c r="C114" s="130"/>
      <c r="D114" s="302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R114" s="81"/>
      <c r="S114" s="81"/>
      <c r="T114" s="81"/>
      <c r="U114" s="81"/>
    </row>
    <row r="115">
      <c r="A115" s="81"/>
      <c r="B115" s="130"/>
      <c r="C115" s="130"/>
      <c r="D115" s="13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R115" s="81"/>
      <c r="S115" s="81"/>
      <c r="T115" s="81"/>
      <c r="U115" s="81"/>
    </row>
    <row r="116">
      <c r="A116" s="81"/>
      <c r="B116" s="137"/>
      <c r="C116" s="137"/>
      <c r="D116" s="137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R116" s="81"/>
      <c r="S116" s="81"/>
      <c r="T116" s="81"/>
      <c r="U116" s="81"/>
    </row>
    <row r="117">
      <c r="A117" s="81"/>
      <c r="B117" s="213"/>
      <c r="C117" s="214" t="s">
        <v>193</v>
      </c>
      <c r="D117" s="439">
        <f>SUM(D113:D116)</f>
        <v>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R117" s="81"/>
      <c r="S117" s="81"/>
      <c r="T117" s="81"/>
      <c r="U117" s="81"/>
    </row>
    <row r="118">
      <c r="A118" s="81"/>
      <c r="B118" s="367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R118" s="81"/>
      <c r="S118" s="81"/>
      <c r="T118" s="81"/>
      <c r="U118" s="81"/>
    </row>
    <row r="119">
      <c r="A119" s="81"/>
      <c r="B119" s="216"/>
      <c r="C119" s="429"/>
      <c r="D119" s="429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R119" s="81"/>
      <c r="S119" s="81"/>
      <c r="T119" s="81"/>
      <c r="U119" s="81"/>
    </row>
    <row r="120">
      <c r="A120" s="81"/>
      <c r="B120" s="79" t="s">
        <v>930</v>
      </c>
      <c r="C120" s="218"/>
      <c r="D120" s="218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R120" s="81"/>
      <c r="S120" s="81"/>
      <c r="T120" s="81"/>
      <c r="U120" s="81"/>
    </row>
    <row r="121">
      <c r="A121" s="81"/>
      <c r="B121" s="129" t="s">
        <v>203</v>
      </c>
      <c r="C121" s="129" t="s">
        <v>160</v>
      </c>
      <c r="D121" s="129" t="s">
        <v>204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R121" s="81"/>
      <c r="S121" s="81"/>
      <c r="T121" s="81"/>
      <c r="U121" s="81"/>
    </row>
    <row r="122">
      <c r="A122" s="81"/>
      <c r="B122" s="330" t="s">
        <v>686</v>
      </c>
      <c r="C122" s="387" t="s">
        <v>969</v>
      </c>
      <c r="D122" s="388">
        <v>128.7</v>
      </c>
      <c r="E122" s="199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R122" s="81"/>
      <c r="S122" s="81"/>
      <c r="T122" s="81"/>
      <c r="U122" s="81"/>
    </row>
    <row r="123">
      <c r="A123" s="81"/>
      <c r="B123" s="330" t="s">
        <v>932</v>
      </c>
      <c r="C123" s="387" t="s">
        <v>713</v>
      </c>
      <c r="D123" s="388">
        <v>578.5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R123" s="81"/>
      <c r="S123" s="81"/>
      <c r="T123" s="81"/>
      <c r="U123" s="81"/>
    </row>
    <row r="124">
      <c r="A124" s="81"/>
      <c r="B124" s="369" t="s">
        <v>686</v>
      </c>
      <c r="C124" s="124" t="s">
        <v>970</v>
      </c>
      <c r="D124" s="370">
        <v>111.7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R124" s="81"/>
      <c r="S124" s="81"/>
      <c r="T124" s="81"/>
      <c r="U124" s="81"/>
    </row>
    <row r="125">
      <c r="A125" s="81"/>
      <c r="B125" s="130"/>
      <c r="C125" s="130"/>
      <c r="D125" s="13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R125" s="81"/>
      <c r="S125" s="81"/>
      <c r="T125" s="81"/>
      <c r="U125" s="81"/>
    </row>
    <row r="126">
      <c r="A126" s="81"/>
      <c r="B126" s="130"/>
      <c r="C126" s="130"/>
      <c r="D126" s="13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R126" s="81"/>
      <c r="S126" s="81"/>
      <c r="T126" s="81"/>
      <c r="U126" s="81"/>
    </row>
    <row r="127">
      <c r="A127" s="81"/>
      <c r="B127" s="130"/>
      <c r="C127" s="130"/>
      <c r="D127" s="13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R127" s="81"/>
      <c r="S127" s="81"/>
      <c r="T127" s="81"/>
      <c r="U127" s="81"/>
    </row>
    <row r="128">
      <c r="A128" s="81"/>
      <c r="B128" s="130"/>
      <c r="C128" s="130"/>
      <c r="D128" s="13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R128" s="81"/>
      <c r="S128" s="81"/>
      <c r="T128" s="81"/>
      <c r="U128" s="81"/>
    </row>
    <row r="129">
      <c r="A129" s="81"/>
      <c r="B129" s="131"/>
      <c r="C129" s="131"/>
      <c r="D129" s="13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R129" s="81"/>
      <c r="S129" s="81"/>
      <c r="T129" s="81"/>
      <c r="U129" s="81"/>
    </row>
    <row r="130">
      <c r="A130" s="81"/>
      <c r="B130" s="81"/>
      <c r="C130" s="133" t="s">
        <v>193</v>
      </c>
      <c r="D130" s="134">
        <f>SUM(D122:D129)</f>
        <v>818.9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R130" s="81"/>
      <c r="S130" s="81"/>
      <c r="T130" s="81"/>
      <c r="U130" s="81"/>
    </row>
    <row r="131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R131" s="81"/>
      <c r="S131" s="81"/>
      <c r="T131" s="81"/>
      <c r="U131" s="81"/>
    </row>
    <row r="132">
      <c r="A132" s="81"/>
      <c r="B132" s="79" t="s">
        <v>252</v>
      </c>
      <c r="C132" s="304">
        <f>SUM(D61+D72+D79+D86+D93+D100+D109+D117+D130)</f>
        <v>2028.05</v>
      </c>
      <c r="D132" s="99"/>
      <c r="E132" s="99"/>
      <c r="F132" s="389"/>
      <c r="G132" s="389"/>
      <c r="H132" s="389"/>
      <c r="I132" s="99"/>
      <c r="J132" s="81"/>
      <c r="K132" s="81"/>
      <c r="L132" s="81"/>
      <c r="M132" s="81"/>
      <c r="N132" s="81"/>
      <c r="O132" s="81"/>
      <c r="P132" s="81"/>
      <c r="R132" s="81"/>
      <c r="S132" s="81"/>
      <c r="T132" s="81"/>
      <c r="U132" s="81"/>
    </row>
    <row r="133">
      <c r="A133" s="81"/>
      <c r="B133" s="141"/>
      <c r="C133" s="141"/>
      <c r="D133" s="141"/>
      <c r="E133" s="81"/>
      <c r="F133" s="131"/>
      <c r="G133" s="131"/>
      <c r="H133" s="242"/>
      <c r="I133" s="81"/>
      <c r="J133" s="81"/>
      <c r="K133" s="81"/>
      <c r="L133" s="81"/>
      <c r="M133" s="81"/>
      <c r="N133" s="81"/>
      <c r="O133" s="81"/>
      <c r="P133" s="81"/>
      <c r="R133" s="81"/>
      <c r="S133" s="81"/>
      <c r="T133" s="81"/>
      <c r="U133" s="81"/>
    </row>
    <row r="134">
      <c r="A134" s="81"/>
      <c r="B134" s="79" t="s">
        <v>253</v>
      </c>
      <c r="C134" s="99"/>
      <c r="D134" s="99"/>
      <c r="E134" s="99"/>
      <c r="I134" s="99"/>
      <c r="J134" s="81"/>
      <c r="K134" s="81"/>
      <c r="L134" s="81"/>
      <c r="M134" s="81"/>
      <c r="N134" s="81"/>
      <c r="O134" s="81"/>
      <c r="P134" s="81"/>
      <c r="R134" s="81"/>
      <c r="S134" s="81"/>
      <c r="T134" s="81"/>
      <c r="U134" s="81"/>
    </row>
    <row r="135">
      <c r="A135" s="81"/>
      <c r="B135" s="139" t="s">
        <v>254</v>
      </c>
      <c r="C135" s="139" t="s">
        <v>255</v>
      </c>
      <c r="D135" s="139" t="s">
        <v>256</v>
      </c>
      <c r="E135" s="142" t="s">
        <v>257</v>
      </c>
      <c r="I135" s="81"/>
      <c r="J135" s="81"/>
      <c r="K135" s="81"/>
      <c r="L135" s="81"/>
      <c r="M135" s="81"/>
      <c r="N135" s="81"/>
      <c r="O135" s="81"/>
      <c r="P135" s="81"/>
      <c r="R135" s="81"/>
      <c r="S135" s="81"/>
      <c r="T135" s="81"/>
      <c r="U135" s="81"/>
    </row>
    <row r="136">
      <c r="A136" s="81"/>
      <c r="B136" s="146"/>
      <c r="C136" s="147"/>
      <c r="D136" s="231"/>
      <c r="E136" s="146"/>
      <c r="I136" s="81"/>
      <c r="J136" s="81"/>
      <c r="K136" s="81"/>
      <c r="L136" s="81"/>
      <c r="M136" s="81"/>
      <c r="N136" s="81"/>
      <c r="O136" s="81"/>
      <c r="P136" s="81"/>
      <c r="R136" s="81"/>
      <c r="S136" s="81"/>
      <c r="T136" s="81"/>
      <c r="U136" s="81"/>
    </row>
    <row r="137">
      <c r="A137" s="81"/>
      <c r="B137" s="146"/>
      <c r="C137" s="147"/>
      <c r="D137" s="146"/>
      <c r="E137" s="146"/>
      <c r="I137" s="81"/>
      <c r="J137" s="81"/>
      <c r="K137" s="81"/>
      <c r="L137" s="81"/>
      <c r="M137" s="81"/>
      <c r="N137" s="81"/>
      <c r="O137" s="81"/>
      <c r="P137" s="81"/>
      <c r="R137" s="81"/>
      <c r="S137" s="81"/>
      <c r="T137" s="81"/>
      <c r="U137" s="81"/>
    </row>
    <row r="138">
      <c r="A138" s="81"/>
      <c r="B138" s="146"/>
      <c r="C138" s="147"/>
      <c r="D138" s="146"/>
      <c r="E138" s="146"/>
      <c r="I138" s="81"/>
      <c r="J138" s="81"/>
      <c r="K138" s="81"/>
      <c r="L138" s="81"/>
      <c r="M138" s="81"/>
      <c r="N138" s="81"/>
      <c r="O138" s="81"/>
      <c r="P138" s="81"/>
      <c r="R138" s="81"/>
      <c r="S138" s="81"/>
      <c r="T138" s="81"/>
      <c r="U138" s="81"/>
    </row>
    <row r="139">
      <c r="A139" s="81"/>
      <c r="B139" s="146"/>
      <c r="C139" s="147"/>
      <c r="D139" s="146"/>
      <c r="E139" s="146"/>
      <c r="I139" s="81"/>
      <c r="J139" s="81"/>
      <c r="K139" s="81"/>
      <c r="L139" s="81"/>
      <c r="M139" s="81"/>
      <c r="N139" s="81"/>
      <c r="O139" s="81"/>
      <c r="P139" s="81"/>
      <c r="R139" s="81"/>
      <c r="S139" s="81"/>
      <c r="T139" s="81"/>
      <c r="U139" s="81"/>
    </row>
    <row r="140">
      <c r="A140" s="81"/>
      <c r="B140" s="146"/>
      <c r="C140" s="331"/>
      <c r="D140" s="342"/>
      <c r="E140" s="146"/>
      <c r="I140" s="81"/>
      <c r="J140" s="81"/>
      <c r="K140" s="81"/>
      <c r="L140" s="81"/>
      <c r="M140" s="81"/>
      <c r="N140" s="81"/>
      <c r="O140" s="81"/>
      <c r="P140" s="81"/>
      <c r="R140" s="81"/>
      <c r="S140" s="81"/>
      <c r="T140" s="81"/>
      <c r="U140" s="81"/>
    </row>
    <row r="141">
      <c r="A141" s="81"/>
      <c r="B141" s="146"/>
      <c r="C141" s="331"/>
      <c r="D141" s="146"/>
      <c r="E141" s="332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R141" s="81"/>
      <c r="S141" s="81"/>
      <c r="T141" s="81"/>
      <c r="U141" s="81"/>
    </row>
    <row r="142">
      <c r="A142" s="81"/>
      <c r="B142" s="146"/>
      <c r="C142" s="147"/>
      <c r="D142" s="146"/>
      <c r="E142" s="332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R142" s="81"/>
      <c r="S142" s="81"/>
      <c r="T142" s="81"/>
      <c r="U142" s="81"/>
    </row>
    <row r="143">
      <c r="A143" s="81"/>
      <c r="B143" s="146"/>
      <c r="C143" s="147"/>
      <c r="D143" s="146"/>
      <c r="E143" s="333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R143" s="81"/>
      <c r="S143" s="81"/>
      <c r="T143" s="81"/>
      <c r="U143" s="81"/>
    </row>
    <row r="144">
      <c r="A144" s="81"/>
      <c r="B144" s="146"/>
      <c r="C144" s="147"/>
      <c r="D144" s="146"/>
      <c r="E144" s="146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R144" s="81"/>
      <c r="S144" s="81"/>
      <c r="T144" s="81"/>
      <c r="U144" s="81"/>
    </row>
    <row r="145">
      <c r="A145" s="81"/>
      <c r="B145" s="146"/>
      <c r="C145" s="147"/>
      <c r="D145" s="146"/>
      <c r="E145" s="146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R145" s="81"/>
      <c r="S145" s="81"/>
      <c r="T145" s="81"/>
      <c r="U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R146" s="81"/>
      <c r="S146" s="81"/>
      <c r="T146" s="81"/>
      <c r="U146" s="81"/>
    </row>
    <row r="147" ht="15.75" customHeight="1">
      <c r="A147" s="81"/>
      <c r="B147" s="373" t="s">
        <v>971</v>
      </c>
      <c r="C147" s="376" t="s">
        <v>255</v>
      </c>
      <c r="D147" s="377" t="s">
        <v>748</v>
      </c>
      <c r="E147" s="374" t="s">
        <v>749</v>
      </c>
      <c r="F147" s="430" t="s">
        <v>937</v>
      </c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R147" s="81"/>
      <c r="S147" s="81"/>
      <c r="T147" s="81"/>
      <c r="U147" s="81"/>
    </row>
    <row r="148" ht="15.75" customHeight="1">
      <c r="A148" s="81"/>
      <c r="B148" s="375"/>
      <c r="C148" s="375"/>
      <c r="D148" s="378"/>
      <c r="E148" s="378"/>
      <c r="F148" s="378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R148" s="81"/>
      <c r="S148" s="81"/>
      <c r="T148" s="81"/>
      <c r="U148" s="81"/>
    </row>
    <row r="149">
      <c r="A149" s="81"/>
      <c r="B149" s="219">
        <v>10000.0</v>
      </c>
      <c r="C149" s="406">
        <v>45260.0</v>
      </c>
      <c r="D149" s="219">
        <v>350000.0</v>
      </c>
      <c r="E149" s="219">
        <v>10000.0</v>
      </c>
      <c r="F149" s="219">
        <v>340000.0</v>
      </c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R149" s="81"/>
      <c r="S149" s="81"/>
      <c r="T149" s="81"/>
      <c r="U149" s="81"/>
    </row>
    <row r="150">
      <c r="A150" s="81"/>
      <c r="B150" s="219">
        <v>15000.0</v>
      </c>
      <c r="C150" s="406">
        <v>45275.0</v>
      </c>
      <c r="D150" s="219">
        <v>340000.0</v>
      </c>
      <c r="E150" s="219">
        <v>5000.0</v>
      </c>
      <c r="F150" s="219">
        <v>335000.0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R150" s="81"/>
      <c r="S150" s="81"/>
      <c r="T150" s="81"/>
      <c r="U150" s="81"/>
    </row>
    <row r="151">
      <c r="A151" s="81"/>
      <c r="B151" s="219">
        <v>20000.0</v>
      </c>
      <c r="C151" s="337">
        <v>45315.0</v>
      </c>
      <c r="D151" s="219">
        <v>335000.0</v>
      </c>
      <c r="E151" s="219">
        <v>5000.0</v>
      </c>
      <c r="F151" s="219">
        <v>330000.0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R151" s="81"/>
      <c r="S151" s="81"/>
      <c r="T151" s="81"/>
      <c r="U151" s="81"/>
    </row>
    <row r="152">
      <c r="A152" s="81"/>
      <c r="B152" s="219">
        <v>25000.0</v>
      </c>
      <c r="C152" s="337">
        <v>45328.0</v>
      </c>
      <c r="D152" s="219">
        <v>330000.0</v>
      </c>
      <c r="E152" s="219">
        <v>5000.0</v>
      </c>
      <c r="F152" s="219">
        <v>325000.0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R152" s="81"/>
      <c r="S152" s="81"/>
      <c r="T152" s="81"/>
      <c r="U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R153" s="81"/>
      <c r="S153" s="81"/>
      <c r="T153" s="81"/>
      <c r="U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R154" s="81"/>
      <c r="S154" s="81"/>
      <c r="T154" s="81"/>
      <c r="U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R155" s="81"/>
      <c r="S155" s="81"/>
      <c r="T155" s="81"/>
      <c r="U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R156" s="81"/>
      <c r="S156" s="81"/>
      <c r="T156" s="81"/>
      <c r="U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R157" s="81"/>
      <c r="S157" s="81"/>
      <c r="T157" s="81"/>
      <c r="U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R158" s="81"/>
      <c r="S158" s="81"/>
      <c r="T158" s="81"/>
      <c r="U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R159" s="81"/>
      <c r="S159" s="81"/>
      <c r="T159" s="81"/>
      <c r="U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R160" s="81"/>
      <c r="S160" s="81"/>
      <c r="T160" s="81"/>
      <c r="U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R161" s="81"/>
      <c r="S161" s="81"/>
      <c r="T161" s="81"/>
      <c r="U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R162" s="81"/>
      <c r="S162" s="81"/>
      <c r="T162" s="81"/>
      <c r="U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R163" s="81"/>
      <c r="S163" s="81"/>
      <c r="T163" s="81"/>
      <c r="U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R164" s="81"/>
      <c r="S164" s="81"/>
      <c r="T164" s="81"/>
      <c r="U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R165" s="81"/>
      <c r="S165" s="81"/>
      <c r="T165" s="81"/>
      <c r="U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R166" s="81"/>
      <c r="S166" s="81"/>
      <c r="T166" s="81"/>
      <c r="U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R167" s="81"/>
      <c r="S167" s="81"/>
      <c r="T167" s="81"/>
      <c r="U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R168" s="81"/>
      <c r="S168" s="81"/>
      <c r="T168" s="81"/>
      <c r="U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R169" s="81"/>
      <c r="S169" s="81"/>
      <c r="T169" s="81"/>
      <c r="U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R170" s="81"/>
      <c r="S170" s="81"/>
      <c r="T170" s="81"/>
      <c r="U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R171" s="81"/>
      <c r="S171" s="81"/>
      <c r="T171" s="81"/>
      <c r="U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R172" s="81"/>
      <c r="S172" s="81"/>
      <c r="T172" s="81"/>
      <c r="U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R173" s="81"/>
      <c r="S173" s="81"/>
      <c r="T173" s="81"/>
      <c r="U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R174" s="81"/>
      <c r="S174" s="81"/>
      <c r="T174" s="81"/>
      <c r="U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R175" s="81"/>
      <c r="S175" s="81"/>
      <c r="T175" s="81"/>
      <c r="U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R176" s="81"/>
      <c r="S176" s="81"/>
      <c r="T176" s="81"/>
      <c r="U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R177" s="81"/>
      <c r="S177" s="81"/>
      <c r="T177" s="81"/>
      <c r="U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R178" s="81"/>
      <c r="S178" s="81"/>
      <c r="T178" s="81"/>
      <c r="U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R179" s="81"/>
      <c r="S179" s="81"/>
      <c r="T179" s="81"/>
      <c r="U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R180" s="81"/>
      <c r="S180" s="81"/>
      <c r="T180" s="81"/>
      <c r="U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R181" s="81"/>
      <c r="S181" s="81"/>
      <c r="T181" s="81"/>
      <c r="U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R182" s="81"/>
      <c r="S182" s="81"/>
      <c r="T182" s="81"/>
      <c r="U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R183" s="81"/>
      <c r="S183" s="81"/>
      <c r="T183" s="81"/>
      <c r="U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R184" s="81"/>
      <c r="S184" s="81"/>
      <c r="T184" s="81"/>
      <c r="U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R185" s="81"/>
      <c r="S185" s="81"/>
      <c r="T185" s="81"/>
      <c r="U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R186" s="81"/>
      <c r="S186" s="81"/>
      <c r="T186" s="81"/>
      <c r="U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R187" s="81"/>
      <c r="S187" s="81"/>
      <c r="T187" s="81"/>
      <c r="U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R188" s="81"/>
      <c r="S188" s="81"/>
      <c r="T188" s="81"/>
      <c r="U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R189" s="81"/>
      <c r="S189" s="81"/>
      <c r="T189" s="81"/>
      <c r="U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R190" s="81"/>
      <c r="S190" s="81"/>
      <c r="T190" s="81"/>
      <c r="U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R191" s="81"/>
      <c r="S191" s="81"/>
      <c r="T191" s="81"/>
      <c r="U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R192" s="81"/>
      <c r="S192" s="81"/>
      <c r="T192" s="81"/>
      <c r="U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R193" s="81"/>
      <c r="S193" s="81"/>
      <c r="T193" s="81"/>
      <c r="U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R194" s="81"/>
      <c r="S194" s="81"/>
      <c r="T194" s="81"/>
      <c r="U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R195" s="81"/>
      <c r="S195" s="81"/>
      <c r="T195" s="81"/>
      <c r="U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R196" s="81"/>
      <c r="S196" s="81"/>
      <c r="T196" s="81"/>
      <c r="U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R197" s="81"/>
      <c r="S197" s="81"/>
      <c r="T197" s="81"/>
      <c r="U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R198" s="81"/>
      <c r="S198" s="81"/>
      <c r="T198" s="81"/>
      <c r="U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R199" s="81"/>
      <c r="S199" s="81"/>
      <c r="T199" s="81"/>
      <c r="U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R200" s="81"/>
      <c r="S200" s="81"/>
      <c r="T200" s="81"/>
      <c r="U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R201" s="81"/>
      <c r="S201" s="81"/>
      <c r="T201" s="81"/>
      <c r="U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R202" s="81"/>
      <c r="S202" s="81"/>
      <c r="T202" s="81"/>
      <c r="U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R203" s="81"/>
      <c r="S203" s="81"/>
      <c r="T203" s="81"/>
      <c r="U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R204" s="81"/>
      <c r="S204" s="81"/>
      <c r="T204" s="81"/>
      <c r="U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R205" s="81"/>
      <c r="S205" s="81"/>
      <c r="T205" s="81"/>
      <c r="U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R206" s="81"/>
      <c r="S206" s="81"/>
      <c r="T206" s="81"/>
      <c r="U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R207" s="81"/>
      <c r="S207" s="81"/>
      <c r="T207" s="81"/>
      <c r="U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R208" s="81"/>
      <c r="S208" s="81"/>
      <c r="T208" s="81"/>
      <c r="U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R209" s="81"/>
      <c r="S209" s="81"/>
      <c r="T209" s="81"/>
      <c r="U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R210" s="81"/>
      <c r="S210" s="81"/>
      <c r="T210" s="81"/>
      <c r="U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R211" s="81"/>
      <c r="S211" s="81"/>
      <c r="T211" s="81"/>
      <c r="U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R212" s="81"/>
      <c r="S212" s="81"/>
      <c r="T212" s="81"/>
      <c r="U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R213" s="81"/>
      <c r="S213" s="81"/>
      <c r="T213" s="81"/>
      <c r="U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R214" s="81"/>
      <c r="S214" s="81"/>
      <c r="T214" s="81"/>
      <c r="U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R215" s="81"/>
      <c r="S215" s="81"/>
      <c r="T215" s="81"/>
      <c r="U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R216" s="81"/>
      <c r="S216" s="81"/>
      <c r="T216" s="81"/>
      <c r="U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R217" s="81"/>
      <c r="S217" s="81"/>
      <c r="T217" s="81"/>
      <c r="U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R218" s="81"/>
      <c r="S218" s="81"/>
      <c r="T218" s="81"/>
      <c r="U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R219" s="81"/>
      <c r="S219" s="81"/>
      <c r="T219" s="81"/>
      <c r="U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R220" s="81"/>
      <c r="S220" s="81"/>
      <c r="T220" s="81"/>
      <c r="U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R221" s="81"/>
      <c r="S221" s="81"/>
      <c r="T221" s="81"/>
      <c r="U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R222" s="81"/>
      <c r="S222" s="81"/>
      <c r="T222" s="81"/>
      <c r="U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R223" s="81"/>
      <c r="S223" s="81"/>
      <c r="T223" s="81"/>
      <c r="U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R224" s="81"/>
      <c r="S224" s="81"/>
      <c r="T224" s="81"/>
      <c r="U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R225" s="81"/>
      <c r="S225" s="81"/>
      <c r="T225" s="81"/>
      <c r="U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R226" s="81"/>
      <c r="S226" s="81"/>
      <c r="T226" s="81"/>
      <c r="U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R227" s="81"/>
      <c r="S227" s="81"/>
      <c r="T227" s="81"/>
      <c r="U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R228" s="81"/>
      <c r="S228" s="81"/>
      <c r="T228" s="81"/>
      <c r="U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R229" s="81"/>
      <c r="S229" s="81"/>
      <c r="T229" s="81"/>
      <c r="U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R230" s="81"/>
      <c r="S230" s="81"/>
      <c r="T230" s="81"/>
      <c r="U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R231" s="81"/>
      <c r="S231" s="81"/>
      <c r="T231" s="81"/>
      <c r="U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R232" s="81"/>
      <c r="S232" s="81"/>
      <c r="T232" s="81"/>
      <c r="U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R233" s="81"/>
      <c r="S233" s="81"/>
      <c r="T233" s="81"/>
      <c r="U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R234" s="81"/>
      <c r="S234" s="81"/>
      <c r="T234" s="81"/>
      <c r="U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R235" s="81"/>
      <c r="S235" s="81"/>
      <c r="T235" s="81"/>
      <c r="U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R236" s="81"/>
      <c r="S236" s="81"/>
      <c r="T236" s="81"/>
      <c r="U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R237" s="81"/>
      <c r="S237" s="81"/>
      <c r="T237" s="81"/>
      <c r="U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R238" s="81"/>
      <c r="S238" s="81"/>
      <c r="T238" s="81"/>
      <c r="U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R239" s="81"/>
      <c r="S239" s="81"/>
      <c r="T239" s="81"/>
      <c r="U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R240" s="81"/>
      <c r="S240" s="81"/>
      <c r="T240" s="81"/>
      <c r="U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R241" s="81"/>
      <c r="S241" s="81"/>
      <c r="T241" s="81"/>
      <c r="U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R242" s="81"/>
      <c r="S242" s="81"/>
      <c r="T242" s="81"/>
      <c r="U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R243" s="81"/>
      <c r="S243" s="81"/>
      <c r="T243" s="81"/>
      <c r="U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R244" s="81"/>
      <c r="S244" s="81"/>
      <c r="T244" s="81"/>
      <c r="U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R245" s="81"/>
      <c r="S245" s="81"/>
      <c r="T245" s="81"/>
      <c r="U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R246" s="81"/>
      <c r="S246" s="81"/>
      <c r="T246" s="81"/>
      <c r="U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R247" s="81"/>
      <c r="S247" s="81"/>
      <c r="T247" s="81"/>
      <c r="U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R248" s="81"/>
      <c r="S248" s="81"/>
      <c r="T248" s="81"/>
      <c r="U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R249" s="81"/>
      <c r="S249" s="81"/>
      <c r="T249" s="81"/>
      <c r="U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R250" s="81"/>
      <c r="S250" s="81"/>
      <c r="T250" s="81"/>
      <c r="U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R251" s="81"/>
      <c r="S251" s="81"/>
      <c r="T251" s="81"/>
      <c r="U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R252" s="81"/>
      <c r="S252" s="81"/>
      <c r="T252" s="81"/>
      <c r="U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R253" s="81"/>
      <c r="S253" s="81"/>
      <c r="T253" s="81"/>
      <c r="U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R254" s="81"/>
      <c r="S254" s="81"/>
      <c r="T254" s="81"/>
      <c r="U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R255" s="81"/>
      <c r="S255" s="81"/>
      <c r="T255" s="81"/>
      <c r="U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R256" s="81"/>
      <c r="S256" s="81"/>
      <c r="T256" s="81"/>
      <c r="U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R257" s="81"/>
      <c r="S257" s="81"/>
      <c r="T257" s="81"/>
      <c r="U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R258" s="81"/>
      <c r="S258" s="81"/>
      <c r="T258" s="81"/>
      <c r="U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R259" s="81"/>
      <c r="S259" s="81"/>
      <c r="T259" s="81"/>
      <c r="U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R260" s="81"/>
      <c r="S260" s="81"/>
      <c r="T260" s="81"/>
      <c r="U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R261" s="81"/>
      <c r="S261" s="81"/>
      <c r="T261" s="81"/>
      <c r="U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R262" s="81"/>
      <c r="S262" s="81"/>
      <c r="T262" s="81"/>
      <c r="U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R263" s="81"/>
      <c r="S263" s="81"/>
      <c r="T263" s="81"/>
      <c r="U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R264" s="81"/>
      <c r="S264" s="81"/>
      <c r="T264" s="81"/>
      <c r="U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R265" s="81"/>
      <c r="S265" s="81"/>
      <c r="T265" s="81"/>
      <c r="U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R266" s="81"/>
      <c r="S266" s="81"/>
      <c r="T266" s="81"/>
      <c r="U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R267" s="81"/>
      <c r="S267" s="81"/>
      <c r="T267" s="81"/>
      <c r="U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R268" s="81"/>
      <c r="S268" s="81"/>
      <c r="T268" s="81"/>
      <c r="U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R269" s="81"/>
      <c r="S269" s="81"/>
      <c r="T269" s="81"/>
      <c r="U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R270" s="81"/>
      <c r="S270" s="81"/>
      <c r="T270" s="81"/>
      <c r="U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R271" s="81"/>
      <c r="S271" s="81"/>
      <c r="T271" s="81"/>
      <c r="U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R272" s="81"/>
      <c r="S272" s="81"/>
      <c r="T272" s="81"/>
      <c r="U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R273" s="81"/>
      <c r="S273" s="81"/>
      <c r="T273" s="81"/>
      <c r="U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R274" s="81"/>
      <c r="S274" s="81"/>
      <c r="T274" s="81"/>
      <c r="U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R275" s="81"/>
      <c r="S275" s="81"/>
      <c r="T275" s="81"/>
      <c r="U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R276" s="81"/>
      <c r="S276" s="81"/>
      <c r="T276" s="81"/>
      <c r="U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R277" s="81"/>
      <c r="S277" s="81"/>
      <c r="T277" s="81"/>
      <c r="U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R278" s="81"/>
      <c r="S278" s="81"/>
      <c r="T278" s="81"/>
      <c r="U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R279" s="81"/>
      <c r="S279" s="81"/>
      <c r="T279" s="81"/>
      <c r="U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R280" s="81"/>
      <c r="S280" s="81"/>
      <c r="T280" s="81"/>
      <c r="U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R281" s="81"/>
      <c r="S281" s="81"/>
      <c r="T281" s="81"/>
      <c r="U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R282" s="81"/>
      <c r="S282" s="81"/>
      <c r="T282" s="81"/>
      <c r="U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R283" s="81"/>
      <c r="S283" s="81"/>
      <c r="T283" s="81"/>
      <c r="U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R284" s="81"/>
      <c r="S284" s="81"/>
      <c r="T284" s="81"/>
      <c r="U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R285" s="81"/>
      <c r="S285" s="81"/>
      <c r="T285" s="81"/>
      <c r="U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R286" s="81"/>
      <c r="S286" s="81"/>
      <c r="T286" s="81"/>
      <c r="U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R287" s="81"/>
      <c r="S287" s="81"/>
      <c r="T287" s="81"/>
      <c r="U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R288" s="81"/>
      <c r="S288" s="81"/>
      <c r="T288" s="81"/>
      <c r="U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R289" s="81"/>
      <c r="S289" s="81"/>
      <c r="T289" s="81"/>
      <c r="U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R290" s="81"/>
      <c r="S290" s="81"/>
      <c r="T290" s="81"/>
      <c r="U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R291" s="81"/>
      <c r="S291" s="81"/>
      <c r="T291" s="81"/>
      <c r="U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R292" s="81"/>
      <c r="S292" s="81"/>
      <c r="T292" s="81"/>
      <c r="U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R293" s="81"/>
      <c r="S293" s="81"/>
      <c r="T293" s="81"/>
      <c r="U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R294" s="81"/>
      <c r="S294" s="81"/>
      <c r="T294" s="81"/>
      <c r="U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R295" s="81"/>
      <c r="S295" s="81"/>
      <c r="T295" s="81"/>
      <c r="U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R296" s="81"/>
      <c r="S296" s="81"/>
      <c r="T296" s="81"/>
      <c r="U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R297" s="81"/>
      <c r="S297" s="81"/>
      <c r="T297" s="81"/>
      <c r="U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R298" s="81"/>
      <c r="S298" s="81"/>
      <c r="T298" s="81"/>
      <c r="U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R299" s="81"/>
      <c r="S299" s="81"/>
      <c r="T299" s="81"/>
      <c r="U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R300" s="81"/>
      <c r="S300" s="81"/>
      <c r="T300" s="81"/>
      <c r="U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R301" s="81"/>
      <c r="S301" s="81"/>
      <c r="T301" s="81"/>
      <c r="U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R302" s="81"/>
      <c r="S302" s="81"/>
      <c r="T302" s="81"/>
      <c r="U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R303" s="81"/>
      <c r="S303" s="81"/>
      <c r="T303" s="81"/>
      <c r="U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R304" s="81"/>
      <c r="S304" s="81"/>
      <c r="T304" s="81"/>
      <c r="U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R305" s="81"/>
      <c r="S305" s="81"/>
      <c r="T305" s="81"/>
      <c r="U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R306" s="81"/>
      <c r="S306" s="81"/>
      <c r="T306" s="81"/>
      <c r="U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R307" s="81"/>
      <c r="S307" s="81"/>
      <c r="T307" s="81"/>
      <c r="U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R308" s="81"/>
      <c r="S308" s="81"/>
      <c r="T308" s="81"/>
      <c r="U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R309" s="81"/>
      <c r="S309" s="81"/>
      <c r="T309" s="81"/>
      <c r="U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R310" s="81"/>
      <c r="S310" s="81"/>
      <c r="T310" s="81"/>
      <c r="U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R311" s="81"/>
      <c r="S311" s="81"/>
      <c r="T311" s="81"/>
      <c r="U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R312" s="81"/>
      <c r="S312" s="81"/>
      <c r="T312" s="81"/>
      <c r="U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R313" s="81"/>
      <c r="S313" s="81"/>
      <c r="T313" s="81"/>
      <c r="U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R314" s="81"/>
      <c r="S314" s="81"/>
      <c r="T314" s="81"/>
      <c r="U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R315" s="81"/>
      <c r="S315" s="81"/>
      <c r="T315" s="81"/>
      <c r="U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R316" s="81"/>
      <c r="S316" s="81"/>
      <c r="T316" s="81"/>
      <c r="U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R317" s="81"/>
      <c r="S317" s="81"/>
      <c r="T317" s="81"/>
      <c r="U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R318" s="81"/>
      <c r="S318" s="81"/>
      <c r="T318" s="81"/>
      <c r="U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R319" s="81"/>
      <c r="S319" s="81"/>
      <c r="T319" s="81"/>
      <c r="U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R320" s="81"/>
      <c r="S320" s="81"/>
      <c r="T320" s="81"/>
      <c r="U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R321" s="81"/>
      <c r="S321" s="81"/>
      <c r="T321" s="81"/>
      <c r="U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R322" s="81"/>
      <c r="S322" s="81"/>
      <c r="T322" s="81"/>
      <c r="U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R323" s="81"/>
      <c r="S323" s="81"/>
      <c r="T323" s="81"/>
      <c r="U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R324" s="81"/>
      <c r="S324" s="81"/>
      <c r="T324" s="81"/>
      <c r="U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R325" s="81"/>
      <c r="S325" s="81"/>
      <c r="T325" s="81"/>
      <c r="U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R326" s="81"/>
      <c r="S326" s="81"/>
      <c r="T326" s="81"/>
      <c r="U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R327" s="81"/>
      <c r="S327" s="81"/>
      <c r="T327" s="81"/>
      <c r="U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R328" s="81"/>
      <c r="S328" s="81"/>
      <c r="T328" s="81"/>
      <c r="U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R329" s="81"/>
      <c r="S329" s="81"/>
      <c r="T329" s="81"/>
      <c r="U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R330" s="81"/>
      <c r="S330" s="81"/>
      <c r="T330" s="81"/>
      <c r="U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R331" s="81"/>
      <c r="S331" s="81"/>
      <c r="T331" s="81"/>
      <c r="U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R332" s="81"/>
      <c r="S332" s="81"/>
      <c r="T332" s="81"/>
      <c r="U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R333" s="81"/>
      <c r="S333" s="81"/>
      <c r="T333" s="81"/>
      <c r="U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R334" s="81"/>
      <c r="S334" s="81"/>
      <c r="T334" s="81"/>
      <c r="U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R335" s="81"/>
      <c r="S335" s="81"/>
      <c r="T335" s="81"/>
      <c r="U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R336" s="81"/>
      <c r="S336" s="81"/>
      <c r="T336" s="81"/>
      <c r="U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R337" s="81"/>
      <c r="S337" s="81"/>
      <c r="T337" s="81"/>
      <c r="U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R338" s="81"/>
      <c r="S338" s="81"/>
      <c r="T338" s="81"/>
      <c r="U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R339" s="81"/>
      <c r="S339" s="81"/>
      <c r="T339" s="81"/>
      <c r="U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R340" s="81"/>
      <c r="S340" s="81"/>
      <c r="T340" s="81"/>
      <c r="U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R341" s="81"/>
      <c r="S341" s="81"/>
      <c r="T341" s="81"/>
      <c r="U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R342" s="81"/>
      <c r="S342" s="81"/>
      <c r="T342" s="81"/>
      <c r="U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R343" s="81"/>
      <c r="S343" s="81"/>
      <c r="T343" s="81"/>
      <c r="U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R344" s="81"/>
      <c r="S344" s="81"/>
      <c r="T344" s="81"/>
      <c r="U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R345" s="81"/>
      <c r="S345" s="81"/>
      <c r="T345" s="81"/>
      <c r="U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R346" s="81"/>
      <c r="S346" s="81"/>
      <c r="T346" s="81"/>
      <c r="U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R347" s="81"/>
      <c r="S347" s="81"/>
      <c r="T347" s="81"/>
      <c r="U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R348" s="81"/>
      <c r="S348" s="81"/>
      <c r="T348" s="81"/>
      <c r="U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R349" s="81"/>
      <c r="S349" s="81"/>
      <c r="T349" s="81"/>
      <c r="U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R350" s="81"/>
      <c r="S350" s="81"/>
      <c r="T350" s="81"/>
      <c r="U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R351" s="81"/>
      <c r="S351" s="81"/>
      <c r="T351" s="81"/>
      <c r="U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R352" s="81"/>
      <c r="S352" s="81"/>
      <c r="T352" s="81"/>
      <c r="U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R353" s="81"/>
      <c r="S353" s="81"/>
      <c r="T353" s="81"/>
      <c r="U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R354" s="81"/>
      <c r="S354" s="81"/>
      <c r="T354" s="81"/>
      <c r="U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R355" s="81"/>
      <c r="S355" s="81"/>
      <c r="T355" s="81"/>
      <c r="U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R356" s="81"/>
      <c r="S356" s="81"/>
      <c r="T356" s="81"/>
      <c r="U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R357" s="81"/>
      <c r="S357" s="81"/>
      <c r="T357" s="81"/>
      <c r="U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R358" s="81"/>
      <c r="S358" s="81"/>
      <c r="T358" s="81"/>
      <c r="U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R359" s="81"/>
      <c r="S359" s="81"/>
      <c r="T359" s="81"/>
      <c r="U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R360" s="81"/>
      <c r="S360" s="81"/>
      <c r="T360" s="81"/>
      <c r="U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R361" s="81"/>
      <c r="S361" s="81"/>
      <c r="T361" s="81"/>
      <c r="U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R362" s="81"/>
      <c r="S362" s="81"/>
      <c r="T362" s="81"/>
      <c r="U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R363" s="81"/>
      <c r="S363" s="81"/>
      <c r="T363" s="81"/>
      <c r="U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R364" s="81"/>
      <c r="S364" s="81"/>
      <c r="T364" s="81"/>
      <c r="U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R365" s="81"/>
      <c r="S365" s="81"/>
      <c r="T365" s="81"/>
      <c r="U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R366" s="81"/>
      <c r="S366" s="81"/>
      <c r="T366" s="81"/>
      <c r="U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R367" s="81"/>
      <c r="S367" s="81"/>
      <c r="T367" s="81"/>
      <c r="U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R368" s="81"/>
      <c r="S368" s="81"/>
      <c r="T368" s="81"/>
      <c r="U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R369" s="81"/>
      <c r="S369" s="81"/>
      <c r="T369" s="81"/>
      <c r="U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R370" s="81"/>
      <c r="S370" s="81"/>
      <c r="T370" s="81"/>
      <c r="U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R371" s="81"/>
      <c r="S371" s="81"/>
      <c r="T371" s="81"/>
      <c r="U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R372" s="81"/>
      <c r="S372" s="81"/>
      <c r="T372" s="81"/>
      <c r="U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R373" s="81"/>
      <c r="S373" s="81"/>
      <c r="T373" s="81"/>
      <c r="U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R374" s="81"/>
      <c r="S374" s="81"/>
      <c r="T374" s="81"/>
      <c r="U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R375" s="81"/>
      <c r="S375" s="81"/>
      <c r="T375" s="81"/>
      <c r="U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R376" s="81"/>
      <c r="S376" s="81"/>
      <c r="T376" s="81"/>
      <c r="U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R377" s="81"/>
      <c r="S377" s="81"/>
      <c r="T377" s="81"/>
      <c r="U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R378" s="81"/>
      <c r="S378" s="81"/>
      <c r="T378" s="81"/>
      <c r="U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R379" s="81"/>
      <c r="S379" s="81"/>
      <c r="T379" s="81"/>
      <c r="U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R380" s="81"/>
      <c r="S380" s="81"/>
      <c r="T380" s="81"/>
      <c r="U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R381" s="81"/>
      <c r="S381" s="81"/>
      <c r="T381" s="81"/>
      <c r="U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R382" s="81"/>
      <c r="S382" s="81"/>
      <c r="T382" s="81"/>
      <c r="U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R383" s="81"/>
      <c r="S383" s="81"/>
      <c r="T383" s="81"/>
      <c r="U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R384" s="81"/>
      <c r="S384" s="81"/>
      <c r="T384" s="81"/>
      <c r="U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R385" s="81"/>
      <c r="S385" s="81"/>
      <c r="T385" s="81"/>
      <c r="U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R386" s="81"/>
      <c r="S386" s="81"/>
      <c r="T386" s="81"/>
      <c r="U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R387" s="81"/>
      <c r="S387" s="81"/>
      <c r="T387" s="81"/>
      <c r="U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R388" s="81"/>
      <c r="S388" s="81"/>
      <c r="T388" s="81"/>
      <c r="U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R389" s="81"/>
      <c r="S389" s="81"/>
      <c r="T389" s="81"/>
      <c r="U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R390" s="81"/>
      <c r="S390" s="81"/>
      <c r="T390" s="81"/>
      <c r="U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R391" s="81"/>
      <c r="S391" s="81"/>
      <c r="T391" s="81"/>
      <c r="U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R392" s="81"/>
      <c r="S392" s="81"/>
      <c r="T392" s="81"/>
      <c r="U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R393" s="81"/>
      <c r="S393" s="81"/>
      <c r="T393" s="81"/>
      <c r="U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R394" s="81"/>
      <c r="S394" s="81"/>
      <c r="T394" s="81"/>
      <c r="U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R395" s="81"/>
      <c r="S395" s="81"/>
      <c r="T395" s="81"/>
      <c r="U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R396" s="81"/>
      <c r="S396" s="81"/>
      <c r="T396" s="81"/>
      <c r="U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R397" s="81"/>
      <c r="S397" s="81"/>
      <c r="T397" s="81"/>
      <c r="U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R398" s="81"/>
      <c r="S398" s="81"/>
      <c r="T398" s="81"/>
      <c r="U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R399" s="81"/>
      <c r="S399" s="81"/>
      <c r="T399" s="81"/>
      <c r="U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R400" s="81"/>
      <c r="S400" s="81"/>
      <c r="T400" s="81"/>
      <c r="U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R401" s="81"/>
      <c r="S401" s="81"/>
      <c r="T401" s="81"/>
      <c r="U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R402" s="81"/>
      <c r="S402" s="81"/>
      <c r="T402" s="81"/>
      <c r="U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R403" s="81"/>
      <c r="S403" s="81"/>
      <c r="T403" s="81"/>
      <c r="U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R404" s="81"/>
      <c r="S404" s="81"/>
      <c r="T404" s="81"/>
      <c r="U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R405" s="81"/>
      <c r="S405" s="81"/>
      <c r="T405" s="81"/>
      <c r="U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R406" s="81"/>
      <c r="S406" s="81"/>
      <c r="T406" s="81"/>
      <c r="U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R407" s="81"/>
      <c r="S407" s="81"/>
      <c r="T407" s="81"/>
      <c r="U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R408" s="81"/>
      <c r="S408" s="81"/>
      <c r="T408" s="81"/>
      <c r="U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R409" s="81"/>
      <c r="S409" s="81"/>
      <c r="T409" s="81"/>
      <c r="U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R410" s="81"/>
      <c r="S410" s="81"/>
      <c r="T410" s="81"/>
      <c r="U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R411" s="81"/>
      <c r="S411" s="81"/>
      <c r="T411" s="81"/>
      <c r="U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R412" s="81"/>
      <c r="S412" s="81"/>
      <c r="T412" s="81"/>
      <c r="U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R413" s="81"/>
      <c r="S413" s="81"/>
      <c r="T413" s="81"/>
      <c r="U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R414" s="81"/>
      <c r="S414" s="81"/>
      <c r="T414" s="81"/>
      <c r="U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R415" s="81"/>
      <c r="S415" s="81"/>
      <c r="T415" s="81"/>
      <c r="U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R416" s="81"/>
      <c r="S416" s="81"/>
      <c r="T416" s="81"/>
      <c r="U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R417" s="81"/>
      <c r="S417" s="81"/>
      <c r="T417" s="81"/>
      <c r="U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R418" s="81"/>
      <c r="S418" s="81"/>
      <c r="T418" s="81"/>
      <c r="U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R419" s="81"/>
      <c r="S419" s="81"/>
      <c r="T419" s="81"/>
      <c r="U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R420" s="81"/>
      <c r="S420" s="81"/>
      <c r="T420" s="81"/>
      <c r="U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R421" s="81"/>
      <c r="S421" s="81"/>
      <c r="T421" s="81"/>
      <c r="U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R422" s="81"/>
      <c r="S422" s="81"/>
      <c r="T422" s="81"/>
      <c r="U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R423" s="81"/>
      <c r="S423" s="81"/>
      <c r="T423" s="81"/>
      <c r="U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R424" s="81"/>
      <c r="S424" s="81"/>
      <c r="T424" s="81"/>
      <c r="U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R425" s="81"/>
      <c r="S425" s="81"/>
      <c r="T425" s="81"/>
      <c r="U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R426" s="81"/>
      <c r="S426" s="81"/>
      <c r="T426" s="81"/>
      <c r="U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R427" s="81"/>
      <c r="S427" s="81"/>
      <c r="T427" s="81"/>
      <c r="U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R428" s="81"/>
      <c r="S428" s="81"/>
      <c r="T428" s="81"/>
      <c r="U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R429" s="81"/>
      <c r="S429" s="81"/>
      <c r="T429" s="81"/>
      <c r="U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R430" s="81"/>
      <c r="S430" s="81"/>
      <c r="T430" s="81"/>
      <c r="U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R431" s="81"/>
      <c r="S431" s="81"/>
      <c r="T431" s="81"/>
      <c r="U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R432" s="81"/>
      <c r="S432" s="81"/>
      <c r="T432" s="81"/>
      <c r="U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R433" s="81"/>
      <c r="S433" s="81"/>
      <c r="T433" s="81"/>
      <c r="U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R434" s="81"/>
      <c r="S434" s="81"/>
      <c r="T434" s="81"/>
      <c r="U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R435" s="81"/>
      <c r="S435" s="81"/>
      <c r="T435" s="81"/>
      <c r="U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R436" s="81"/>
      <c r="S436" s="81"/>
      <c r="T436" s="81"/>
      <c r="U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R437" s="81"/>
      <c r="S437" s="81"/>
      <c r="T437" s="81"/>
      <c r="U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R438" s="81"/>
      <c r="S438" s="81"/>
      <c r="T438" s="81"/>
      <c r="U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R439" s="81"/>
      <c r="S439" s="81"/>
      <c r="T439" s="81"/>
      <c r="U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R440" s="81"/>
      <c r="S440" s="81"/>
      <c r="T440" s="81"/>
      <c r="U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R441" s="81"/>
      <c r="S441" s="81"/>
      <c r="T441" s="81"/>
      <c r="U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R442" s="81"/>
      <c r="S442" s="81"/>
      <c r="T442" s="81"/>
      <c r="U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R443" s="81"/>
      <c r="S443" s="81"/>
      <c r="T443" s="81"/>
      <c r="U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R444" s="81"/>
      <c r="S444" s="81"/>
      <c r="T444" s="81"/>
      <c r="U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R445" s="81"/>
      <c r="S445" s="81"/>
      <c r="T445" s="81"/>
      <c r="U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R446" s="81"/>
      <c r="S446" s="81"/>
      <c r="T446" s="81"/>
      <c r="U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R447" s="81"/>
      <c r="S447" s="81"/>
      <c r="T447" s="81"/>
      <c r="U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R448" s="81"/>
      <c r="S448" s="81"/>
      <c r="T448" s="81"/>
      <c r="U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R449" s="81"/>
      <c r="S449" s="81"/>
      <c r="T449" s="81"/>
      <c r="U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R450" s="81"/>
      <c r="S450" s="81"/>
      <c r="T450" s="81"/>
      <c r="U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R451" s="81"/>
      <c r="S451" s="81"/>
      <c r="T451" s="81"/>
      <c r="U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R452" s="81"/>
      <c r="S452" s="81"/>
      <c r="T452" s="81"/>
      <c r="U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R453" s="81"/>
      <c r="S453" s="81"/>
      <c r="T453" s="81"/>
      <c r="U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R454" s="81"/>
      <c r="S454" s="81"/>
      <c r="T454" s="81"/>
      <c r="U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R455" s="81"/>
      <c r="S455" s="81"/>
      <c r="T455" s="81"/>
      <c r="U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R456" s="81"/>
      <c r="S456" s="81"/>
      <c r="T456" s="81"/>
      <c r="U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R457" s="81"/>
      <c r="S457" s="81"/>
      <c r="T457" s="81"/>
      <c r="U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R458" s="81"/>
      <c r="S458" s="81"/>
      <c r="T458" s="81"/>
      <c r="U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R459" s="81"/>
      <c r="S459" s="81"/>
      <c r="T459" s="81"/>
      <c r="U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R460" s="81"/>
      <c r="S460" s="81"/>
      <c r="T460" s="81"/>
      <c r="U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R461" s="81"/>
      <c r="S461" s="81"/>
      <c r="T461" s="81"/>
      <c r="U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R462" s="81"/>
      <c r="S462" s="81"/>
      <c r="T462" s="81"/>
      <c r="U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R463" s="81"/>
      <c r="S463" s="81"/>
      <c r="T463" s="81"/>
      <c r="U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R464" s="81"/>
      <c r="S464" s="81"/>
      <c r="T464" s="81"/>
      <c r="U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R465" s="81"/>
      <c r="S465" s="81"/>
      <c r="T465" s="81"/>
      <c r="U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R466" s="81"/>
      <c r="S466" s="81"/>
      <c r="T466" s="81"/>
      <c r="U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R467" s="81"/>
      <c r="S467" s="81"/>
      <c r="T467" s="81"/>
      <c r="U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R468" s="81"/>
      <c r="S468" s="81"/>
      <c r="T468" s="81"/>
      <c r="U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R469" s="81"/>
      <c r="S469" s="81"/>
      <c r="T469" s="81"/>
      <c r="U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R470" s="81"/>
      <c r="S470" s="81"/>
      <c r="T470" s="81"/>
      <c r="U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R471" s="81"/>
      <c r="S471" s="81"/>
      <c r="T471" s="81"/>
      <c r="U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R472" s="81"/>
      <c r="S472" s="81"/>
      <c r="T472" s="81"/>
      <c r="U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R473" s="81"/>
      <c r="S473" s="81"/>
      <c r="T473" s="81"/>
      <c r="U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R474" s="81"/>
      <c r="S474" s="81"/>
      <c r="T474" s="81"/>
      <c r="U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R475" s="81"/>
      <c r="S475" s="81"/>
      <c r="T475" s="81"/>
      <c r="U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R476" s="81"/>
      <c r="S476" s="81"/>
      <c r="T476" s="81"/>
      <c r="U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R477" s="81"/>
      <c r="S477" s="81"/>
      <c r="T477" s="81"/>
      <c r="U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R478" s="81"/>
      <c r="S478" s="81"/>
      <c r="T478" s="81"/>
      <c r="U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R479" s="81"/>
      <c r="S479" s="81"/>
      <c r="T479" s="81"/>
      <c r="U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R480" s="81"/>
      <c r="S480" s="81"/>
      <c r="T480" s="81"/>
      <c r="U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R481" s="81"/>
      <c r="S481" s="81"/>
      <c r="T481" s="81"/>
      <c r="U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R482" s="81"/>
      <c r="S482" s="81"/>
      <c r="T482" s="81"/>
      <c r="U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R483" s="81"/>
      <c r="S483" s="81"/>
      <c r="T483" s="81"/>
      <c r="U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R484" s="81"/>
      <c r="S484" s="81"/>
      <c r="T484" s="81"/>
      <c r="U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R485" s="81"/>
      <c r="S485" s="81"/>
      <c r="T485" s="81"/>
      <c r="U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R486" s="81"/>
      <c r="S486" s="81"/>
      <c r="T486" s="81"/>
      <c r="U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R487" s="81"/>
      <c r="S487" s="81"/>
      <c r="T487" s="81"/>
      <c r="U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R488" s="81"/>
      <c r="S488" s="81"/>
      <c r="T488" s="81"/>
      <c r="U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R489" s="81"/>
      <c r="S489" s="81"/>
      <c r="T489" s="81"/>
      <c r="U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R490" s="81"/>
      <c r="S490" s="81"/>
      <c r="T490" s="81"/>
      <c r="U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R491" s="81"/>
      <c r="S491" s="81"/>
      <c r="T491" s="81"/>
      <c r="U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R492" s="81"/>
      <c r="S492" s="81"/>
      <c r="T492" s="81"/>
      <c r="U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R493" s="81"/>
      <c r="S493" s="81"/>
      <c r="T493" s="81"/>
      <c r="U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R494" s="81"/>
      <c r="S494" s="81"/>
      <c r="T494" s="81"/>
      <c r="U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R495" s="81"/>
      <c r="S495" s="81"/>
      <c r="T495" s="81"/>
      <c r="U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R496" s="81"/>
      <c r="S496" s="81"/>
      <c r="T496" s="81"/>
      <c r="U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R497" s="81"/>
      <c r="S497" s="81"/>
      <c r="T497" s="81"/>
      <c r="U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R498" s="81"/>
      <c r="S498" s="81"/>
      <c r="T498" s="81"/>
      <c r="U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R499" s="81"/>
      <c r="S499" s="81"/>
      <c r="T499" s="81"/>
      <c r="U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R500" s="81"/>
      <c r="S500" s="81"/>
      <c r="T500" s="81"/>
      <c r="U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R501" s="81"/>
      <c r="S501" s="81"/>
      <c r="T501" s="81"/>
      <c r="U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R502" s="81"/>
      <c r="S502" s="81"/>
      <c r="T502" s="81"/>
      <c r="U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R503" s="81"/>
      <c r="S503" s="81"/>
      <c r="T503" s="81"/>
      <c r="U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R504" s="81"/>
      <c r="S504" s="81"/>
      <c r="T504" s="81"/>
      <c r="U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R505" s="81"/>
      <c r="S505" s="81"/>
      <c r="T505" s="81"/>
      <c r="U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R506" s="81"/>
      <c r="S506" s="81"/>
      <c r="T506" s="81"/>
      <c r="U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R507" s="81"/>
      <c r="S507" s="81"/>
      <c r="T507" s="81"/>
      <c r="U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R508" s="81"/>
      <c r="S508" s="81"/>
      <c r="T508" s="81"/>
      <c r="U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R509" s="81"/>
      <c r="S509" s="81"/>
      <c r="T509" s="81"/>
      <c r="U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R510" s="81"/>
      <c r="S510" s="81"/>
      <c r="T510" s="81"/>
      <c r="U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R511" s="81"/>
      <c r="S511" s="81"/>
      <c r="T511" s="81"/>
      <c r="U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R512" s="81"/>
      <c r="S512" s="81"/>
      <c r="T512" s="81"/>
      <c r="U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R513" s="81"/>
      <c r="S513" s="81"/>
      <c r="T513" s="81"/>
      <c r="U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R514" s="81"/>
      <c r="S514" s="81"/>
      <c r="T514" s="81"/>
      <c r="U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R515" s="81"/>
      <c r="S515" s="81"/>
      <c r="T515" s="81"/>
      <c r="U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R516" s="81"/>
      <c r="S516" s="81"/>
      <c r="T516" s="81"/>
      <c r="U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R517" s="81"/>
      <c r="S517" s="81"/>
      <c r="T517" s="81"/>
      <c r="U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R518" s="81"/>
      <c r="S518" s="81"/>
      <c r="T518" s="81"/>
      <c r="U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R519" s="81"/>
      <c r="S519" s="81"/>
      <c r="T519" s="81"/>
      <c r="U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R520" s="81"/>
      <c r="S520" s="81"/>
      <c r="T520" s="81"/>
      <c r="U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R521" s="81"/>
      <c r="S521" s="81"/>
      <c r="T521" s="81"/>
      <c r="U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R522" s="81"/>
      <c r="S522" s="81"/>
      <c r="T522" s="81"/>
      <c r="U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R523" s="81"/>
      <c r="S523" s="81"/>
      <c r="T523" s="81"/>
      <c r="U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R524" s="81"/>
      <c r="S524" s="81"/>
      <c r="T524" s="81"/>
      <c r="U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R525" s="81"/>
      <c r="S525" s="81"/>
      <c r="T525" s="81"/>
      <c r="U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R526" s="81"/>
      <c r="S526" s="81"/>
      <c r="T526" s="81"/>
      <c r="U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R527" s="81"/>
      <c r="S527" s="81"/>
      <c r="T527" s="81"/>
      <c r="U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R528" s="81"/>
      <c r="S528" s="81"/>
      <c r="T528" s="81"/>
      <c r="U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R529" s="81"/>
      <c r="S529" s="81"/>
      <c r="T529" s="81"/>
      <c r="U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R530" s="81"/>
      <c r="S530" s="81"/>
      <c r="T530" s="81"/>
      <c r="U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R531" s="81"/>
      <c r="S531" s="81"/>
      <c r="T531" s="81"/>
      <c r="U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R532" s="81"/>
      <c r="S532" s="81"/>
      <c r="T532" s="81"/>
      <c r="U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R533" s="81"/>
      <c r="S533" s="81"/>
      <c r="T533" s="81"/>
      <c r="U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R534" s="81"/>
      <c r="S534" s="81"/>
      <c r="T534" s="81"/>
      <c r="U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R535" s="81"/>
      <c r="S535" s="81"/>
      <c r="T535" s="81"/>
      <c r="U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R536" s="81"/>
      <c r="S536" s="81"/>
      <c r="T536" s="81"/>
      <c r="U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R537" s="81"/>
      <c r="S537" s="81"/>
      <c r="T537" s="81"/>
      <c r="U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R538" s="81"/>
      <c r="S538" s="81"/>
      <c r="T538" s="81"/>
      <c r="U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R539" s="81"/>
      <c r="S539" s="81"/>
      <c r="T539" s="81"/>
      <c r="U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R540" s="81"/>
      <c r="S540" s="81"/>
      <c r="T540" s="81"/>
      <c r="U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R541" s="81"/>
      <c r="S541" s="81"/>
      <c r="T541" s="81"/>
      <c r="U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R542" s="81"/>
      <c r="S542" s="81"/>
      <c r="T542" s="81"/>
      <c r="U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R543" s="81"/>
      <c r="S543" s="81"/>
      <c r="T543" s="81"/>
      <c r="U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R544" s="81"/>
      <c r="S544" s="81"/>
      <c r="T544" s="81"/>
      <c r="U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R545" s="81"/>
      <c r="S545" s="81"/>
      <c r="T545" s="81"/>
      <c r="U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R546" s="81"/>
      <c r="S546" s="81"/>
      <c r="T546" s="81"/>
      <c r="U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R547" s="81"/>
      <c r="S547" s="81"/>
      <c r="T547" s="81"/>
      <c r="U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R548" s="81"/>
      <c r="S548" s="81"/>
      <c r="T548" s="81"/>
      <c r="U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R549" s="81"/>
      <c r="S549" s="81"/>
      <c r="T549" s="81"/>
      <c r="U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R550" s="81"/>
      <c r="S550" s="81"/>
      <c r="T550" s="81"/>
      <c r="U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R551" s="81"/>
      <c r="S551" s="81"/>
      <c r="T551" s="81"/>
      <c r="U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R552" s="81"/>
      <c r="S552" s="81"/>
      <c r="T552" s="81"/>
      <c r="U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R553" s="81"/>
      <c r="S553" s="81"/>
      <c r="T553" s="81"/>
      <c r="U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R554" s="81"/>
      <c r="S554" s="81"/>
      <c r="T554" s="81"/>
      <c r="U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R555" s="81"/>
      <c r="S555" s="81"/>
      <c r="T555" s="81"/>
      <c r="U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R556" s="81"/>
      <c r="S556" s="81"/>
      <c r="T556" s="81"/>
      <c r="U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R557" s="81"/>
      <c r="S557" s="81"/>
      <c r="T557" s="81"/>
      <c r="U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R558" s="81"/>
      <c r="S558" s="81"/>
      <c r="T558" s="81"/>
      <c r="U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R559" s="81"/>
      <c r="S559" s="81"/>
      <c r="T559" s="81"/>
      <c r="U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R560" s="81"/>
      <c r="S560" s="81"/>
      <c r="T560" s="81"/>
      <c r="U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R561" s="81"/>
      <c r="S561" s="81"/>
      <c r="T561" s="81"/>
      <c r="U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R562" s="81"/>
      <c r="S562" s="81"/>
      <c r="T562" s="81"/>
      <c r="U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R563" s="81"/>
      <c r="S563" s="81"/>
      <c r="T563" s="81"/>
      <c r="U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R564" s="81"/>
      <c r="S564" s="81"/>
      <c r="T564" s="81"/>
      <c r="U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R565" s="81"/>
      <c r="S565" s="81"/>
      <c r="T565" s="81"/>
      <c r="U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R566" s="81"/>
      <c r="S566" s="81"/>
      <c r="T566" s="81"/>
      <c r="U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R567" s="81"/>
      <c r="S567" s="81"/>
      <c r="T567" s="81"/>
      <c r="U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R568" s="81"/>
      <c r="S568" s="81"/>
      <c r="T568" s="81"/>
      <c r="U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R569" s="81"/>
      <c r="S569" s="81"/>
      <c r="T569" s="81"/>
      <c r="U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R570" s="81"/>
      <c r="S570" s="81"/>
      <c r="T570" s="81"/>
      <c r="U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R571" s="81"/>
      <c r="S571" s="81"/>
      <c r="T571" s="81"/>
      <c r="U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R572" s="81"/>
      <c r="S572" s="81"/>
      <c r="T572" s="81"/>
      <c r="U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R573" s="81"/>
      <c r="S573" s="81"/>
      <c r="T573" s="81"/>
      <c r="U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R574" s="81"/>
      <c r="S574" s="81"/>
      <c r="T574" s="81"/>
      <c r="U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R575" s="81"/>
      <c r="S575" s="81"/>
      <c r="T575" s="81"/>
      <c r="U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R576" s="81"/>
      <c r="S576" s="81"/>
      <c r="T576" s="81"/>
      <c r="U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R577" s="81"/>
      <c r="S577" s="81"/>
      <c r="T577" s="81"/>
      <c r="U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R578" s="81"/>
      <c r="S578" s="81"/>
      <c r="T578" s="81"/>
      <c r="U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R579" s="81"/>
      <c r="S579" s="81"/>
      <c r="T579" s="81"/>
      <c r="U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R580" s="81"/>
      <c r="S580" s="81"/>
      <c r="T580" s="81"/>
      <c r="U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R581" s="81"/>
      <c r="S581" s="81"/>
      <c r="T581" s="81"/>
      <c r="U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R582" s="81"/>
      <c r="S582" s="81"/>
      <c r="T582" s="81"/>
      <c r="U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R583" s="81"/>
      <c r="S583" s="81"/>
      <c r="T583" s="81"/>
      <c r="U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R584" s="81"/>
      <c r="S584" s="81"/>
      <c r="T584" s="81"/>
      <c r="U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R585" s="81"/>
      <c r="S585" s="81"/>
      <c r="T585" s="81"/>
      <c r="U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R586" s="81"/>
      <c r="S586" s="81"/>
      <c r="T586" s="81"/>
      <c r="U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R587" s="81"/>
      <c r="S587" s="81"/>
      <c r="T587" s="81"/>
      <c r="U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R588" s="81"/>
      <c r="S588" s="81"/>
      <c r="T588" s="81"/>
      <c r="U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R589" s="81"/>
      <c r="S589" s="81"/>
      <c r="T589" s="81"/>
      <c r="U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R590" s="81"/>
      <c r="S590" s="81"/>
      <c r="T590" s="81"/>
      <c r="U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R591" s="81"/>
      <c r="S591" s="81"/>
      <c r="T591" s="81"/>
      <c r="U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R592" s="81"/>
      <c r="S592" s="81"/>
      <c r="T592" s="81"/>
      <c r="U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R593" s="81"/>
      <c r="S593" s="81"/>
      <c r="T593" s="81"/>
      <c r="U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R594" s="81"/>
      <c r="S594" s="81"/>
      <c r="T594" s="81"/>
      <c r="U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R595" s="81"/>
      <c r="S595" s="81"/>
      <c r="T595" s="81"/>
      <c r="U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R596" s="81"/>
      <c r="S596" s="81"/>
      <c r="T596" s="81"/>
      <c r="U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R597" s="81"/>
      <c r="S597" s="81"/>
      <c r="T597" s="81"/>
      <c r="U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R598" s="81"/>
      <c r="S598" s="81"/>
      <c r="T598" s="81"/>
      <c r="U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R599" s="81"/>
      <c r="S599" s="81"/>
      <c r="T599" s="81"/>
      <c r="U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R600" s="81"/>
      <c r="S600" s="81"/>
      <c r="T600" s="81"/>
      <c r="U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R601" s="81"/>
      <c r="S601" s="81"/>
      <c r="T601" s="81"/>
      <c r="U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R602" s="81"/>
      <c r="S602" s="81"/>
      <c r="T602" s="81"/>
      <c r="U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R603" s="81"/>
      <c r="S603" s="81"/>
      <c r="T603" s="81"/>
      <c r="U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R604" s="81"/>
      <c r="S604" s="81"/>
      <c r="T604" s="81"/>
      <c r="U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R605" s="81"/>
      <c r="S605" s="81"/>
      <c r="T605" s="81"/>
      <c r="U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R606" s="81"/>
      <c r="S606" s="81"/>
      <c r="T606" s="81"/>
      <c r="U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R607" s="81"/>
      <c r="S607" s="81"/>
      <c r="T607" s="81"/>
      <c r="U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R608" s="81"/>
      <c r="S608" s="81"/>
      <c r="T608" s="81"/>
      <c r="U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R609" s="81"/>
      <c r="S609" s="81"/>
      <c r="T609" s="81"/>
      <c r="U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R610" s="81"/>
      <c r="S610" s="81"/>
      <c r="T610" s="81"/>
      <c r="U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R611" s="81"/>
      <c r="S611" s="81"/>
      <c r="T611" s="81"/>
      <c r="U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R612" s="81"/>
      <c r="S612" s="81"/>
      <c r="T612" s="81"/>
      <c r="U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R613" s="81"/>
      <c r="S613" s="81"/>
      <c r="T613" s="81"/>
      <c r="U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R614" s="81"/>
      <c r="S614" s="81"/>
      <c r="T614" s="81"/>
      <c r="U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R615" s="81"/>
      <c r="S615" s="81"/>
      <c r="T615" s="81"/>
      <c r="U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R616" s="81"/>
      <c r="S616" s="81"/>
      <c r="T616" s="81"/>
      <c r="U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R617" s="81"/>
      <c r="S617" s="81"/>
      <c r="T617" s="81"/>
      <c r="U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R618" s="81"/>
      <c r="S618" s="81"/>
      <c r="T618" s="81"/>
      <c r="U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R619" s="81"/>
      <c r="S619" s="81"/>
      <c r="T619" s="81"/>
      <c r="U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R620" s="81"/>
      <c r="S620" s="81"/>
      <c r="T620" s="81"/>
      <c r="U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R621" s="81"/>
      <c r="S621" s="81"/>
      <c r="T621" s="81"/>
      <c r="U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R622" s="81"/>
      <c r="S622" s="81"/>
      <c r="T622" s="81"/>
      <c r="U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R623" s="81"/>
      <c r="S623" s="81"/>
      <c r="T623" s="81"/>
      <c r="U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R624" s="81"/>
      <c r="S624" s="81"/>
      <c r="T624" s="81"/>
      <c r="U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R625" s="81"/>
      <c r="S625" s="81"/>
      <c r="T625" s="81"/>
      <c r="U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R626" s="81"/>
      <c r="S626" s="81"/>
      <c r="T626" s="81"/>
      <c r="U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R627" s="81"/>
      <c r="S627" s="81"/>
      <c r="T627" s="81"/>
      <c r="U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R628" s="81"/>
      <c r="S628" s="81"/>
      <c r="T628" s="81"/>
      <c r="U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R629" s="81"/>
      <c r="S629" s="81"/>
      <c r="T629" s="81"/>
      <c r="U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R630" s="81"/>
      <c r="S630" s="81"/>
      <c r="T630" s="81"/>
      <c r="U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R631" s="81"/>
      <c r="S631" s="81"/>
      <c r="T631" s="81"/>
      <c r="U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R632" s="81"/>
      <c r="S632" s="81"/>
      <c r="T632" s="81"/>
      <c r="U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R633" s="81"/>
      <c r="S633" s="81"/>
      <c r="T633" s="81"/>
      <c r="U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R634" s="81"/>
      <c r="S634" s="81"/>
      <c r="T634" s="81"/>
      <c r="U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R635" s="81"/>
      <c r="S635" s="81"/>
      <c r="T635" s="81"/>
      <c r="U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R636" s="81"/>
      <c r="S636" s="81"/>
      <c r="T636" s="81"/>
      <c r="U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R637" s="81"/>
      <c r="S637" s="81"/>
      <c r="T637" s="81"/>
      <c r="U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R638" s="81"/>
      <c r="S638" s="81"/>
      <c r="T638" s="81"/>
      <c r="U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R639" s="81"/>
      <c r="S639" s="81"/>
      <c r="T639" s="81"/>
      <c r="U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R640" s="81"/>
      <c r="S640" s="81"/>
      <c r="T640" s="81"/>
      <c r="U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R641" s="81"/>
      <c r="S641" s="81"/>
      <c r="T641" s="81"/>
      <c r="U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R642" s="81"/>
      <c r="S642" s="81"/>
      <c r="T642" s="81"/>
      <c r="U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R643" s="81"/>
      <c r="S643" s="81"/>
      <c r="T643" s="81"/>
      <c r="U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R644" s="81"/>
      <c r="S644" s="81"/>
      <c r="T644" s="81"/>
      <c r="U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R645" s="81"/>
      <c r="S645" s="81"/>
      <c r="T645" s="81"/>
      <c r="U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R646" s="81"/>
      <c r="S646" s="81"/>
      <c r="T646" s="81"/>
      <c r="U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R647" s="81"/>
      <c r="S647" s="81"/>
      <c r="T647" s="81"/>
      <c r="U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R648" s="81"/>
      <c r="S648" s="81"/>
      <c r="T648" s="81"/>
      <c r="U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R649" s="81"/>
      <c r="S649" s="81"/>
      <c r="T649" s="81"/>
      <c r="U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R650" s="81"/>
      <c r="S650" s="81"/>
      <c r="T650" s="81"/>
      <c r="U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R651" s="81"/>
      <c r="S651" s="81"/>
      <c r="T651" s="81"/>
      <c r="U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R652" s="81"/>
      <c r="S652" s="81"/>
      <c r="T652" s="81"/>
      <c r="U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R653" s="81"/>
      <c r="S653" s="81"/>
      <c r="T653" s="81"/>
      <c r="U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R654" s="81"/>
      <c r="S654" s="81"/>
      <c r="T654" s="81"/>
      <c r="U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R655" s="81"/>
      <c r="S655" s="81"/>
      <c r="T655" s="81"/>
      <c r="U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R656" s="81"/>
      <c r="S656" s="81"/>
      <c r="T656" s="81"/>
      <c r="U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R657" s="81"/>
      <c r="S657" s="81"/>
      <c r="T657" s="81"/>
      <c r="U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R658" s="81"/>
      <c r="S658" s="81"/>
      <c r="T658" s="81"/>
      <c r="U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R659" s="81"/>
      <c r="S659" s="81"/>
      <c r="T659" s="81"/>
      <c r="U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R660" s="81"/>
      <c r="S660" s="81"/>
      <c r="T660" s="81"/>
      <c r="U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R661" s="81"/>
      <c r="S661" s="81"/>
      <c r="T661" s="81"/>
      <c r="U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R662" s="81"/>
      <c r="S662" s="81"/>
      <c r="T662" s="81"/>
      <c r="U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R663" s="81"/>
      <c r="S663" s="81"/>
      <c r="T663" s="81"/>
      <c r="U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R664" s="81"/>
      <c r="S664" s="81"/>
      <c r="T664" s="81"/>
      <c r="U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R665" s="81"/>
      <c r="S665" s="81"/>
      <c r="T665" s="81"/>
      <c r="U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R666" s="81"/>
      <c r="S666" s="81"/>
      <c r="T666" s="81"/>
      <c r="U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R667" s="81"/>
      <c r="S667" s="81"/>
      <c r="T667" s="81"/>
      <c r="U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R668" s="81"/>
      <c r="S668" s="81"/>
      <c r="T668" s="81"/>
      <c r="U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R669" s="81"/>
      <c r="S669" s="81"/>
      <c r="T669" s="81"/>
      <c r="U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R670" s="81"/>
      <c r="S670" s="81"/>
      <c r="T670" s="81"/>
      <c r="U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R671" s="81"/>
      <c r="S671" s="81"/>
      <c r="T671" s="81"/>
      <c r="U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R672" s="81"/>
      <c r="S672" s="81"/>
      <c r="T672" s="81"/>
      <c r="U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R673" s="81"/>
      <c r="S673" s="81"/>
      <c r="T673" s="81"/>
      <c r="U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R674" s="81"/>
      <c r="S674" s="81"/>
      <c r="T674" s="81"/>
      <c r="U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R675" s="81"/>
      <c r="S675" s="81"/>
      <c r="T675" s="81"/>
      <c r="U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R676" s="81"/>
      <c r="S676" s="81"/>
      <c r="T676" s="81"/>
      <c r="U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R677" s="81"/>
      <c r="S677" s="81"/>
      <c r="T677" s="81"/>
      <c r="U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R678" s="81"/>
      <c r="S678" s="81"/>
      <c r="T678" s="81"/>
      <c r="U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R679" s="81"/>
      <c r="S679" s="81"/>
      <c r="T679" s="81"/>
      <c r="U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R680" s="81"/>
      <c r="S680" s="81"/>
      <c r="T680" s="81"/>
      <c r="U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R681" s="81"/>
      <c r="S681" s="81"/>
      <c r="T681" s="81"/>
      <c r="U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R682" s="81"/>
      <c r="S682" s="81"/>
      <c r="T682" s="81"/>
      <c r="U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R683" s="81"/>
      <c r="S683" s="81"/>
      <c r="T683" s="81"/>
      <c r="U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R684" s="81"/>
      <c r="S684" s="81"/>
      <c r="T684" s="81"/>
      <c r="U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R685" s="81"/>
      <c r="S685" s="81"/>
      <c r="T685" s="81"/>
      <c r="U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R686" s="81"/>
      <c r="S686" s="81"/>
      <c r="T686" s="81"/>
      <c r="U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R687" s="81"/>
      <c r="S687" s="81"/>
      <c r="T687" s="81"/>
      <c r="U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R688" s="81"/>
      <c r="S688" s="81"/>
      <c r="T688" s="81"/>
      <c r="U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R689" s="81"/>
      <c r="S689" s="81"/>
      <c r="T689" s="81"/>
      <c r="U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R690" s="81"/>
      <c r="S690" s="81"/>
      <c r="T690" s="81"/>
      <c r="U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R691" s="81"/>
      <c r="S691" s="81"/>
      <c r="T691" s="81"/>
      <c r="U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R692" s="81"/>
      <c r="S692" s="81"/>
      <c r="T692" s="81"/>
      <c r="U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R693" s="81"/>
      <c r="S693" s="81"/>
      <c r="T693" s="81"/>
      <c r="U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R694" s="81"/>
      <c r="S694" s="81"/>
      <c r="T694" s="81"/>
      <c r="U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R695" s="81"/>
      <c r="S695" s="81"/>
      <c r="T695" s="81"/>
      <c r="U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R696" s="81"/>
      <c r="S696" s="81"/>
      <c r="T696" s="81"/>
      <c r="U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R697" s="81"/>
      <c r="S697" s="81"/>
      <c r="T697" s="81"/>
      <c r="U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R698" s="81"/>
      <c r="S698" s="81"/>
      <c r="T698" s="81"/>
      <c r="U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R699" s="81"/>
      <c r="S699" s="81"/>
      <c r="T699" s="81"/>
      <c r="U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R700" s="81"/>
      <c r="S700" s="81"/>
      <c r="T700" s="81"/>
      <c r="U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R701" s="81"/>
      <c r="S701" s="81"/>
      <c r="T701" s="81"/>
      <c r="U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R702" s="81"/>
      <c r="S702" s="81"/>
      <c r="T702" s="81"/>
      <c r="U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R703" s="81"/>
      <c r="S703" s="81"/>
      <c r="T703" s="81"/>
      <c r="U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R704" s="81"/>
      <c r="S704" s="81"/>
      <c r="T704" s="81"/>
      <c r="U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R705" s="81"/>
      <c r="S705" s="81"/>
      <c r="T705" s="81"/>
      <c r="U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R706" s="81"/>
      <c r="S706" s="81"/>
      <c r="T706" s="81"/>
      <c r="U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R707" s="81"/>
      <c r="S707" s="81"/>
      <c r="T707" s="81"/>
      <c r="U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R708" s="81"/>
      <c r="S708" s="81"/>
      <c r="T708" s="81"/>
      <c r="U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R709" s="81"/>
      <c r="S709" s="81"/>
      <c r="T709" s="81"/>
      <c r="U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R710" s="81"/>
      <c r="S710" s="81"/>
      <c r="T710" s="81"/>
      <c r="U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R711" s="81"/>
      <c r="S711" s="81"/>
      <c r="T711" s="81"/>
      <c r="U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R712" s="81"/>
      <c r="S712" s="81"/>
      <c r="T712" s="81"/>
      <c r="U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R713" s="81"/>
      <c r="S713" s="81"/>
      <c r="T713" s="81"/>
      <c r="U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R714" s="81"/>
      <c r="S714" s="81"/>
      <c r="T714" s="81"/>
      <c r="U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R715" s="81"/>
      <c r="S715" s="81"/>
      <c r="T715" s="81"/>
      <c r="U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R716" s="81"/>
      <c r="S716" s="81"/>
      <c r="T716" s="81"/>
      <c r="U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R717" s="81"/>
      <c r="S717" s="81"/>
      <c r="T717" s="81"/>
      <c r="U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R718" s="81"/>
      <c r="S718" s="81"/>
      <c r="T718" s="81"/>
      <c r="U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R719" s="81"/>
      <c r="S719" s="81"/>
      <c r="T719" s="81"/>
      <c r="U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R720" s="81"/>
      <c r="S720" s="81"/>
      <c r="T720" s="81"/>
      <c r="U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R721" s="81"/>
      <c r="S721" s="81"/>
      <c r="T721" s="81"/>
      <c r="U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R722" s="81"/>
      <c r="S722" s="81"/>
      <c r="T722" s="81"/>
      <c r="U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R723" s="81"/>
      <c r="S723" s="81"/>
      <c r="T723" s="81"/>
      <c r="U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R724" s="81"/>
      <c r="S724" s="81"/>
      <c r="T724" s="81"/>
      <c r="U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R725" s="81"/>
      <c r="S725" s="81"/>
      <c r="T725" s="81"/>
      <c r="U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R726" s="81"/>
      <c r="S726" s="81"/>
      <c r="T726" s="81"/>
      <c r="U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R727" s="81"/>
      <c r="S727" s="81"/>
      <c r="T727" s="81"/>
      <c r="U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R728" s="81"/>
      <c r="S728" s="81"/>
      <c r="T728" s="81"/>
      <c r="U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R729" s="81"/>
      <c r="S729" s="81"/>
      <c r="T729" s="81"/>
      <c r="U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R730" s="81"/>
      <c r="S730" s="81"/>
      <c r="T730" s="81"/>
      <c r="U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R731" s="81"/>
      <c r="S731" s="81"/>
      <c r="T731" s="81"/>
      <c r="U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R732" s="81"/>
      <c r="S732" s="81"/>
      <c r="T732" s="81"/>
      <c r="U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R733" s="81"/>
      <c r="S733" s="81"/>
      <c r="T733" s="81"/>
      <c r="U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R734" s="81"/>
      <c r="S734" s="81"/>
      <c r="T734" s="81"/>
      <c r="U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R735" s="81"/>
      <c r="S735" s="81"/>
      <c r="T735" s="81"/>
      <c r="U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R736" s="81"/>
      <c r="S736" s="81"/>
      <c r="T736" s="81"/>
      <c r="U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R737" s="81"/>
      <c r="S737" s="81"/>
      <c r="T737" s="81"/>
      <c r="U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R738" s="81"/>
      <c r="S738" s="81"/>
      <c r="T738" s="81"/>
      <c r="U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R739" s="81"/>
      <c r="S739" s="81"/>
      <c r="T739" s="81"/>
      <c r="U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R740" s="81"/>
      <c r="S740" s="81"/>
      <c r="T740" s="81"/>
      <c r="U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R741" s="81"/>
      <c r="S741" s="81"/>
      <c r="T741" s="81"/>
      <c r="U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R742" s="81"/>
      <c r="S742" s="81"/>
      <c r="T742" s="81"/>
      <c r="U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R743" s="81"/>
      <c r="S743" s="81"/>
      <c r="T743" s="81"/>
      <c r="U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R744" s="81"/>
      <c r="S744" s="81"/>
      <c r="T744" s="81"/>
      <c r="U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R745" s="81"/>
      <c r="S745" s="81"/>
      <c r="T745" s="81"/>
      <c r="U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R746" s="81"/>
      <c r="S746" s="81"/>
      <c r="T746" s="81"/>
      <c r="U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R747" s="81"/>
      <c r="S747" s="81"/>
      <c r="T747" s="81"/>
      <c r="U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R748" s="81"/>
      <c r="S748" s="81"/>
      <c r="T748" s="81"/>
      <c r="U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R749" s="81"/>
      <c r="S749" s="81"/>
      <c r="T749" s="81"/>
      <c r="U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R750" s="81"/>
      <c r="S750" s="81"/>
      <c r="T750" s="81"/>
      <c r="U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R751" s="81"/>
      <c r="S751" s="81"/>
      <c r="T751" s="81"/>
      <c r="U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R752" s="81"/>
      <c r="S752" s="81"/>
      <c r="T752" s="81"/>
      <c r="U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R753" s="81"/>
      <c r="S753" s="81"/>
      <c r="T753" s="81"/>
      <c r="U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R754" s="81"/>
      <c r="S754" s="81"/>
      <c r="T754" s="81"/>
      <c r="U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R755" s="81"/>
      <c r="S755" s="81"/>
      <c r="T755" s="81"/>
      <c r="U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R756" s="81"/>
      <c r="S756" s="81"/>
      <c r="T756" s="81"/>
      <c r="U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R757" s="81"/>
      <c r="S757" s="81"/>
      <c r="T757" s="81"/>
      <c r="U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R758" s="81"/>
      <c r="S758" s="81"/>
      <c r="T758" s="81"/>
      <c r="U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R759" s="81"/>
      <c r="S759" s="81"/>
      <c r="T759" s="81"/>
      <c r="U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R760" s="81"/>
      <c r="S760" s="81"/>
      <c r="T760" s="81"/>
      <c r="U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R761" s="81"/>
      <c r="S761" s="81"/>
      <c r="T761" s="81"/>
      <c r="U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R762" s="81"/>
      <c r="S762" s="81"/>
      <c r="T762" s="81"/>
      <c r="U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R763" s="81"/>
      <c r="S763" s="81"/>
      <c r="T763" s="81"/>
      <c r="U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R764" s="81"/>
      <c r="S764" s="81"/>
      <c r="T764" s="81"/>
      <c r="U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R765" s="81"/>
      <c r="S765" s="81"/>
      <c r="T765" s="81"/>
      <c r="U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R766" s="81"/>
      <c r="S766" s="81"/>
      <c r="T766" s="81"/>
      <c r="U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R767" s="81"/>
      <c r="S767" s="81"/>
      <c r="T767" s="81"/>
      <c r="U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R768" s="81"/>
      <c r="S768" s="81"/>
      <c r="T768" s="81"/>
      <c r="U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R769" s="81"/>
      <c r="S769" s="81"/>
      <c r="T769" s="81"/>
      <c r="U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R770" s="81"/>
      <c r="S770" s="81"/>
      <c r="T770" s="81"/>
      <c r="U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R771" s="81"/>
      <c r="S771" s="81"/>
      <c r="T771" s="81"/>
      <c r="U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R772" s="81"/>
      <c r="S772" s="81"/>
      <c r="T772" s="81"/>
      <c r="U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R773" s="81"/>
      <c r="S773" s="81"/>
      <c r="T773" s="81"/>
      <c r="U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R774" s="81"/>
      <c r="S774" s="81"/>
      <c r="T774" s="81"/>
      <c r="U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R775" s="81"/>
      <c r="S775" s="81"/>
      <c r="T775" s="81"/>
      <c r="U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R776" s="81"/>
      <c r="S776" s="81"/>
      <c r="T776" s="81"/>
      <c r="U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R777" s="81"/>
      <c r="S777" s="81"/>
      <c r="T777" s="81"/>
      <c r="U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R778" s="81"/>
      <c r="S778" s="81"/>
      <c r="T778" s="81"/>
      <c r="U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R779" s="81"/>
      <c r="S779" s="81"/>
      <c r="T779" s="81"/>
      <c r="U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R780" s="81"/>
      <c r="S780" s="81"/>
      <c r="T780" s="81"/>
      <c r="U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R781" s="81"/>
      <c r="S781" s="81"/>
      <c r="T781" s="81"/>
      <c r="U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R782" s="81"/>
      <c r="S782" s="81"/>
      <c r="T782" s="81"/>
      <c r="U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R783" s="81"/>
      <c r="S783" s="81"/>
      <c r="T783" s="81"/>
      <c r="U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R784" s="81"/>
      <c r="S784" s="81"/>
      <c r="T784" s="81"/>
      <c r="U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R785" s="81"/>
      <c r="S785" s="81"/>
      <c r="T785" s="81"/>
      <c r="U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R786" s="81"/>
      <c r="S786" s="81"/>
      <c r="T786" s="81"/>
      <c r="U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R787" s="81"/>
      <c r="S787" s="81"/>
      <c r="T787" s="81"/>
      <c r="U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R788" s="81"/>
      <c r="S788" s="81"/>
      <c r="T788" s="81"/>
      <c r="U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R789" s="81"/>
      <c r="S789" s="81"/>
      <c r="T789" s="81"/>
      <c r="U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R790" s="81"/>
      <c r="S790" s="81"/>
      <c r="T790" s="81"/>
      <c r="U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R791" s="81"/>
      <c r="S791" s="81"/>
      <c r="T791" s="81"/>
      <c r="U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R792" s="81"/>
      <c r="S792" s="81"/>
      <c r="T792" s="81"/>
      <c r="U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R793" s="81"/>
      <c r="S793" s="81"/>
      <c r="T793" s="81"/>
      <c r="U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R794" s="81"/>
      <c r="S794" s="81"/>
      <c r="T794" s="81"/>
      <c r="U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R795" s="81"/>
      <c r="S795" s="81"/>
      <c r="T795" s="81"/>
      <c r="U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R796" s="81"/>
      <c r="S796" s="81"/>
      <c r="T796" s="81"/>
      <c r="U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R797" s="81"/>
      <c r="S797" s="81"/>
      <c r="T797" s="81"/>
      <c r="U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R798" s="81"/>
      <c r="S798" s="81"/>
      <c r="T798" s="81"/>
      <c r="U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R799" s="81"/>
      <c r="S799" s="81"/>
      <c r="T799" s="81"/>
      <c r="U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R800" s="81"/>
      <c r="S800" s="81"/>
      <c r="T800" s="81"/>
      <c r="U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R801" s="81"/>
      <c r="S801" s="81"/>
      <c r="T801" s="81"/>
      <c r="U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R802" s="81"/>
      <c r="S802" s="81"/>
      <c r="T802" s="81"/>
      <c r="U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R803" s="81"/>
      <c r="S803" s="81"/>
      <c r="T803" s="81"/>
      <c r="U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R804" s="81"/>
      <c r="S804" s="81"/>
      <c r="T804" s="81"/>
      <c r="U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R805" s="81"/>
      <c r="S805" s="81"/>
      <c r="T805" s="81"/>
      <c r="U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R806" s="81"/>
      <c r="S806" s="81"/>
      <c r="T806" s="81"/>
      <c r="U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R807" s="81"/>
      <c r="S807" s="81"/>
      <c r="T807" s="81"/>
      <c r="U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R808" s="81"/>
      <c r="S808" s="81"/>
      <c r="T808" s="81"/>
      <c r="U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R809" s="81"/>
      <c r="S809" s="81"/>
      <c r="T809" s="81"/>
      <c r="U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R810" s="81"/>
      <c r="S810" s="81"/>
      <c r="T810" s="81"/>
      <c r="U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R811" s="81"/>
      <c r="S811" s="81"/>
      <c r="T811" s="81"/>
      <c r="U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R812" s="81"/>
      <c r="S812" s="81"/>
      <c r="T812" s="81"/>
      <c r="U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R813" s="81"/>
      <c r="S813" s="81"/>
      <c r="T813" s="81"/>
      <c r="U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R814" s="81"/>
      <c r="S814" s="81"/>
      <c r="T814" s="81"/>
      <c r="U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R815" s="81"/>
      <c r="S815" s="81"/>
      <c r="T815" s="81"/>
      <c r="U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R816" s="81"/>
      <c r="S816" s="81"/>
      <c r="T816" s="81"/>
      <c r="U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R817" s="81"/>
      <c r="S817" s="81"/>
      <c r="T817" s="81"/>
      <c r="U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R818" s="81"/>
      <c r="S818" s="81"/>
      <c r="T818" s="81"/>
      <c r="U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R819" s="81"/>
      <c r="S819" s="81"/>
      <c r="T819" s="81"/>
      <c r="U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R820" s="81"/>
      <c r="S820" s="81"/>
      <c r="T820" s="81"/>
      <c r="U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R821" s="81"/>
      <c r="S821" s="81"/>
      <c r="T821" s="81"/>
      <c r="U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R822" s="81"/>
      <c r="S822" s="81"/>
      <c r="T822" s="81"/>
      <c r="U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R823" s="81"/>
      <c r="S823" s="81"/>
      <c r="T823" s="81"/>
      <c r="U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R824" s="81"/>
      <c r="S824" s="81"/>
      <c r="T824" s="81"/>
      <c r="U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R825" s="81"/>
      <c r="S825" s="81"/>
      <c r="T825" s="81"/>
      <c r="U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R826" s="81"/>
      <c r="S826" s="81"/>
      <c r="T826" s="81"/>
      <c r="U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R827" s="81"/>
      <c r="S827" s="81"/>
      <c r="T827" s="81"/>
      <c r="U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R828" s="81"/>
      <c r="S828" s="81"/>
      <c r="T828" s="81"/>
      <c r="U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R829" s="81"/>
      <c r="S829" s="81"/>
      <c r="T829" s="81"/>
      <c r="U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R830" s="81"/>
      <c r="S830" s="81"/>
      <c r="T830" s="81"/>
      <c r="U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R831" s="81"/>
      <c r="S831" s="81"/>
      <c r="T831" s="81"/>
      <c r="U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R832" s="81"/>
      <c r="S832" s="81"/>
      <c r="T832" s="81"/>
      <c r="U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R833" s="81"/>
      <c r="S833" s="81"/>
      <c r="T833" s="81"/>
      <c r="U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R834" s="81"/>
      <c r="S834" s="81"/>
      <c r="T834" s="81"/>
      <c r="U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R835" s="81"/>
      <c r="S835" s="81"/>
      <c r="T835" s="81"/>
      <c r="U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R836" s="81"/>
      <c r="S836" s="81"/>
      <c r="T836" s="81"/>
      <c r="U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R837" s="81"/>
      <c r="S837" s="81"/>
      <c r="T837" s="81"/>
      <c r="U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R838" s="81"/>
      <c r="S838" s="81"/>
      <c r="T838" s="81"/>
      <c r="U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R839" s="81"/>
      <c r="S839" s="81"/>
      <c r="T839" s="81"/>
      <c r="U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R840" s="81"/>
      <c r="S840" s="81"/>
      <c r="T840" s="81"/>
      <c r="U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R841" s="81"/>
      <c r="S841" s="81"/>
      <c r="T841" s="81"/>
      <c r="U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R842" s="81"/>
      <c r="S842" s="81"/>
      <c r="T842" s="81"/>
      <c r="U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R843" s="81"/>
      <c r="S843" s="81"/>
      <c r="T843" s="81"/>
      <c r="U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R844" s="81"/>
      <c r="S844" s="81"/>
      <c r="T844" s="81"/>
      <c r="U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R845" s="81"/>
      <c r="S845" s="81"/>
      <c r="T845" s="81"/>
      <c r="U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R846" s="81"/>
      <c r="S846" s="81"/>
      <c r="T846" s="81"/>
      <c r="U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R847" s="81"/>
      <c r="S847" s="81"/>
      <c r="T847" s="81"/>
      <c r="U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R848" s="81"/>
      <c r="S848" s="81"/>
      <c r="T848" s="81"/>
      <c r="U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R849" s="81"/>
      <c r="S849" s="81"/>
      <c r="T849" s="81"/>
      <c r="U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R850" s="81"/>
      <c r="S850" s="81"/>
      <c r="T850" s="81"/>
      <c r="U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R851" s="81"/>
      <c r="S851" s="81"/>
      <c r="T851" s="81"/>
      <c r="U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R852" s="81"/>
      <c r="S852" s="81"/>
      <c r="T852" s="81"/>
      <c r="U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R853" s="81"/>
      <c r="S853" s="81"/>
      <c r="T853" s="81"/>
      <c r="U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R854" s="81"/>
      <c r="S854" s="81"/>
      <c r="T854" s="81"/>
      <c r="U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R855" s="81"/>
      <c r="S855" s="81"/>
      <c r="T855" s="81"/>
      <c r="U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R856" s="81"/>
      <c r="S856" s="81"/>
      <c r="T856" s="81"/>
      <c r="U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R857" s="81"/>
      <c r="S857" s="81"/>
      <c r="T857" s="81"/>
      <c r="U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R858" s="81"/>
      <c r="S858" s="81"/>
      <c r="T858" s="81"/>
      <c r="U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R859" s="81"/>
      <c r="S859" s="81"/>
      <c r="T859" s="81"/>
      <c r="U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R860" s="81"/>
      <c r="S860" s="81"/>
      <c r="T860" s="81"/>
      <c r="U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R861" s="81"/>
      <c r="S861" s="81"/>
      <c r="T861" s="81"/>
      <c r="U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R862" s="81"/>
      <c r="S862" s="81"/>
      <c r="T862" s="81"/>
      <c r="U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R863" s="81"/>
      <c r="S863" s="81"/>
      <c r="T863" s="81"/>
      <c r="U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R864" s="81"/>
      <c r="S864" s="81"/>
      <c r="T864" s="81"/>
      <c r="U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R865" s="81"/>
      <c r="S865" s="81"/>
      <c r="T865" s="81"/>
      <c r="U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R866" s="81"/>
      <c r="S866" s="81"/>
      <c r="T866" s="81"/>
      <c r="U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R867" s="81"/>
      <c r="S867" s="81"/>
      <c r="T867" s="81"/>
      <c r="U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R868" s="81"/>
      <c r="S868" s="81"/>
      <c r="T868" s="81"/>
      <c r="U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R869" s="81"/>
      <c r="S869" s="81"/>
      <c r="T869" s="81"/>
      <c r="U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R870" s="81"/>
      <c r="S870" s="81"/>
      <c r="T870" s="81"/>
      <c r="U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R871" s="81"/>
      <c r="S871" s="81"/>
      <c r="T871" s="81"/>
      <c r="U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R872" s="81"/>
      <c r="S872" s="81"/>
      <c r="T872" s="81"/>
      <c r="U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R873" s="81"/>
      <c r="S873" s="81"/>
      <c r="T873" s="81"/>
      <c r="U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R874" s="81"/>
      <c r="S874" s="81"/>
      <c r="T874" s="81"/>
      <c r="U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R875" s="81"/>
      <c r="S875" s="81"/>
      <c r="T875" s="81"/>
      <c r="U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R876" s="81"/>
      <c r="S876" s="81"/>
      <c r="T876" s="81"/>
      <c r="U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R877" s="81"/>
      <c r="S877" s="81"/>
      <c r="T877" s="81"/>
      <c r="U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R878" s="81"/>
      <c r="S878" s="81"/>
      <c r="T878" s="81"/>
      <c r="U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R879" s="81"/>
      <c r="S879" s="81"/>
      <c r="T879" s="81"/>
      <c r="U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R880" s="81"/>
      <c r="S880" s="81"/>
      <c r="T880" s="81"/>
      <c r="U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R881" s="81"/>
      <c r="S881" s="81"/>
      <c r="T881" s="81"/>
      <c r="U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R882" s="81"/>
      <c r="S882" s="81"/>
      <c r="T882" s="81"/>
      <c r="U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R883" s="81"/>
      <c r="S883" s="81"/>
      <c r="T883" s="81"/>
      <c r="U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R884" s="81"/>
      <c r="S884" s="81"/>
      <c r="T884" s="81"/>
      <c r="U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R885" s="81"/>
      <c r="S885" s="81"/>
      <c r="T885" s="81"/>
      <c r="U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R886" s="81"/>
      <c r="S886" s="81"/>
      <c r="T886" s="81"/>
      <c r="U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R887" s="81"/>
      <c r="S887" s="81"/>
      <c r="T887" s="81"/>
      <c r="U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R888" s="81"/>
      <c r="S888" s="81"/>
      <c r="T888" s="81"/>
      <c r="U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R889" s="81"/>
      <c r="S889" s="81"/>
      <c r="T889" s="81"/>
      <c r="U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R890" s="81"/>
      <c r="S890" s="81"/>
      <c r="T890" s="81"/>
      <c r="U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R891" s="81"/>
      <c r="S891" s="81"/>
      <c r="T891" s="81"/>
      <c r="U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R892" s="81"/>
      <c r="S892" s="81"/>
      <c r="T892" s="81"/>
      <c r="U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R893" s="81"/>
      <c r="S893" s="81"/>
      <c r="T893" s="81"/>
      <c r="U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R894" s="81"/>
      <c r="S894" s="81"/>
      <c r="T894" s="81"/>
      <c r="U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R895" s="81"/>
      <c r="S895" s="81"/>
      <c r="T895" s="81"/>
      <c r="U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R896" s="81"/>
      <c r="S896" s="81"/>
      <c r="T896" s="81"/>
      <c r="U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R897" s="81"/>
      <c r="S897" s="81"/>
      <c r="T897" s="81"/>
      <c r="U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R898" s="81"/>
      <c r="S898" s="81"/>
      <c r="T898" s="81"/>
      <c r="U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R899" s="81"/>
      <c r="S899" s="81"/>
      <c r="T899" s="81"/>
      <c r="U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R900" s="81"/>
      <c r="S900" s="81"/>
      <c r="T900" s="81"/>
      <c r="U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R901" s="81"/>
      <c r="S901" s="81"/>
      <c r="T901" s="81"/>
      <c r="U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R902" s="81"/>
      <c r="S902" s="81"/>
      <c r="T902" s="81"/>
      <c r="U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R903" s="81"/>
      <c r="S903" s="81"/>
      <c r="T903" s="81"/>
      <c r="U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R904" s="81"/>
      <c r="S904" s="81"/>
      <c r="T904" s="81"/>
      <c r="U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R905" s="81"/>
      <c r="S905" s="81"/>
      <c r="T905" s="81"/>
      <c r="U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R906" s="81"/>
      <c r="S906" s="81"/>
      <c r="T906" s="81"/>
      <c r="U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R907" s="81"/>
      <c r="S907" s="81"/>
      <c r="T907" s="81"/>
      <c r="U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R908" s="81"/>
      <c r="S908" s="81"/>
      <c r="T908" s="81"/>
      <c r="U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R909" s="81"/>
      <c r="S909" s="81"/>
      <c r="T909" s="81"/>
      <c r="U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R910" s="81"/>
      <c r="S910" s="81"/>
      <c r="T910" s="81"/>
      <c r="U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R911" s="81"/>
      <c r="S911" s="81"/>
      <c r="T911" s="81"/>
      <c r="U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R912" s="81"/>
      <c r="S912" s="81"/>
      <c r="T912" s="81"/>
      <c r="U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R913" s="81"/>
      <c r="S913" s="81"/>
      <c r="T913" s="81"/>
      <c r="U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R914" s="81"/>
      <c r="S914" s="81"/>
      <c r="T914" s="81"/>
      <c r="U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R915" s="81"/>
      <c r="S915" s="81"/>
      <c r="T915" s="81"/>
      <c r="U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R916" s="81"/>
      <c r="S916" s="81"/>
      <c r="T916" s="81"/>
      <c r="U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R917" s="81"/>
      <c r="S917" s="81"/>
      <c r="T917" s="81"/>
      <c r="U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R918" s="81"/>
      <c r="S918" s="81"/>
      <c r="T918" s="81"/>
      <c r="U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R919" s="81"/>
      <c r="S919" s="81"/>
      <c r="T919" s="81"/>
      <c r="U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R920" s="81"/>
      <c r="S920" s="81"/>
      <c r="T920" s="81"/>
      <c r="U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R921" s="81"/>
      <c r="S921" s="81"/>
      <c r="T921" s="81"/>
      <c r="U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R922" s="81"/>
      <c r="S922" s="81"/>
      <c r="T922" s="81"/>
      <c r="U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R923" s="81"/>
      <c r="S923" s="81"/>
      <c r="T923" s="81"/>
      <c r="U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R924" s="81"/>
      <c r="S924" s="81"/>
      <c r="T924" s="81"/>
      <c r="U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R925" s="81"/>
      <c r="S925" s="81"/>
      <c r="T925" s="81"/>
      <c r="U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R926" s="81"/>
      <c r="S926" s="81"/>
      <c r="T926" s="81"/>
      <c r="U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R927" s="81"/>
      <c r="S927" s="81"/>
      <c r="T927" s="81"/>
      <c r="U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R928" s="81"/>
      <c r="S928" s="81"/>
      <c r="T928" s="81"/>
      <c r="U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R929" s="81"/>
      <c r="S929" s="81"/>
      <c r="T929" s="81"/>
      <c r="U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R930" s="81"/>
      <c r="S930" s="81"/>
      <c r="T930" s="81"/>
      <c r="U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R931" s="81"/>
      <c r="S931" s="81"/>
      <c r="T931" s="81"/>
      <c r="U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R932" s="81"/>
      <c r="S932" s="81"/>
      <c r="T932" s="81"/>
      <c r="U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R933" s="81"/>
      <c r="S933" s="81"/>
      <c r="T933" s="81"/>
      <c r="U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R934" s="81"/>
      <c r="S934" s="81"/>
      <c r="T934" s="81"/>
      <c r="U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R935" s="81"/>
      <c r="S935" s="81"/>
      <c r="T935" s="81"/>
      <c r="U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R936" s="81"/>
      <c r="S936" s="81"/>
      <c r="T936" s="81"/>
      <c r="U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R937" s="81"/>
      <c r="S937" s="81"/>
      <c r="T937" s="81"/>
      <c r="U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R938" s="81"/>
      <c r="S938" s="81"/>
      <c r="T938" s="81"/>
      <c r="U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R939" s="81"/>
      <c r="S939" s="81"/>
      <c r="T939" s="81"/>
      <c r="U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R940" s="81"/>
      <c r="S940" s="81"/>
      <c r="T940" s="81"/>
      <c r="U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R941" s="81"/>
      <c r="S941" s="81"/>
      <c r="T941" s="81"/>
      <c r="U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R942" s="81"/>
      <c r="S942" s="81"/>
      <c r="T942" s="81"/>
      <c r="U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R943" s="81"/>
      <c r="S943" s="81"/>
      <c r="T943" s="81"/>
      <c r="U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R944" s="81"/>
      <c r="S944" s="81"/>
      <c r="T944" s="81"/>
      <c r="U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R945" s="81"/>
      <c r="S945" s="81"/>
      <c r="T945" s="81"/>
      <c r="U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R946" s="81"/>
      <c r="S946" s="81"/>
      <c r="T946" s="81"/>
      <c r="U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R947" s="81"/>
      <c r="S947" s="81"/>
      <c r="T947" s="81"/>
      <c r="U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R948" s="81"/>
      <c r="S948" s="81"/>
      <c r="T948" s="81"/>
      <c r="U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R949" s="81"/>
      <c r="S949" s="81"/>
      <c r="T949" s="81"/>
      <c r="U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R950" s="81"/>
      <c r="S950" s="81"/>
      <c r="T950" s="81"/>
      <c r="U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R951" s="81"/>
      <c r="S951" s="81"/>
      <c r="T951" s="81"/>
      <c r="U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R952" s="81"/>
      <c r="S952" s="81"/>
      <c r="T952" s="81"/>
      <c r="U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R953" s="81"/>
      <c r="S953" s="81"/>
      <c r="T953" s="81"/>
      <c r="U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R954" s="81"/>
      <c r="S954" s="81"/>
      <c r="T954" s="81"/>
      <c r="U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R955" s="81"/>
      <c r="S955" s="81"/>
      <c r="T955" s="81"/>
      <c r="U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R956" s="81"/>
      <c r="S956" s="81"/>
      <c r="T956" s="81"/>
      <c r="U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R957" s="81"/>
      <c r="S957" s="81"/>
      <c r="T957" s="81"/>
      <c r="U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R958" s="81"/>
      <c r="S958" s="81"/>
      <c r="T958" s="81"/>
      <c r="U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R959" s="81"/>
      <c r="S959" s="81"/>
      <c r="T959" s="81"/>
      <c r="U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R960" s="81"/>
      <c r="S960" s="81"/>
      <c r="T960" s="81"/>
      <c r="U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R961" s="81"/>
      <c r="S961" s="81"/>
      <c r="T961" s="81"/>
      <c r="U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R962" s="81"/>
      <c r="S962" s="81"/>
      <c r="T962" s="81"/>
      <c r="U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R963" s="81"/>
      <c r="S963" s="81"/>
      <c r="T963" s="81"/>
      <c r="U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R964" s="81"/>
      <c r="S964" s="81"/>
      <c r="T964" s="81"/>
      <c r="U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R965" s="81"/>
      <c r="S965" s="81"/>
      <c r="T965" s="81"/>
      <c r="U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R966" s="81"/>
      <c r="S966" s="81"/>
      <c r="T966" s="81"/>
      <c r="U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R967" s="81"/>
      <c r="S967" s="81"/>
      <c r="T967" s="81"/>
      <c r="U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R968" s="81"/>
      <c r="S968" s="81"/>
      <c r="T968" s="81"/>
      <c r="U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R969" s="81"/>
      <c r="S969" s="81"/>
      <c r="T969" s="81"/>
      <c r="U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R970" s="81"/>
      <c r="S970" s="81"/>
      <c r="T970" s="81"/>
      <c r="U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R971" s="81"/>
      <c r="S971" s="81"/>
      <c r="T971" s="81"/>
      <c r="U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R972" s="81"/>
      <c r="S972" s="81"/>
      <c r="T972" s="81"/>
      <c r="U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R973" s="81"/>
      <c r="S973" s="81"/>
      <c r="T973" s="81"/>
      <c r="U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R974" s="81"/>
      <c r="S974" s="81"/>
      <c r="T974" s="81"/>
      <c r="U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R975" s="81"/>
      <c r="S975" s="81"/>
      <c r="T975" s="81"/>
      <c r="U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R976" s="81"/>
      <c r="S976" s="81"/>
      <c r="T976" s="81"/>
      <c r="U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R977" s="81"/>
      <c r="S977" s="81"/>
      <c r="T977" s="81"/>
      <c r="U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R978" s="81"/>
      <c r="S978" s="81"/>
      <c r="T978" s="81"/>
      <c r="U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R979" s="81"/>
      <c r="S979" s="81"/>
      <c r="T979" s="81"/>
      <c r="U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R980" s="81"/>
      <c r="S980" s="81"/>
      <c r="T980" s="81"/>
      <c r="U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R981" s="81"/>
      <c r="S981" s="81"/>
      <c r="T981" s="81"/>
      <c r="U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R982" s="81"/>
      <c r="S982" s="81"/>
      <c r="T982" s="81"/>
      <c r="U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R983" s="81"/>
      <c r="S983" s="81"/>
      <c r="T983" s="81"/>
      <c r="U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R984" s="81"/>
      <c r="S984" s="81"/>
      <c r="T984" s="81"/>
      <c r="U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R985" s="81"/>
      <c r="S985" s="81"/>
      <c r="T985" s="81"/>
      <c r="U985" s="81"/>
    </row>
    <row r="986">
      <c r="R986" s="81"/>
      <c r="S986" s="81"/>
      <c r="T986" s="81"/>
      <c r="U986" s="81"/>
    </row>
    <row r="987">
      <c r="R987" s="81"/>
      <c r="S987" s="81"/>
      <c r="T987" s="81"/>
      <c r="U987" s="81"/>
    </row>
  </sheetData>
  <mergeCells count="6">
    <mergeCell ref="B111:D111"/>
    <mergeCell ref="B147:B148"/>
    <mergeCell ref="C147:C148"/>
    <mergeCell ref="D147:D148"/>
    <mergeCell ref="E147:E148"/>
    <mergeCell ref="F147:F148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4.88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353" t="s">
        <v>654</v>
      </c>
      <c r="B1" s="79" t="s">
        <v>155</v>
      </c>
      <c r="C1" s="79" t="s">
        <v>156</v>
      </c>
      <c r="D1" s="78"/>
      <c r="E1" s="80">
        <f>SUM(D31+C131)</f>
        <v>39756.41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157</v>
      </c>
      <c r="E2" s="83">
        <v>46370.74</v>
      </c>
      <c r="F2" s="81">
        <f>(E2/E1)</f>
        <v>1.16637141</v>
      </c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179"/>
      <c r="G3" s="180"/>
      <c r="H3" s="168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63"/>
      <c r="G4" s="183"/>
      <c r="H4" s="184"/>
      <c r="I4" s="180"/>
      <c r="J4" s="185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85" t="s">
        <v>21</v>
      </c>
      <c r="D5" s="86">
        <v>82.84</v>
      </c>
      <c r="E5" s="275" t="s">
        <v>15</v>
      </c>
      <c r="F5" s="163"/>
      <c r="G5" s="183"/>
      <c r="H5" s="168"/>
      <c r="I5" s="180"/>
      <c r="J5" s="185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85" t="s">
        <v>21</v>
      </c>
      <c r="D6" s="86">
        <v>380.12</v>
      </c>
      <c r="E6" s="355" t="s">
        <v>15</v>
      </c>
      <c r="F6" s="163"/>
      <c r="G6" s="183"/>
      <c r="H6" s="168"/>
      <c r="I6" s="180"/>
      <c r="J6" s="17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85" t="s">
        <v>39</v>
      </c>
      <c r="D7" s="86">
        <v>98.23</v>
      </c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276">
        <v>1.0</v>
      </c>
      <c r="B8" s="277" t="s">
        <v>507</v>
      </c>
      <c r="C8" s="307" t="s">
        <v>972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/>
      <c r="B9" s="417" t="s">
        <v>894</v>
      </c>
      <c r="C9" s="417"/>
      <c r="D9" s="431" t="s">
        <v>895</v>
      </c>
      <c r="E9" s="209" t="s">
        <v>896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973</v>
      </c>
      <c r="C10" s="85" t="s">
        <v>974</v>
      </c>
      <c r="D10" s="87">
        <v>1456.84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899</v>
      </c>
      <c r="C11" s="85" t="s">
        <v>975</v>
      </c>
      <c r="D11" s="87">
        <v>1364.44</v>
      </c>
      <c r="E11" s="209" t="s">
        <v>15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976</v>
      </c>
      <c r="C12" s="85" t="s">
        <v>701</v>
      </c>
      <c r="D12" s="86">
        <v>275.0</v>
      </c>
      <c r="E12" s="209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755</v>
      </c>
      <c r="C13" s="85" t="s">
        <v>26</v>
      </c>
      <c r="D13" s="86">
        <v>275.0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977</v>
      </c>
      <c r="C14" s="85" t="s">
        <v>978</v>
      </c>
      <c r="D14" s="86">
        <v>140.0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5.0</v>
      </c>
      <c r="B15" s="85" t="s">
        <v>32</v>
      </c>
      <c r="C15" s="85" t="s">
        <v>369</v>
      </c>
      <c r="D15" s="86">
        <v>1000.0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7.0</v>
      </c>
      <c r="B16" s="85" t="s">
        <v>38</v>
      </c>
      <c r="C16" s="85" t="s">
        <v>39</v>
      </c>
      <c r="D16" s="86">
        <v>238.49</v>
      </c>
      <c r="E16" s="209" t="s">
        <v>15</v>
      </c>
      <c r="F16" s="199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7.0</v>
      </c>
      <c r="B17" s="85" t="s">
        <v>49</v>
      </c>
      <c r="C17" s="85" t="s">
        <v>50</v>
      </c>
      <c r="D17" s="86">
        <v>21.68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10.0</v>
      </c>
      <c r="B18" s="85" t="s">
        <v>331</v>
      </c>
      <c r="C18" s="85" t="s">
        <v>50</v>
      </c>
      <c r="D18" s="224">
        <v>135.08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504</v>
      </c>
      <c r="C19" s="85" t="s">
        <v>39</v>
      </c>
      <c r="D19" s="86">
        <v>706.0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23.0</v>
      </c>
      <c r="B20" s="85" t="s">
        <v>979</v>
      </c>
      <c r="C20" s="85" t="s">
        <v>50</v>
      </c>
      <c r="D20" s="87">
        <v>77.35</v>
      </c>
      <c r="E20" s="209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172</v>
      </c>
      <c r="C21" s="85" t="s">
        <v>26</v>
      </c>
      <c r="D21" s="358">
        <f>SUM(E35:E44)</f>
        <v>7826.1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506</v>
      </c>
      <c r="C22" s="85" t="s">
        <v>26</v>
      </c>
      <c r="D22" s="86">
        <v>1412.0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20.0</v>
      </c>
      <c r="B23" s="85" t="s">
        <v>370</v>
      </c>
      <c r="C23" s="85" t="s">
        <v>39</v>
      </c>
      <c r="D23" s="86">
        <v>382.52</v>
      </c>
      <c r="E23" s="209" t="s">
        <v>15</v>
      </c>
      <c r="F23" s="230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368</v>
      </c>
      <c r="C24" s="85" t="s">
        <v>39</v>
      </c>
      <c r="D24" s="181" t="s">
        <v>397</v>
      </c>
      <c r="E24" s="209" t="s">
        <v>397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980</v>
      </c>
      <c r="C25" s="85" t="s">
        <v>39</v>
      </c>
      <c r="D25" s="87">
        <v>3278.88</v>
      </c>
      <c r="E25" s="209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 ht="19.5" customHeight="1">
      <c r="A26" s="85">
        <v>20.0</v>
      </c>
      <c r="B26" s="85" t="s">
        <v>60</v>
      </c>
      <c r="C26" s="85" t="s">
        <v>39</v>
      </c>
      <c r="D26" s="87">
        <v>957.67</v>
      </c>
      <c r="E26" s="209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29.0</v>
      </c>
      <c r="B27" s="85" t="s">
        <v>398</v>
      </c>
      <c r="C27" s="92" t="s">
        <v>981</v>
      </c>
      <c r="D27" s="87">
        <v>1200.0</v>
      </c>
      <c r="E27" s="209" t="s">
        <v>15</v>
      </c>
      <c r="F27" s="88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30.0</v>
      </c>
      <c r="B28" s="85" t="s">
        <v>177</v>
      </c>
      <c r="C28" s="89" t="s">
        <v>168</v>
      </c>
      <c r="D28" s="87">
        <v>100.0</v>
      </c>
      <c r="E28" s="211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912</v>
      </c>
      <c r="C29" s="92"/>
      <c r="D29" s="153">
        <v>900.0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178</v>
      </c>
      <c r="C30" s="92" t="s">
        <v>26</v>
      </c>
      <c r="D30" s="153">
        <f>SUM(J35:J44)</f>
        <v>7198.58</v>
      </c>
      <c r="E30" s="209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94"/>
      <c r="B31" s="95" t="s">
        <v>179</v>
      </c>
      <c r="C31" s="96"/>
      <c r="D31" s="97">
        <f>SUM(D4:D30)</f>
        <v>35669.68</v>
      </c>
      <c r="E31" s="344"/>
      <c r="F31" s="99"/>
      <c r="G31" s="99"/>
      <c r="H31" s="99"/>
      <c r="I31" s="99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1"/>
      <c r="B33" s="100" t="s">
        <v>172</v>
      </c>
      <c r="C33" s="101"/>
      <c r="D33" s="101"/>
      <c r="E33" s="94"/>
      <c r="F33" s="81"/>
      <c r="G33" s="100" t="s">
        <v>178</v>
      </c>
      <c r="H33" s="380"/>
      <c r="I33" s="101"/>
      <c r="J33" s="94"/>
      <c r="K33" s="94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102" t="s">
        <v>180</v>
      </c>
      <c r="C34" s="102" t="s">
        <v>181</v>
      </c>
      <c r="D34" s="102" t="s">
        <v>761</v>
      </c>
      <c r="E34" s="189" t="s">
        <v>19</v>
      </c>
      <c r="F34" s="81"/>
      <c r="G34" s="102" t="s">
        <v>180</v>
      </c>
      <c r="H34" s="381" t="s">
        <v>181</v>
      </c>
      <c r="I34" s="102" t="s">
        <v>762</v>
      </c>
      <c r="J34" s="107" t="s">
        <v>19</v>
      </c>
      <c r="K34" s="107"/>
      <c r="L34" s="323" t="s">
        <v>435</v>
      </c>
      <c r="M34" s="324" t="s">
        <v>436</v>
      </c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8" t="s">
        <v>371</v>
      </c>
      <c r="C35" s="397">
        <v>74.0</v>
      </c>
      <c r="D35" s="433">
        <v>1522.82</v>
      </c>
      <c r="E35" s="245">
        <f t="shared" ref="E35:E45" si="1">SUM(C35+D35)</f>
        <v>1596.82</v>
      </c>
      <c r="F35" s="81"/>
      <c r="G35" s="108" t="s">
        <v>371</v>
      </c>
      <c r="H35" s="399"/>
      <c r="I35" s="267">
        <v>1907.46</v>
      </c>
      <c r="J35" s="395">
        <f t="shared" ref="J35:J43" si="2">SUM(H35:I35)</f>
        <v>1907.46</v>
      </c>
      <c r="K35" s="108" t="s">
        <v>371</v>
      </c>
      <c r="L35" s="241"/>
      <c r="M35" s="396">
        <f t="shared" ref="M35:M45" si="3">SUM(E35+J35)</f>
        <v>3504.28</v>
      </c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8" t="s">
        <v>509</v>
      </c>
      <c r="C36" s="397">
        <v>460.0</v>
      </c>
      <c r="D36" s="394">
        <v>291.47</v>
      </c>
      <c r="E36" s="245">
        <f t="shared" si="1"/>
        <v>751.47</v>
      </c>
      <c r="F36" s="81"/>
      <c r="G36" s="108" t="s">
        <v>803</v>
      </c>
      <c r="H36" s="393">
        <v>509.55</v>
      </c>
      <c r="I36" s="267">
        <v>193.98</v>
      </c>
      <c r="J36" s="395">
        <f t="shared" si="2"/>
        <v>703.53</v>
      </c>
      <c r="K36" s="108" t="s">
        <v>509</v>
      </c>
      <c r="L36" s="241"/>
      <c r="M36" s="396">
        <f t="shared" si="3"/>
        <v>1455</v>
      </c>
      <c r="N36" s="82" t="s">
        <v>982</v>
      </c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833</v>
      </c>
      <c r="C37" s="302"/>
      <c r="D37" s="398">
        <v>1277.27</v>
      </c>
      <c r="E37" s="245">
        <f t="shared" si="1"/>
        <v>1277.27</v>
      </c>
      <c r="F37" s="81"/>
      <c r="G37" s="108" t="s">
        <v>833</v>
      </c>
      <c r="H37" s="399"/>
      <c r="I37" s="385">
        <v>875.79</v>
      </c>
      <c r="J37" s="395">
        <f t="shared" si="2"/>
        <v>875.79</v>
      </c>
      <c r="K37" s="108" t="s">
        <v>833</v>
      </c>
      <c r="L37" s="241"/>
      <c r="M37" s="396">
        <f t="shared" si="3"/>
        <v>2153.06</v>
      </c>
      <c r="N37" s="81"/>
      <c r="O37" s="81"/>
      <c r="P37" s="81"/>
      <c r="Q37" s="81"/>
      <c r="S37" s="81"/>
      <c r="T37" s="81"/>
      <c r="U37" s="81"/>
      <c r="V37" s="81"/>
    </row>
    <row r="38">
      <c r="A38" s="81"/>
      <c r="B38" s="108" t="s">
        <v>913</v>
      </c>
      <c r="C38" s="302">
        <v>375.0</v>
      </c>
      <c r="D38" s="398">
        <v>750.0</v>
      </c>
      <c r="E38" s="245">
        <f t="shared" si="1"/>
        <v>1125</v>
      </c>
      <c r="F38" s="81"/>
      <c r="G38" s="108" t="s">
        <v>805</v>
      </c>
      <c r="H38" s="393">
        <v>150.0</v>
      </c>
      <c r="I38" s="267">
        <v>1062.3</v>
      </c>
      <c r="J38" s="395">
        <f t="shared" si="2"/>
        <v>1212.3</v>
      </c>
      <c r="K38" s="108" t="s">
        <v>873</v>
      </c>
      <c r="L38" s="241"/>
      <c r="M38" s="396">
        <f t="shared" si="3"/>
        <v>2337.3</v>
      </c>
      <c r="N38" s="82" t="s">
        <v>982</v>
      </c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604</v>
      </c>
      <c r="C39" s="400"/>
      <c r="D39" s="398">
        <v>1005.66</v>
      </c>
      <c r="E39" s="245">
        <f t="shared" si="1"/>
        <v>1005.66</v>
      </c>
      <c r="F39" s="81"/>
      <c r="G39" s="108" t="s">
        <v>604</v>
      </c>
      <c r="H39" s="393">
        <v>49.0</v>
      </c>
      <c r="I39" s="224">
        <v>621.59</v>
      </c>
      <c r="J39" s="395">
        <f t="shared" si="2"/>
        <v>670.59</v>
      </c>
      <c r="K39" s="108" t="s">
        <v>604</v>
      </c>
      <c r="L39" s="241"/>
      <c r="M39" s="396">
        <f t="shared" si="3"/>
        <v>1676.25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669</v>
      </c>
      <c r="C40" s="302"/>
      <c r="D40" s="398">
        <v>1346.88</v>
      </c>
      <c r="E40" s="245">
        <f t="shared" si="1"/>
        <v>1346.88</v>
      </c>
      <c r="F40" s="81"/>
      <c r="G40" s="108" t="s">
        <v>669</v>
      </c>
      <c r="H40" s="393">
        <v>47.5</v>
      </c>
      <c r="I40" s="224">
        <v>1180.21</v>
      </c>
      <c r="J40" s="395">
        <f t="shared" si="2"/>
        <v>1227.71</v>
      </c>
      <c r="K40" s="108" t="s">
        <v>669</v>
      </c>
      <c r="L40" s="241"/>
      <c r="M40" s="396">
        <f t="shared" si="3"/>
        <v>2574.59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763</v>
      </c>
      <c r="C41" s="302"/>
      <c r="D41" s="398">
        <v>310.2</v>
      </c>
      <c r="E41" s="245">
        <f t="shared" si="1"/>
        <v>310.2</v>
      </c>
      <c r="F41" s="81"/>
      <c r="G41" s="108" t="s">
        <v>763</v>
      </c>
      <c r="H41" s="399"/>
      <c r="I41" s="224">
        <v>354.0</v>
      </c>
      <c r="J41" s="395">
        <f t="shared" si="2"/>
        <v>354</v>
      </c>
      <c r="K41" s="108" t="s">
        <v>763</v>
      </c>
      <c r="L41" s="241"/>
      <c r="M41" s="396">
        <f t="shared" si="3"/>
        <v>664.2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983</v>
      </c>
      <c r="C42" s="302"/>
      <c r="D42" s="398">
        <v>287.7</v>
      </c>
      <c r="E42" s="245">
        <f t="shared" si="1"/>
        <v>287.7</v>
      </c>
      <c r="F42" s="81"/>
      <c r="G42" s="108" t="s">
        <v>983</v>
      </c>
      <c r="H42" s="399"/>
      <c r="I42" s="224">
        <v>0.0</v>
      </c>
      <c r="J42" s="434">
        <f t="shared" si="2"/>
        <v>0</v>
      </c>
      <c r="K42" s="108" t="s">
        <v>983</v>
      </c>
      <c r="L42" s="241"/>
      <c r="M42" s="421">
        <f t="shared" si="3"/>
        <v>287.7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960</v>
      </c>
      <c r="C43" s="302"/>
      <c r="D43" s="398">
        <v>125.1</v>
      </c>
      <c r="E43" s="245">
        <f t="shared" si="1"/>
        <v>125.1</v>
      </c>
      <c r="F43" s="81"/>
      <c r="G43" s="108" t="s">
        <v>960</v>
      </c>
      <c r="H43" s="393"/>
      <c r="I43" s="224">
        <v>160.8</v>
      </c>
      <c r="J43" s="435">
        <f t="shared" si="2"/>
        <v>160.8</v>
      </c>
      <c r="K43" s="108" t="s">
        <v>960</v>
      </c>
      <c r="L43" s="241"/>
      <c r="M43" s="421">
        <f t="shared" si="3"/>
        <v>285.9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875</v>
      </c>
      <c r="C44" s="302"/>
      <c r="D44" s="398">
        <v>0.0</v>
      </c>
      <c r="E44" s="245">
        <f t="shared" si="1"/>
        <v>0</v>
      </c>
      <c r="F44" s="81"/>
      <c r="G44" s="108" t="s">
        <v>875</v>
      </c>
      <c r="H44" s="402"/>
      <c r="I44" s="224">
        <v>0.0</v>
      </c>
      <c r="J44" s="437">
        <v>86.4</v>
      </c>
      <c r="K44" s="108" t="s">
        <v>875</v>
      </c>
      <c r="L44" s="241"/>
      <c r="M44" s="438">
        <f t="shared" si="3"/>
        <v>86.4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874</v>
      </c>
      <c r="C45" s="302"/>
      <c r="D45" s="398">
        <v>0.0</v>
      </c>
      <c r="E45" s="245">
        <f t="shared" si="1"/>
        <v>0</v>
      </c>
      <c r="F45" s="81"/>
      <c r="G45" s="108" t="s">
        <v>874</v>
      </c>
      <c r="H45" s="402"/>
      <c r="I45" s="224">
        <v>75.0</v>
      </c>
      <c r="J45" s="395">
        <f>SUM(H45:I45)</f>
        <v>75</v>
      </c>
      <c r="K45" s="108" t="s">
        <v>874</v>
      </c>
      <c r="L45" s="241"/>
      <c r="M45" s="396">
        <f t="shared" si="3"/>
        <v>75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339" t="s">
        <v>875</v>
      </c>
      <c r="C46" s="328"/>
      <c r="D46" s="440"/>
      <c r="E46" s="441"/>
      <c r="F46" s="81"/>
      <c r="G46" s="339" t="s">
        <v>875</v>
      </c>
      <c r="H46" s="442"/>
      <c r="I46" s="440">
        <v>86.4</v>
      </c>
      <c r="J46" s="395"/>
      <c r="K46" s="108"/>
      <c r="L46" s="241"/>
      <c r="M46" s="131"/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81"/>
      <c r="C47" s="81"/>
      <c r="D47" s="252"/>
      <c r="E47" s="403">
        <f>SUM(E35:E46)</f>
        <v>7826.1</v>
      </c>
      <c r="F47" s="194"/>
      <c r="G47" s="81"/>
      <c r="H47" s="81"/>
      <c r="I47" s="257" t="s">
        <v>193</v>
      </c>
      <c r="J47" s="335">
        <f>SUM(J35:J46)</f>
        <v>7273.58</v>
      </c>
      <c r="K47" s="195" t="s">
        <v>281</v>
      </c>
      <c r="L47" s="327"/>
      <c r="M47" s="396">
        <f>SUM(E47+J47)</f>
        <v>15099.68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443" t="s">
        <v>984</v>
      </c>
      <c r="D48" s="120"/>
      <c r="E48" s="120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79" t="s">
        <v>201</v>
      </c>
      <c r="C50" s="99"/>
      <c r="D50" s="99"/>
      <c r="E50" s="99"/>
      <c r="F50" s="99"/>
      <c r="G50" s="99"/>
      <c r="H50" s="99"/>
      <c r="I50" s="99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79" t="s">
        <v>438</v>
      </c>
      <c r="C52" s="99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29"/>
      <c r="C53" s="129"/>
      <c r="D53" s="129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444" t="s">
        <v>985</v>
      </c>
      <c r="C54" s="130" t="s">
        <v>518</v>
      </c>
      <c r="D54" s="130">
        <v>57.18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30" t="s">
        <v>986</v>
      </c>
      <c r="C55" s="130" t="s">
        <v>168</v>
      </c>
      <c r="D55" s="130">
        <v>22.49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30" t="s">
        <v>987</v>
      </c>
      <c r="C56" s="130" t="s">
        <v>518</v>
      </c>
      <c r="D56" s="130">
        <v>372.4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363" t="s">
        <v>988</v>
      </c>
      <c r="C57" s="130"/>
      <c r="D57" s="13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1"/>
      <c r="C58" s="131"/>
      <c r="D58" s="13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81"/>
      <c r="C59" s="133" t="s">
        <v>193</v>
      </c>
      <c r="D59" s="134">
        <f>SUM(D54:D58)</f>
        <v>452.07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79" t="s">
        <v>210</v>
      </c>
      <c r="C61" s="99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29" t="s">
        <v>203</v>
      </c>
      <c r="C62" s="129" t="s">
        <v>160</v>
      </c>
      <c r="D62" s="129" t="s">
        <v>204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0" t="s">
        <v>213</v>
      </c>
      <c r="C63" s="130" t="s">
        <v>168</v>
      </c>
      <c r="D63" s="302">
        <v>165.0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319" t="s">
        <v>989</v>
      </c>
      <c r="C64" s="346" t="s">
        <v>340</v>
      </c>
      <c r="D64" s="445">
        <v>61.53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319" t="s">
        <v>963</v>
      </c>
      <c r="C65" s="346" t="s">
        <v>340</v>
      </c>
      <c r="D65" s="445">
        <v>143.41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319" t="s">
        <v>963</v>
      </c>
      <c r="C66" s="130" t="s">
        <v>168</v>
      </c>
      <c r="D66" s="408" t="s">
        <v>990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/>
      <c r="C67" s="130"/>
      <c r="D67" s="302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1"/>
      <c r="C68" s="131"/>
      <c r="D68" s="396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5"/>
      <c r="C69" s="131"/>
      <c r="D69" s="13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6"/>
      <c r="C70" s="133" t="s">
        <v>193</v>
      </c>
      <c r="D70" s="329">
        <f>SUM(D63:D69)</f>
        <v>369.94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79" t="s">
        <v>216</v>
      </c>
      <c r="C72" s="99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29" t="s">
        <v>203</v>
      </c>
      <c r="C73" s="129" t="s">
        <v>160</v>
      </c>
      <c r="D73" s="129" t="s">
        <v>204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0" t="s">
        <v>917</v>
      </c>
      <c r="C74" s="130" t="s">
        <v>991</v>
      </c>
      <c r="D74" s="130">
        <v>61.67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0"/>
      <c r="C75" s="130"/>
      <c r="D75" s="13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5"/>
      <c r="C76" s="135"/>
      <c r="D76" s="135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6"/>
      <c r="C77" s="133" t="s">
        <v>193</v>
      </c>
      <c r="D77" s="134">
        <f>SUM(D74:D76)</f>
        <v>61.67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79" t="s">
        <v>220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0" t="s">
        <v>992</v>
      </c>
      <c r="C81" s="130" t="s">
        <v>340</v>
      </c>
      <c r="D81" s="302">
        <v>100.0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0" t="s">
        <v>993</v>
      </c>
      <c r="C82" s="130" t="s">
        <v>209</v>
      </c>
      <c r="D82" s="130">
        <v>100.0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7" t="s">
        <v>994</v>
      </c>
      <c r="C83" s="137" t="s">
        <v>209</v>
      </c>
      <c r="D83" s="137">
        <v>63.0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6"/>
      <c r="C84" s="133" t="s">
        <v>193</v>
      </c>
      <c r="D84" s="329">
        <f>SUM(D81:D83)</f>
        <v>263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79" t="s">
        <v>223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330"/>
      <c r="C88" s="387"/>
      <c r="D88" s="388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330"/>
      <c r="C89" s="387"/>
      <c r="D89" s="388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0"/>
      <c r="C90" s="446"/>
      <c r="D90" s="446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/>
      <c r="C91" s="130"/>
      <c r="D91" s="315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81"/>
      <c r="C92" s="133" t="s">
        <v>193</v>
      </c>
      <c r="D92" s="447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79" t="s">
        <v>224</v>
      </c>
      <c r="C94" s="99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29" t="s">
        <v>203</v>
      </c>
      <c r="C95" s="129" t="s">
        <v>160</v>
      </c>
      <c r="D95" s="129" t="s">
        <v>204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330" t="s">
        <v>995</v>
      </c>
      <c r="C96" s="387" t="s">
        <v>209</v>
      </c>
      <c r="D96" s="388" t="s">
        <v>996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0" t="s">
        <v>997</v>
      </c>
      <c r="C97" s="130" t="s">
        <v>209</v>
      </c>
      <c r="D97" s="386" t="s">
        <v>998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7" t="s">
        <v>999</v>
      </c>
      <c r="C98" s="137" t="s">
        <v>209</v>
      </c>
      <c r="D98" s="448" t="s">
        <v>1000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6"/>
      <c r="C99" s="133" t="s">
        <v>193</v>
      </c>
      <c r="D99" s="449">
        <f>SUM(D96:D98)</f>
        <v>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200" t="s">
        <v>354</v>
      </c>
      <c r="C102" s="99"/>
      <c r="D102" s="81"/>
      <c r="E102" s="81"/>
      <c r="F102" s="81"/>
      <c r="G102" s="365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87" t="s">
        <v>923</v>
      </c>
      <c r="C104" s="130" t="s">
        <v>1001</v>
      </c>
      <c r="D104" s="302">
        <v>560.0</v>
      </c>
      <c r="E104" s="199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87" t="s">
        <v>1002</v>
      </c>
      <c r="C105" s="130" t="s">
        <v>882</v>
      </c>
      <c r="D105" s="386">
        <v>47.8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30"/>
      <c r="C106" s="130"/>
      <c r="D106" s="13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7"/>
      <c r="C107" s="137"/>
      <c r="D107" s="137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213"/>
      <c r="C108" s="214" t="s">
        <v>193</v>
      </c>
      <c r="D108" s="411">
        <f>SUM(D104:D107)</f>
        <v>607.8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216"/>
      <c r="C109" s="217"/>
      <c r="D109" s="217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364" t="s">
        <v>928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29" t="s">
        <v>203</v>
      </c>
      <c r="C111" s="129" t="s">
        <v>160</v>
      </c>
      <c r="D111" s="129" t="s">
        <v>204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87" t="s">
        <v>1003</v>
      </c>
      <c r="C112" s="130" t="s">
        <v>340</v>
      </c>
      <c r="D112" s="450">
        <v>129.56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87" t="s">
        <v>1004</v>
      </c>
      <c r="C113" s="130" t="s">
        <v>416</v>
      </c>
      <c r="D113" s="302">
        <v>269.7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30" t="s">
        <v>1005</v>
      </c>
      <c r="C114" s="130" t="s">
        <v>270</v>
      </c>
      <c r="D114" s="130">
        <v>837.31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7"/>
      <c r="C115" s="137"/>
      <c r="D115" s="137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213"/>
      <c r="C116" s="214" t="s">
        <v>193</v>
      </c>
      <c r="D116" s="439">
        <f>SUM(D112:D115)</f>
        <v>1236.57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367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216"/>
      <c r="C118" s="429"/>
      <c r="D118" s="429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79" t="s">
        <v>930</v>
      </c>
      <c r="C119" s="218"/>
      <c r="D119" s="218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129" t="s">
        <v>203</v>
      </c>
      <c r="C120" s="129" t="s">
        <v>160</v>
      </c>
      <c r="D120" s="129" t="s">
        <v>204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319" t="s">
        <v>686</v>
      </c>
      <c r="C121" s="346" t="s">
        <v>1006</v>
      </c>
      <c r="D121" s="445">
        <v>128.7</v>
      </c>
      <c r="E121" s="199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369" t="s">
        <v>932</v>
      </c>
      <c r="C122" s="124" t="s">
        <v>745</v>
      </c>
      <c r="D122" s="415">
        <v>578.5</v>
      </c>
      <c r="E122" s="81"/>
      <c r="F122" s="81"/>
      <c r="G122" s="389"/>
      <c r="H122" s="389"/>
      <c r="I122" s="99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130" t="s">
        <v>351</v>
      </c>
      <c r="C123" s="130" t="s">
        <v>416</v>
      </c>
      <c r="D123" s="130">
        <v>288.48</v>
      </c>
      <c r="E123" s="81"/>
      <c r="F123" s="81"/>
      <c r="G123" s="131"/>
      <c r="H123" s="242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130" t="s">
        <v>686</v>
      </c>
      <c r="C124" s="130" t="s">
        <v>209</v>
      </c>
      <c r="D124" s="302">
        <v>100.0</v>
      </c>
      <c r="E124" s="81"/>
      <c r="F124" s="81"/>
      <c r="I124" s="99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30"/>
      <c r="C125" s="130"/>
      <c r="D125" s="130"/>
      <c r="E125" s="81"/>
      <c r="F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30"/>
      <c r="C126" s="130"/>
      <c r="D126" s="130"/>
      <c r="E126" s="81"/>
      <c r="F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30"/>
      <c r="C127" s="130"/>
      <c r="D127" s="130"/>
      <c r="E127" s="81"/>
      <c r="F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1"/>
      <c r="C128" s="131"/>
      <c r="D128" s="131"/>
      <c r="E128" s="81"/>
      <c r="F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81"/>
      <c r="C129" s="133" t="s">
        <v>193</v>
      </c>
      <c r="D129" s="329">
        <f>SUM(D121:D128)</f>
        <v>1095.68</v>
      </c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81"/>
      <c r="C130" s="81"/>
      <c r="D130" s="81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79" t="s">
        <v>252</v>
      </c>
      <c r="C131" s="304">
        <f>SUM(D59+D70+D77+D84+D92+D99+D108+D116+D129)</f>
        <v>4086.73</v>
      </c>
      <c r="D131" s="99"/>
      <c r="E131" s="99"/>
      <c r="F131" s="389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41"/>
      <c r="C132" s="141"/>
      <c r="D132" s="141"/>
      <c r="E132" s="81"/>
      <c r="F132" s="13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79" t="s">
        <v>253</v>
      </c>
      <c r="C133" s="99"/>
      <c r="D133" s="99"/>
      <c r="E133" s="99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39" t="s">
        <v>254</v>
      </c>
      <c r="C134" s="139" t="s">
        <v>255</v>
      </c>
      <c r="D134" s="139" t="s">
        <v>256</v>
      </c>
      <c r="E134" s="142" t="s">
        <v>257</v>
      </c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46"/>
      <c r="C135" s="147"/>
      <c r="D135" s="231"/>
      <c r="E135" s="146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6"/>
      <c r="C136" s="147"/>
      <c r="D136" s="146"/>
      <c r="E136" s="146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 ht="15.75" customHeight="1">
      <c r="A137" s="81"/>
      <c r="B137" s="146"/>
      <c r="C137" s="147"/>
      <c r="D137" s="146"/>
      <c r="E137" s="146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 ht="15.75" customHeight="1">
      <c r="A138" s="81"/>
      <c r="B138" s="146"/>
      <c r="C138" s="147"/>
      <c r="D138" s="146"/>
      <c r="E138" s="146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/>
      <c r="C139" s="331"/>
      <c r="D139" s="342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331"/>
      <c r="D140" s="146"/>
      <c r="E140" s="332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147"/>
      <c r="D141" s="146"/>
      <c r="E141" s="332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147"/>
      <c r="D142" s="146"/>
      <c r="E142" s="333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147"/>
      <c r="D143" s="146"/>
      <c r="E143" s="146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147"/>
      <c r="D144" s="146"/>
      <c r="E144" s="146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373" t="s">
        <v>971</v>
      </c>
      <c r="C146" s="376" t="s">
        <v>255</v>
      </c>
      <c r="D146" s="377" t="s">
        <v>748</v>
      </c>
      <c r="E146" s="374" t="s">
        <v>749</v>
      </c>
      <c r="F146" s="430" t="s">
        <v>937</v>
      </c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375"/>
      <c r="C147" s="375"/>
      <c r="D147" s="378"/>
      <c r="E147" s="378"/>
      <c r="F147" s="378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219">
        <v>10000.0</v>
      </c>
      <c r="C148" s="406">
        <v>45260.0</v>
      </c>
      <c r="D148" s="219">
        <v>350000.0</v>
      </c>
      <c r="E148" s="219">
        <v>10000.0</v>
      </c>
      <c r="F148" s="219">
        <v>340000.0</v>
      </c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219">
        <v>15000.0</v>
      </c>
      <c r="C149" s="406">
        <v>45275.0</v>
      </c>
      <c r="D149" s="219">
        <v>340000.0</v>
      </c>
      <c r="E149" s="219">
        <v>5000.0</v>
      </c>
      <c r="F149" s="219">
        <v>335000.0</v>
      </c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219">
        <v>20000.0</v>
      </c>
      <c r="C150" s="337">
        <v>45315.0</v>
      </c>
      <c r="D150" s="219">
        <v>335000.0</v>
      </c>
      <c r="E150" s="219">
        <v>5000.0</v>
      </c>
      <c r="F150" s="219">
        <v>330000.0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451">
        <v>25000.0</v>
      </c>
      <c r="C151" s="452">
        <v>45328.0</v>
      </c>
      <c r="D151" s="453">
        <v>330000.0</v>
      </c>
      <c r="E151" s="453">
        <v>5000.0</v>
      </c>
      <c r="F151" s="453">
        <v>325000.0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30000.0</v>
      </c>
      <c r="C152" s="337">
        <v>45357.0</v>
      </c>
      <c r="D152" s="453">
        <v>325000.0</v>
      </c>
      <c r="E152" s="219">
        <v>5000.0</v>
      </c>
      <c r="F152" s="219">
        <v>320000.0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S977" s="81"/>
      <c r="T977" s="81"/>
      <c r="U977" s="81"/>
      <c r="V977" s="81"/>
    </row>
    <row r="978">
      <c r="S978" s="81"/>
      <c r="T978" s="81"/>
      <c r="U978" s="81"/>
      <c r="V978" s="81"/>
    </row>
  </sheetData>
  <mergeCells count="7">
    <mergeCell ref="B48:C48"/>
    <mergeCell ref="B110:D110"/>
    <mergeCell ref="B146:B147"/>
    <mergeCell ref="C146:C147"/>
    <mergeCell ref="D146:D147"/>
    <mergeCell ref="E146:E147"/>
    <mergeCell ref="F146:F14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SUM(D31+C134)</f>
        <v>39445.32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157</v>
      </c>
      <c r="E2" s="206">
        <v>51996.54</v>
      </c>
      <c r="F2" s="81">
        <f>(E2/E1)</f>
        <v>1.318192881</v>
      </c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84" t="s">
        <v>160</v>
      </c>
      <c r="D3" s="84" t="s">
        <v>161</v>
      </c>
      <c r="E3" s="207" t="s">
        <v>162</v>
      </c>
      <c r="F3" s="179"/>
      <c r="G3" s="180"/>
      <c r="H3" s="168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85" t="s">
        <v>14</v>
      </c>
      <c r="D4" s="86">
        <v>3162.86</v>
      </c>
      <c r="E4" s="209" t="s">
        <v>15</v>
      </c>
      <c r="F4" s="163"/>
      <c r="G4" s="183"/>
      <c r="H4" s="184"/>
      <c r="I4" s="180"/>
      <c r="J4" s="185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85" t="s">
        <v>21</v>
      </c>
      <c r="D5" s="86">
        <v>74.62</v>
      </c>
      <c r="E5" s="275" t="s">
        <v>15</v>
      </c>
      <c r="F5" s="163"/>
      <c r="G5" s="183"/>
      <c r="H5" s="168"/>
      <c r="I5" s="180"/>
      <c r="J5" s="185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85" t="s">
        <v>21</v>
      </c>
      <c r="D6" s="86">
        <v>386.84</v>
      </c>
      <c r="E6" s="355" t="s">
        <v>15</v>
      </c>
      <c r="F6" s="163"/>
      <c r="G6" s="183"/>
      <c r="H6" s="168"/>
      <c r="I6" s="180"/>
      <c r="J6" s="17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85" t="s">
        <v>39</v>
      </c>
      <c r="D7" s="86"/>
      <c r="E7" s="209" t="s">
        <v>15</v>
      </c>
      <c r="F7" s="82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276">
        <v>1.0</v>
      </c>
      <c r="B8" s="277" t="s">
        <v>507</v>
      </c>
      <c r="C8" s="307" t="s">
        <v>1007</v>
      </c>
      <c r="D8" s="357">
        <v>3000.0</v>
      </c>
      <c r="E8" s="209" t="s">
        <v>15</v>
      </c>
      <c r="F8" s="82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/>
      <c r="B9" s="417" t="s">
        <v>894</v>
      </c>
      <c r="C9" s="417"/>
      <c r="D9" s="431" t="s">
        <v>896</v>
      </c>
      <c r="E9" s="209" t="s">
        <v>1008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1009</v>
      </c>
      <c r="C10" s="85" t="s">
        <v>1010</v>
      </c>
      <c r="D10" s="87">
        <v>1610.18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1011</v>
      </c>
      <c r="C11" s="85" t="s">
        <v>1012</v>
      </c>
      <c r="D11" s="87" t="s">
        <v>1013</v>
      </c>
      <c r="E11" s="209" t="s">
        <v>15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1014</v>
      </c>
      <c r="C12" s="85" t="s">
        <v>701</v>
      </c>
      <c r="D12" s="86">
        <v>286.0</v>
      </c>
      <c r="E12" s="209" t="s">
        <v>15</v>
      </c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796</v>
      </c>
      <c r="C13" s="85" t="s">
        <v>26</v>
      </c>
      <c r="D13" s="86">
        <v>286.0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1015</v>
      </c>
      <c r="C14" s="85" t="s">
        <v>1016</v>
      </c>
      <c r="D14" s="86">
        <v>157.5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5.0</v>
      </c>
      <c r="B15" s="85" t="s">
        <v>32</v>
      </c>
      <c r="C15" s="85" t="s">
        <v>369</v>
      </c>
      <c r="D15" s="86">
        <v>1000.0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7.0</v>
      </c>
      <c r="B16" s="85" t="s">
        <v>49</v>
      </c>
      <c r="C16" s="85" t="s">
        <v>50</v>
      </c>
      <c r="D16" s="86"/>
      <c r="E16" s="209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10.0</v>
      </c>
      <c r="B17" s="85" t="s">
        <v>331</v>
      </c>
      <c r="C17" s="85" t="s">
        <v>50</v>
      </c>
      <c r="D17" s="224">
        <v>135.13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10.0</v>
      </c>
      <c r="B18" s="85" t="s">
        <v>504</v>
      </c>
      <c r="C18" s="85" t="s">
        <v>39</v>
      </c>
      <c r="D18" s="86">
        <v>706.0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1017</v>
      </c>
      <c r="C19" s="85" t="s">
        <v>50</v>
      </c>
      <c r="D19" s="181" t="s">
        <v>895</v>
      </c>
      <c r="E19" s="209" t="s">
        <v>896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15.0</v>
      </c>
      <c r="B20" s="85" t="s">
        <v>172</v>
      </c>
      <c r="C20" s="85" t="s">
        <v>26</v>
      </c>
      <c r="D20" s="358">
        <f>SUM(E35:E45)</f>
        <v>8611.09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506</v>
      </c>
      <c r="C21" s="85" t="s">
        <v>26</v>
      </c>
      <c r="D21" s="86">
        <v>1412.0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19.0</v>
      </c>
      <c r="B22" s="85" t="s">
        <v>38</v>
      </c>
      <c r="C22" s="85" t="s">
        <v>39</v>
      </c>
      <c r="D22" s="86">
        <v>382.59</v>
      </c>
      <c r="E22" s="209" t="s">
        <v>15</v>
      </c>
      <c r="F22" s="199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20.0</v>
      </c>
      <c r="B23" s="85" t="s">
        <v>370</v>
      </c>
      <c r="C23" s="85" t="s">
        <v>39</v>
      </c>
      <c r="D23" s="86">
        <v>398.11</v>
      </c>
      <c r="E23" s="209" t="s">
        <v>15</v>
      </c>
      <c r="F23" s="230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368</v>
      </c>
      <c r="C24" s="85" t="s">
        <v>39</v>
      </c>
      <c r="D24" s="181" t="s">
        <v>397</v>
      </c>
      <c r="E24" s="209" t="s">
        <v>397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980</v>
      </c>
      <c r="C25" s="85" t="s">
        <v>39</v>
      </c>
      <c r="D25" s="87">
        <v>2372.04</v>
      </c>
      <c r="E25" s="209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 ht="19.5" customHeight="1">
      <c r="A26" s="85">
        <v>20.0</v>
      </c>
      <c r="B26" s="85" t="s">
        <v>60</v>
      </c>
      <c r="C26" s="85" t="s">
        <v>39</v>
      </c>
      <c r="D26" s="87">
        <v>1823.94</v>
      </c>
      <c r="E26" s="209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29.0</v>
      </c>
      <c r="B27" s="85" t="s">
        <v>398</v>
      </c>
      <c r="C27" s="92" t="s">
        <v>1018</v>
      </c>
      <c r="D27" s="87">
        <v>1350.0</v>
      </c>
      <c r="E27" s="209" t="s">
        <v>15</v>
      </c>
      <c r="F27" s="88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30.0</v>
      </c>
      <c r="B28" s="85" t="s">
        <v>177</v>
      </c>
      <c r="C28" s="89" t="s">
        <v>168</v>
      </c>
      <c r="D28" s="87">
        <v>100.0</v>
      </c>
      <c r="E28" s="211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912</v>
      </c>
      <c r="C29" s="92"/>
      <c r="D29" s="153">
        <f>SUM(C50:D50)</f>
        <v>900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178</v>
      </c>
      <c r="C30" s="92" t="s">
        <v>26</v>
      </c>
      <c r="D30" s="153">
        <f>SUM(J35:J45)</f>
        <v>6697.62</v>
      </c>
      <c r="E30" s="209" t="s">
        <v>1019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94"/>
      <c r="B31" s="95" t="s">
        <v>179</v>
      </c>
      <c r="C31" s="96"/>
      <c r="D31" s="97">
        <f>SUM(D4:D30)</f>
        <v>34852.52</v>
      </c>
      <c r="E31" s="344"/>
      <c r="F31" s="99"/>
      <c r="G31" s="99"/>
      <c r="H31" s="99"/>
      <c r="I31" s="99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1"/>
      <c r="B33" s="100" t="s">
        <v>172</v>
      </c>
      <c r="C33" s="101"/>
      <c r="D33" s="101"/>
      <c r="E33" s="94"/>
      <c r="F33" s="81"/>
      <c r="G33" s="100" t="s">
        <v>178</v>
      </c>
      <c r="H33" s="380"/>
      <c r="I33" s="101"/>
      <c r="J33" s="94"/>
      <c r="K33" s="94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102" t="s">
        <v>180</v>
      </c>
      <c r="C34" s="102" t="s">
        <v>181</v>
      </c>
      <c r="D34" s="102" t="s">
        <v>761</v>
      </c>
      <c r="E34" s="189" t="s">
        <v>19</v>
      </c>
      <c r="F34" s="81"/>
      <c r="G34" s="102" t="s">
        <v>180</v>
      </c>
      <c r="H34" s="381" t="s">
        <v>181</v>
      </c>
      <c r="I34" s="102" t="s">
        <v>762</v>
      </c>
      <c r="J34" s="107" t="s">
        <v>19</v>
      </c>
      <c r="K34" s="107"/>
      <c r="L34" s="323" t="s">
        <v>435</v>
      </c>
      <c r="M34" s="324" t="s">
        <v>436</v>
      </c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8" t="s">
        <v>371</v>
      </c>
      <c r="C35" s="397">
        <v>98.4</v>
      </c>
      <c r="D35" s="433">
        <v>1803.54</v>
      </c>
      <c r="E35" s="245">
        <f t="shared" ref="E35:E46" si="1">SUM(C35+D35)</f>
        <v>1901.94</v>
      </c>
      <c r="F35" s="81"/>
      <c r="G35" s="108" t="s">
        <v>371</v>
      </c>
      <c r="H35" s="393">
        <v>94.99</v>
      </c>
      <c r="I35" s="267">
        <v>1287.99</v>
      </c>
      <c r="J35" s="395">
        <f t="shared" ref="J35:J46" si="2">SUM(H35:I35)</f>
        <v>1382.98</v>
      </c>
      <c r="K35" s="108" t="s">
        <v>371</v>
      </c>
      <c r="L35" s="241"/>
      <c r="M35" s="396">
        <f t="shared" ref="M35:M47" si="3">SUM(E35+J35)</f>
        <v>3284.92</v>
      </c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8" t="s">
        <v>509</v>
      </c>
      <c r="C36" s="394">
        <v>196.4</v>
      </c>
      <c r="D36" s="394">
        <v>1500.0</v>
      </c>
      <c r="E36" s="245">
        <f t="shared" si="1"/>
        <v>1696.4</v>
      </c>
      <c r="F36" s="81"/>
      <c r="G36" s="108" t="s">
        <v>803</v>
      </c>
      <c r="H36" s="393">
        <v>116.4</v>
      </c>
      <c r="I36" s="267">
        <v>129.73</v>
      </c>
      <c r="J36" s="395">
        <f t="shared" si="2"/>
        <v>246.13</v>
      </c>
      <c r="K36" s="108" t="s">
        <v>509</v>
      </c>
      <c r="L36" s="241"/>
      <c r="M36" s="396">
        <f t="shared" si="3"/>
        <v>1942.53</v>
      </c>
      <c r="N36" s="82" t="s">
        <v>872</v>
      </c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833</v>
      </c>
      <c r="C37" s="302"/>
      <c r="D37" s="398">
        <v>1047.77</v>
      </c>
      <c r="E37" s="245">
        <f t="shared" si="1"/>
        <v>1047.77</v>
      </c>
      <c r="F37" s="81"/>
      <c r="G37" s="108" t="s">
        <v>833</v>
      </c>
      <c r="H37" s="399"/>
      <c r="I37" s="385">
        <v>1340.11</v>
      </c>
      <c r="J37" s="395">
        <f t="shared" si="2"/>
        <v>1340.11</v>
      </c>
      <c r="K37" s="108" t="s">
        <v>833</v>
      </c>
      <c r="L37" s="241"/>
      <c r="M37" s="396">
        <f t="shared" si="3"/>
        <v>2387.88</v>
      </c>
      <c r="N37" s="81"/>
      <c r="O37" s="81"/>
      <c r="P37" s="81"/>
      <c r="Q37" s="81"/>
      <c r="S37" s="81"/>
      <c r="T37" s="81"/>
      <c r="U37" s="81"/>
      <c r="V37" s="81"/>
    </row>
    <row r="38">
      <c r="A38" s="81"/>
      <c r="B38" s="108" t="s">
        <v>913</v>
      </c>
      <c r="C38" s="302">
        <v>225.0</v>
      </c>
      <c r="D38" s="398">
        <v>692.74</v>
      </c>
      <c r="E38" s="245">
        <f t="shared" si="1"/>
        <v>917.74</v>
      </c>
      <c r="F38" s="81"/>
      <c r="G38" s="108" t="s">
        <v>805</v>
      </c>
      <c r="H38" s="393"/>
      <c r="I38" s="267">
        <v>1151.53</v>
      </c>
      <c r="J38" s="395">
        <f t="shared" si="2"/>
        <v>1151.53</v>
      </c>
      <c r="K38" s="108" t="s">
        <v>873</v>
      </c>
      <c r="L38" s="241"/>
      <c r="M38" s="396">
        <f t="shared" si="3"/>
        <v>2069.27</v>
      </c>
      <c r="N38" s="82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604</v>
      </c>
      <c r="C39" s="400"/>
      <c r="D39" s="398">
        <v>1074.84</v>
      </c>
      <c r="E39" s="245">
        <f t="shared" si="1"/>
        <v>1074.84</v>
      </c>
      <c r="F39" s="81"/>
      <c r="G39" s="108" t="s">
        <v>604</v>
      </c>
      <c r="H39" s="399"/>
      <c r="I39" s="224">
        <v>877.44</v>
      </c>
      <c r="J39" s="395">
        <f t="shared" si="2"/>
        <v>877.44</v>
      </c>
      <c r="K39" s="108" t="s">
        <v>604</v>
      </c>
      <c r="L39" s="241"/>
      <c r="M39" s="396">
        <f t="shared" si="3"/>
        <v>1952.28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669</v>
      </c>
      <c r="C40" s="302"/>
      <c r="D40" s="398">
        <v>1334.1</v>
      </c>
      <c r="E40" s="245">
        <f t="shared" si="1"/>
        <v>1334.1</v>
      </c>
      <c r="F40" s="81"/>
      <c r="G40" s="108" t="s">
        <v>669</v>
      </c>
      <c r="H40" s="399"/>
      <c r="I40" s="224">
        <v>914.43</v>
      </c>
      <c r="J40" s="395">
        <f t="shared" si="2"/>
        <v>914.43</v>
      </c>
      <c r="K40" s="108" t="s">
        <v>669</v>
      </c>
      <c r="L40" s="241"/>
      <c r="M40" s="396">
        <f t="shared" si="3"/>
        <v>2248.53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763</v>
      </c>
      <c r="C41" s="302"/>
      <c r="D41" s="398">
        <v>249.6</v>
      </c>
      <c r="E41" s="245">
        <f t="shared" si="1"/>
        <v>249.6</v>
      </c>
      <c r="F41" s="81"/>
      <c r="G41" s="108" t="s">
        <v>763</v>
      </c>
      <c r="H41" s="393">
        <v>100.0</v>
      </c>
      <c r="I41" s="224">
        <v>335.0</v>
      </c>
      <c r="J41" s="395">
        <f t="shared" si="2"/>
        <v>435</v>
      </c>
      <c r="K41" s="108" t="s">
        <v>763</v>
      </c>
      <c r="L41" s="241"/>
      <c r="M41" s="396">
        <f t="shared" si="3"/>
        <v>684.6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1020</v>
      </c>
      <c r="C42" s="302">
        <v>215.0</v>
      </c>
      <c r="D42" s="398">
        <v>135.0</v>
      </c>
      <c r="E42" s="454">
        <f t="shared" si="1"/>
        <v>350</v>
      </c>
      <c r="F42" s="328">
        <v>350.0</v>
      </c>
      <c r="G42" s="108" t="s">
        <v>1020</v>
      </c>
      <c r="H42" s="399"/>
      <c r="I42" s="398">
        <v>350.0</v>
      </c>
      <c r="J42" s="455">
        <f t="shared" si="2"/>
        <v>350</v>
      </c>
      <c r="K42" s="108" t="s">
        <v>1020</v>
      </c>
      <c r="L42" s="241"/>
      <c r="M42" s="438">
        <f t="shared" si="3"/>
        <v>700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983</v>
      </c>
      <c r="C43" s="302"/>
      <c r="D43" s="398">
        <v>38.7</v>
      </c>
      <c r="E43" s="245">
        <f t="shared" si="1"/>
        <v>38.7</v>
      </c>
      <c r="F43" s="81"/>
      <c r="G43" s="108" t="s">
        <v>983</v>
      </c>
      <c r="H43" s="399"/>
      <c r="I43" s="224">
        <v>0.0</v>
      </c>
      <c r="J43" s="434">
        <f t="shared" si="2"/>
        <v>0</v>
      </c>
      <c r="K43" s="108" t="s">
        <v>983</v>
      </c>
      <c r="L43" s="241"/>
      <c r="M43" s="421">
        <f t="shared" si="3"/>
        <v>38.7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/>
      <c r="C44" s="302"/>
      <c r="D44" s="398"/>
      <c r="E44" s="245">
        <f t="shared" si="1"/>
        <v>0</v>
      </c>
      <c r="F44" s="81"/>
      <c r="G44" s="108"/>
      <c r="H44" s="393"/>
      <c r="I44" s="224">
        <v>0.0</v>
      </c>
      <c r="J44" s="435">
        <f t="shared" si="2"/>
        <v>0</v>
      </c>
      <c r="K44" s="108"/>
      <c r="L44" s="241"/>
      <c r="M44" s="421">
        <f t="shared" si="3"/>
        <v>0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/>
      <c r="C45" s="302"/>
      <c r="D45" s="398"/>
      <c r="E45" s="245">
        <f t="shared" si="1"/>
        <v>0</v>
      </c>
      <c r="F45" s="81"/>
      <c r="G45" s="108"/>
      <c r="H45" s="402"/>
      <c r="I45" s="224"/>
      <c r="J45" s="437">
        <f t="shared" si="2"/>
        <v>0</v>
      </c>
      <c r="K45" s="108"/>
      <c r="L45" s="241"/>
      <c r="M45" s="438">
        <f t="shared" si="3"/>
        <v>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/>
      <c r="C46" s="302"/>
      <c r="D46" s="398"/>
      <c r="E46" s="245">
        <f t="shared" si="1"/>
        <v>0</v>
      </c>
      <c r="F46" s="81"/>
      <c r="G46" s="108"/>
      <c r="H46" s="402"/>
      <c r="I46" s="224"/>
      <c r="J46" s="395">
        <f t="shared" si="2"/>
        <v>0</v>
      </c>
      <c r="K46" s="108"/>
      <c r="L46" s="241"/>
      <c r="M46" s="396">
        <f t="shared" si="3"/>
        <v>0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339"/>
      <c r="C47" s="81"/>
      <c r="D47" s="252"/>
      <c r="E47" s="403">
        <f>SUM(E35:E46)</f>
        <v>8611.09</v>
      </c>
      <c r="F47" s="194"/>
      <c r="G47" s="81"/>
      <c r="H47" s="81"/>
      <c r="I47" s="257" t="s">
        <v>193</v>
      </c>
      <c r="J47" s="335">
        <f>SUM(J35:J46)</f>
        <v>6697.62</v>
      </c>
      <c r="K47" s="195" t="s">
        <v>281</v>
      </c>
      <c r="L47" s="327"/>
      <c r="M47" s="396">
        <f t="shared" si="3"/>
        <v>15308.71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19"/>
      <c r="C48" s="120"/>
      <c r="D48" s="120"/>
      <c r="E48" s="120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87" t="s">
        <v>1021</v>
      </c>
      <c r="C49" s="132" t="s">
        <v>1022</v>
      </c>
      <c r="D49" s="132" t="s">
        <v>1023</v>
      </c>
      <c r="E49" s="132" t="s">
        <v>281</v>
      </c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32" t="s">
        <v>1024</v>
      </c>
      <c r="C50" s="456">
        <v>450.0</v>
      </c>
      <c r="D50" s="456">
        <v>450.0</v>
      </c>
      <c r="E50" s="456">
        <f>SUM(C50:D50)</f>
        <v>900</v>
      </c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19"/>
      <c r="C51" s="120"/>
      <c r="D51" s="120"/>
      <c r="E51" s="120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19"/>
      <c r="C52" s="120"/>
      <c r="D52" s="120"/>
      <c r="E52" s="120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79" t="s">
        <v>201</v>
      </c>
      <c r="C54" s="99"/>
      <c r="D54" s="99"/>
      <c r="E54" s="99"/>
      <c r="F54" s="99"/>
      <c r="G54" s="99"/>
      <c r="H54" s="99"/>
      <c r="I54" s="99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79" t="s">
        <v>438</v>
      </c>
      <c r="C56" s="99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29"/>
      <c r="C57" s="129"/>
      <c r="D57" s="129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 t="s">
        <v>1025</v>
      </c>
      <c r="C58" s="130" t="s">
        <v>209</v>
      </c>
      <c r="D58" s="130">
        <v>56.32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 t="s">
        <v>1026</v>
      </c>
      <c r="C59" s="130" t="s">
        <v>209</v>
      </c>
      <c r="D59" s="302">
        <v>33.0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/>
      <c r="C61" s="130"/>
      <c r="D61" s="13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1"/>
      <c r="C62" s="131"/>
      <c r="D62" s="13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81"/>
      <c r="C63" s="133" t="s">
        <v>193</v>
      </c>
      <c r="D63" s="134">
        <f>SUM(D58:D62)</f>
        <v>89.32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79" t="s">
        <v>210</v>
      </c>
      <c r="C65" s="99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29" t="s">
        <v>203</v>
      </c>
      <c r="C66" s="129" t="s">
        <v>160</v>
      </c>
      <c r="D66" s="129" t="s">
        <v>204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1027</v>
      </c>
      <c r="C67" s="130" t="s">
        <v>209</v>
      </c>
      <c r="D67" s="130">
        <v>87.52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1028</v>
      </c>
      <c r="C68" s="130" t="s">
        <v>209</v>
      </c>
      <c r="D68" s="130">
        <v>69.81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0" t="s">
        <v>1027</v>
      </c>
      <c r="C69" s="130" t="s">
        <v>416</v>
      </c>
      <c r="D69" s="130">
        <v>134.19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330" t="s">
        <v>1029</v>
      </c>
      <c r="C70" s="130" t="s">
        <v>416</v>
      </c>
      <c r="D70" s="130">
        <v>34.96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0" t="s">
        <v>1027</v>
      </c>
      <c r="C71" s="130" t="s">
        <v>209</v>
      </c>
      <c r="D71" s="130">
        <v>115.72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1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5"/>
      <c r="C73" s="131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6"/>
      <c r="C74" s="133" t="s">
        <v>193</v>
      </c>
      <c r="D74" s="134">
        <f>SUM(D67:D73)</f>
        <v>442.2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79" t="s">
        <v>216</v>
      </c>
      <c r="C76" s="99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29" t="s">
        <v>203</v>
      </c>
      <c r="C77" s="129" t="s">
        <v>160</v>
      </c>
      <c r="D77" s="129" t="s">
        <v>204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130"/>
      <c r="D78" s="13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0"/>
      <c r="C79" s="130"/>
      <c r="D79" s="13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5"/>
      <c r="C80" s="135"/>
      <c r="D80" s="135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6"/>
      <c r="C81" s="133" t="s">
        <v>193</v>
      </c>
      <c r="D81" s="134">
        <f>SUM(D78:D80)</f>
        <v>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79" t="s">
        <v>220</v>
      </c>
      <c r="C83" s="99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29" t="s">
        <v>203</v>
      </c>
      <c r="C84" s="129" t="s">
        <v>160</v>
      </c>
      <c r="D84" s="129" t="s">
        <v>204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0" t="s">
        <v>1030</v>
      </c>
      <c r="C85" s="130" t="s">
        <v>340</v>
      </c>
      <c r="D85" s="130">
        <v>100.0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 t="s">
        <v>1031</v>
      </c>
      <c r="C86" s="130" t="s">
        <v>1032</v>
      </c>
      <c r="D86" s="130">
        <v>168.0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7" t="s">
        <v>1033</v>
      </c>
      <c r="C87" s="137" t="s">
        <v>270</v>
      </c>
      <c r="D87" s="137">
        <v>164.35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6"/>
      <c r="C88" s="133" t="s">
        <v>193</v>
      </c>
      <c r="D88" s="134">
        <f>SUM(D85:D87)</f>
        <v>432.35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79" t="s">
        <v>223</v>
      </c>
      <c r="C90" s="99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29" t="s">
        <v>203</v>
      </c>
      <c r="C91" s="129" t="s">
        <v>160</v>
      </c>
      <c r="D91" s="129" t="s">
        <v>204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0" t="s">
        <v>1034</v>
      </c>
      <c r="C92" s="130" t="s">
        <v>209</v>
      </c>
      <c r="D92" s="130">
        <v>293.25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81"/>
      <c r="C95" s="133" t="s">
        <v>193</v>
      </c>
      <c r="D95" s="134">
        <f>SUM(D92:D94)</f>
        <v>293.25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79" t="s">
        <v>224</v>
      </c>
      <c r="C97" s="99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29" t="s">
        <v>203</v>
      </c>
      <c r="C98" s="129" t="s">
        <v>160</v>
      </c>
      <c r="D98" s="129" t="s">
        <v>204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1"/>
      <c r="C99" s="131"/>
      <c r="D99" s="13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330"/>
      <c r="C100" s="387"/>
      <c r="D100" s="388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5"/>
      <c r="C101" s="135"/>
      <c r="D101" s="135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6"/>
      <c r="C102" s="133" t="s">
        <v>193</v>
      </c>
      <c r="D102" s="134">
        <f>SUM(D99:D101)</f>
        <v>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200" t="s">
        <v>354</v>
      </c>
      <c r="C105" s="99"/>
      <c r="D105" s="81"/>
      <c r="E105" s="81"/>
      <c r="F105" s="81"/>
      <c r="G105" s="365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29" t="s">
        <v>203</v>
      </c>
      <c r="C106" s="129" t="s">
        <v>160</v>
      </c>
      <c r="D106" s="129" t="s">
        <v>204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87" t="s">
        <v>923</v>
      </c>
      <c r="C107" s="130" t="s">
        <v>1035</v>
      </c>
      <c r="D107" s="302">
        <v>560.0</v>
      </c>
      <c r="E107" s="199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87"/>
      <c r="C108" s="130"/>
      <c r="D108" s="13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0"/>
      <c r="C109" s="130"/>
      <c r="D109" s="13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7"/>
      <c r="C110" s="137"/>
      <c r="D110" s="137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213"/>
      <c r="C111" s="214" t="s">
        <v>193</v>
      </c>
      <c r="D111" s="411">
        <f>SUM(D107:D110)</f>
        <v>560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216"/>
      <c r="C112" s="217"/>
      <c r="D112" s="217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364" t="s">
        <v>928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29" t="s">
        <v>203</v>
      </c>
      <c r="C114" s="129" t="s">
        <v>160</v>
      </c>
      <c r="D114" s="129" t="s">
        <v>204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319" t="s">
        <v>1036</v>
      </c>
      <c r="C115" s="346" t="s">
        <v>340</v>
      </c>
      <c r="D115" s="445">
        <v>102.22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30" t="s">
        <v>1037</v>
      </c>
      <c r="C116" s="130" t="s">
        <v>340</v>
      </c>
      <c r="D116" s="302">
        <v>35.0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 t="s">
        <v>1038</v>
      </c>
      <c r="C117" s="130" t="s">
        <v>340</v>
      </c>
      <c r="D117" s="130">
        <v>13.98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7"/>
      <c r="C118" s="137"/>
      <c r="D118" s="137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213"/>
      <c r="C119" s="214" t="s">
        <v>193</v>
      </c>
      <c r="D119" s="439">
        <f>SUM(D115:D118)</f>
        <v>151.2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367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216"/>
      <c r="C121" s="429"/>
      <c r="D121" s="429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79" t="s">
        <v>930</v>
      </c>
      <c r="C122" s="218"/>
      <c r="D122" s="218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129" t="s">
        <v>203</v>
      </c>
      <c r="C123" s="129" t="s">
        <v>160</v>
      </c>
      <c r="D123" s="129" t="s">
        <v>204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319" t="s">
        <v>932</v>
      </c>
      <c r="C124" s="387" t="s">
        <v>786</v>
      </c>
      <c r="D124" s="347">
        <v>578.5</v>
      </c>
      <c r="E124" s="199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319" t="s">
        <v>353</v>
      </c>
      <c r="C125" s="346" t="s">
        <v>416</v>
      </c>
      <c r="D125" s="445">
        <v>288.48</v>
      </c>
      <c r="E125" s="81"/>
      <c r="F125" s="81"/>
      <c r="G125" s="389"/>
      <c r="H125" s="389"/>
      <c r="I125" s="99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369" t="s">
        <v>1039</v>
      </c>
      <c r="C126" s="414" t="s">
        <v>270</v>
      </c>
      <c r="D126" s="416">
        <v>857.5</v>
      </c>
      <c r="E126" s="81"/>
      <c r="F126" s="81"/>
      <c r="G126" s="131"/>
      <c r="H126" s="242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30"/>
      <c r="C127" s="130"/>
      <c r="D127" s="130"/>
      <c r="E127" s="81"/>
      <c r="F127" s="81"/>
      <c r="I127" s="99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0"/>
      <c r="C128" s="130"/>
      <c r="D128" s="130"/>
      <c r="E128" s="81"/>
      <c r="F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0"/>
      <c r="C129" s="130"/>
      <c r="D129" s="130"/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1"/>
      <c r="C131" s="131"/>
      <c r="D131" s="131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81"/>
      <c r="C132" s="133" t="s">
        <v>193</v>
      </c>
      <c r="D132" s="134">
        <f>SUM(D124:D131)</f>
        <v>1724.48</v>
      </c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81"/>
      <c r="C133" s="81"/>
      <c r="D133" s="81"/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79" t="s">
        <v>252</v>
      </c>
      <c r="C134" s="304">
        <f>SUM(D63+D74+D81+D88+D95+D102+D111+D119+D132+E50)</f>
        <v>4592.8</v>
      </c>
      <c r="D134" s="99"/>
      <c r="E134" s="99"/>
      <c r="F134" s="389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41"/>
      <c r="C135" s="141"/>
      <c r="D135" s="141"/>
      <c r="E135" s="81"/>
      <c r="F135" s="13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79" t="s">
        <v>253</v>
      </c>
      <c r="C136" s="99"/>
      <c r="D136" s="99"/>
      <c r="E136" s="99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39" t="s">
        <v>254</v>
      </c>
      <c r="C137" s="139" t="s">
        <v>255</v>
      </c>
      <c r="D137" s="139" t="s">
        <v>256</v>
      </c>
      <c r="E137" s="142" t="s">
        <v>257</v>
      </c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6"/>
      <c r="C138" s="147"/>
      <c r="D138" s="231"/>
      <c r="E138" s="146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/>
      <c r="C139" s="147"/>
      <c r="D139" s="146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 ht="15.75" customHeight="1">
      <c r="A140" s="81"/>
      <c r="B140" s="146"/>
      <c r="C140" s="147"/>
      <c r="D140" s="146"/>
      <c r="E140" s="146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 ht="15.75" customHeight="1">
      <c r="A141" s="81"/>
      <c r="B141" s="146"/>
      <c r="C141" s="147"/>
      <c r="D141" s="146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331"/>
      <c r="D142" s="342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331"/>
      <c r="D143" s="146"/>
      <c r="E143" s="332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147"/>
      <c r="D144" s="146"/>
      <c r="E144" s="332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147"/>
      <c r="D145" s="146"/>
      <c r="E145" s="333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146"/>
      <c r="E146" s="146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146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373" t="s">
        <v>971</v>
      </c>
      <c r="C149" s="376" t="s">
        <v>255</v>
      </c>
      <c r="D149" s="377" t="s">
        <v>748</v>
      </c>
      <c r="E149" s="374" t="s">
        <v>749</v>
      </c>
      <c r="F149" s="430" t="s">
        <v>937</v>
      </c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375"/>
      <c r="C150" s="375"/>
      <c r="D150" s="378"/>
      <c r="E150" s="378"/>
      <c r="F150" s="378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219">
        <v>10000.0</v>
      </c>
      <c r="C151" s="406">
        <v>45260.0</v>
      </c>
      <c r="D151" s="219">
        <v>350000.0</v>
      </c>
      <c r="E151" s="219">
        <v>10000.0</v>
      </c>
      <c r="F151" s="219">
        <v>340000.0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15000.0</v>
      </c>
      <c r="C152" s="406">
        <v>45275.0</v>
      </c>
      <c r="D152" s="219">
        <v>340000.0</v>
      </c>
      <c r="E152" s="219">
        <v>5000.0</v>
      </c>
      <c r="F152" s="219">
        <v>335000.0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20000.0</v>
      </c>
      <c r="C153" s="337">
        <v>45315.0</v>
      </c>
      <c r="D153" s="219">
        <v>335000.0</v>
      </c>
      <c r="E153" s="219">
        <v>5000.0</v>
      </c>
      <c r="F153" s="219">
        <v>330000.0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451">
        <v>25000.0</v>
      </c>
      <c r="C154" s="452">
        <v>45328.0</v>
      </c>
      <c r="D154" s="453">
        <v>330000.0</v>
      </c>
      <c r="E154" s="453">
        <v>5000.0</v>
      </c>
      <c r="F154" s="453">
        <v>325000.0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30000.0</v>
      </c>
      <c r="C155" s="337">
        <v>45357.0</v>
      </c>
      <c r="D155" s="451">
        <v>325000.0</v>
      </c>
      <c r="E155" s="219">
        <v>5000.0</v>
      </c>
      <c r="F155" s="219">
        <v>320000.0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35000.0</v>
      </c>
      <c r="C156" s="337">
        <v>45385.0</v>
      </c>
      <c r="D156" s="219">
        <v>320000.0</v>
      </c>
      <c r="E156" s="219">
        <v>5000.0</v>
      </c>
      <c r="F156" s="219">
        <v>315000.0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S979" s="81"/>
      <c r="T979" s="81"/>
      <c r="U979" s="81"/>
      <c r="V979" s="81"/>
    </row>
    <row r="980">
      <c r="S980" s="81"/>
      <c r="T980" s="81"/>
      <c r="U980" s="81"/>
      <c r="V980" s="81"/>
    </row>
  </sheetData>
  <mergeCells count="6">
    <mergeCell ref="B113:D113"/>
    <mergeCell ref="B149:B150"/>
    <mergeCell ref="C149:C150"/>
    <mergeCell ref="D149:D150"/>
    <mergeCell ref="E149:E150"/>
    <mergeCell ref="F149:F150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8.5"/>
    <col customWidth="1" min="4" max="4" width="18.13"/>
    <col customWidth="1" min="5" max="6" width="17.13"/>
    <col customWidth="1" min="7" max="7" width="36.75"/>
    <col customWidth="1" min="8" max="8" width="29.75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457"/>
      <c r="D1" s="78"/>
      <c r="E1" s="80">
        <f>SUM(D32+C137)</f>
        <v>43151.25</v>
      </c>
      <c r="F1" s="140"/>
      <c r="G1" s="140"/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458"/>
      <c r="D2" s="82" t="s">
        <v>157</v>
      </c>
      <c r="E2" s="83">
        <v>50621.77</v>
      </c>
      <c r="F2" s="83">
        <f>(E2/E1)</f>
        <v>1.173124069</v>
      </c>
      <c r="G2" s="83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4" t="s">
        <v>158</v>
      </c>
      <c r="B3" s="84" t="s">
        <v>159</v>
      </c>
      <c r="C3" s="459"/>
      <c r="D3" s="84" t="s">
        <v>161</v>
      </c>
      <c r="E3" s="207" t="s">
        <v>162</v>
      </c>
      <c r="F3" s="460"/>
      <c r="G3" s="460"/>
      <c r="H3" s="168"/>
      <c r="I3" s="168"/>
      <c r="J3" s="168"/>
      <c r="K3" s="168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5">
        <v>1.0</v>
      </c>
      <c r="B4" s="85" t="s">
        <v>13</v>
      </c>
      <c r="C4" s="91"/>
      <c r="D4" s="86">
        <v>3162.86</v>
      </c>
      <c r="E4" s="209" t="s">
        <v>15</v>
      </c>
      <c r="F4" s="461"/>
      <c r="G4" s="461"/>
      <c r="H4" s="184"/>
      <c r="I4" s="180"/>
      <c r="J4" s="185"/>
      <c r="K4" s="185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5">
        <v>1.0</v>
      </c>
      <c r="B5" s="85" t="s">
        <v>20</v>
      </c>
      <c r="C5" s="91"/>
      <c r="D5" s="86">
        <v>378.44</v>
      </c>
      <c r="E5" s="275" t="s">
        <v>15</v>
      </c>
      <c r="F5" s="321"/>
      <c r="G5" s="321"/>
      <c r="H5" s="168"/>
      <c r="I5" s="180"/>
      <c r="J5" s="185"/>
      <c r="K5" s="185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23</v>
      </c>
      <c r="C6" s="91"/>
      <c r="D6" s="86">
        <v>74.62</v>
      </c>
      <c r="E6" s="355" t="s">
        <v>15</v>
      </c>
      <c r="F6" s="321"/>
      <c r="G6" s="321"/>
      <c r="H6" s="168"/>
      <c r="I6" s="180"/>
      <c r="J6" s="170"/>
      <c r="K6" s="170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543</v>
      </c>
      <c r="C7" s="91"/>
      <c r="D7" s="86">
        <v>94.89</v>
      </c>
      <c r="E7" s="209" t="s">
        <v>15</v>
      </c>
      <c r="F7" s="461"/>
      <c r="G7" s="461"/>
      <c r="H7" s="81"/>
      <c r="I7" s="81"/>
      <c r="J7" s="81"/>
      <c r="K7" s="81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276">
        <v>1.0</v>
      </c>
      <c r="B8" s="277" t="s">
        <v>507</v>
      </c>
      <c r="C8" s="462"/>
      <c r="D8" s="357">
        <v>3000.0</v>
      </c>
      <c r="E8" s="209" t="s">
        <v>15</v>
      </c>
      <c r="F8" s="461"/>
      <c r="G8" s="46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/>
      <c r="B9" s="417" t="s">
        <v>894</v>
      </c>
      <c r="C9" s="463"/>
      <c r="D9" s="431" t="s">
        <v>1040</v>
      </c>
      <c r="E9" s="209" t="s">
        <v>1040</v>
      </c>
      <c r="F9" s="461"/>
      <c r="G9" s="46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85">
        <v>1.0</v>
      </c>
      <c r="B10" s="85" t="s">
        <v>1041</v>
      </c>
      <c r="C10" s="91"/>
      <c r="D10" s="87">
        <v>1691.94</v>
      </c>
      <c r="E10" s="209" t="s">
        <v>15</v>
      </c>
      <c r="F10" s="461"/>
      <c r="G10" s="46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1042</v>
      </c>
      <c r="C11" s="91"/>
      <c r="D11" s="87">
        <v>1689.73</v>
      </c>
      <c r="E11" s="209" t="s">
        <v>15</v>
      </c>
      <c r="F11" s="461"/>
      <c r="G11" s="46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1043</v>
      </c>
      <c r="C12" s="91"/>
      <c r="D12" s="86">
        <v>400.0</v>
      </c>
      <c r="E12" s="209" t="s">
        <v>15</v>
      </c>
      <c r="F12" s="461"/>
      <c r="G12" s="46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976</v>
      </c>
      <c r="C13" s="91"/>
      <c r="D13" s="86">
        <v>275.0</v>
      </c>
      <c r="E13" s="209" t="s">
        <v>15</v>
      </c>
      <c r="F13" s="461"/>
      <c r="G13" s="46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755</v>
      </c>
      <c r="C14" s="91"/>
      <c r="D14" s="86">
        <v>275.0</v>
      </c>
      <c r="E14" s="209" t="s">
        <v>15</v>
      </c>
      <c r="F14" s="461"/>
      <c r="G14" s="46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1015</v>
      </c>
      <c r="C15" s="91"/>
      <c r="D15" s="86">
        <v>157.5</v>
      </c>
      <c r="E15" s="209" t="s">
        <v>15</v>
      </c>
      <c r="F15" s="461"/>
      <c r="G15" s="46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5.0</v>
      </c>
      <c r="B16" s="85" t="s">
        <v>32</v>
      </c>
      <c r="C16" s="91"/>
      <c r="D16" s="86">
        <v>1000.0</v>
      </c>
      <c r="E16" s="209" t="s">
        <v>15</v>
      </c>
      <c r="F16" s="461"/>
      <c r="G16" s="46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7.0</v>
      </c>
      <c r="B17" s="85" t="s">
        <v>49</v>
      </c>
      <c r="C17" s="91"/>
      <c r="D17" s="86">
        <v>10.84</v>
      </c>
      <c r="E17" s="209" t="s">
        <v>15</v>
      </c>
      <c r="F17" s="461"/>
      <c r="G17" s="46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10.0</v>
      </c>
      <c r="B18" s="85" t="s">
        <v>331</v>
      </c>
      <c r="C18" s="464"/>
      <c r="D18" s="465">
        <v>135.13</v>
      </c>
      <c r="E18" s="209" t="s">
        <v>15</v>
      </c>
      <c r="F18" s="461"/>
      <c r="G18" s="46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504</v>
      </c>
      <c r="C19" s="91"/>
      <c r="D19" s="86">
        <v>706.0</v>
      </c>
      <c r="E19" s="209" t="s">
        <v>15</v>
      </c>
      <c r="F19" s="461"/>
      <c r="G19" s="46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1044</v>
      </c>
      <c r="C20" s="91"/>
      <c r="D20" s="86">
        <v>77.35</v>
      </c>
      <c r="E20" s="209" t="s">
        <v>15</v>
      </c>
      <c r="F20" s="461"/>
      <c r="G20" s="46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172</v>
      </c>
      <c r="C21" s="466"/>
      <c r="D21" s="358">
        <f>SUM(E36:E45)</f>
        <v>7190.15</v>
      </c>
      <c r="E21" s="209" t="s">
        <v>15</v>
      </c>
      <c r="F21" s="461"/>
      <c r="G21" s="46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506</v>
      </c>
      <c r="C22" s="91"/>
      <c r="D22" s="86">
        <v>1412.0</v>
      </c>
      <c r="E22" s="209" t="s">
        <v>15</v>
      </c>
      <c r="F22" s="461"/>
      <c r="G22" s="46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356">
        <v>20.0</v>
      </c>
      <c r="B23" s="277" t="s">
        <v>38</v>
      </c>
      <c r="C23" s="462"/>
      <c r="D23" s="467">
        <v>402.3</v>
      </c>
      <c r="E23" s="279" t="s">
        <v>15</v>
      </c>
      <c r="F23" s="468"/>
      <c r="G23" s="468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</row>
    <row r="24">
      <c r="A24" s="85">
        <v>20.0</v>
      </c>
      <c r="B24" s="85" t="s">
        <v>370</v>
      </c>
      <c r="C24" s="91"/>
      <c r="D24" s="86">
        <v>420.29</v>
      </c>
      <c r="E24" s="209" t="s">
        <v>15</v>
      </c>
      <c r="F24" s="461"/>
      <c r="G24" s="46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368</v>
      </c>
      <c r="C25" s="91"/>
      <c r="D25" s="181" t="s">
        <v>397</v>
      </c>
      <c r="E25" s="209" t="s">
        <v>397</v>
      </c>
      <c r="F25" s="461"/>
      <c r="G25" s="46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1045</v>
      </c>
      <c r="C26" s="91"/>
      <c r="D26" s="87">
        <v>2202.72</v>
      </c>
      <c r="E26" s="209" t="s">
        <v>15</v>
      </c>
      <c r="F26" s="461"/>
      <c r="G26" s="46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20.0</v>
      </c>
      <c r="B27" s="85" t="s">
        <v>60</v>
      </c>
      <c r="C27" s="91"/>
      <c r="D27" s="87">
        <v>2115.26</v>
      </c>
      <c r="E27" s="209" t="s">
        <v>15</v>
      </c>
      <c r="F27" s="461"/>
      <c r="G27" s="46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29.0</v>
      </c>
      <c r="B28" s="85" t="s">
        <v>398</v>
      </c>
      <c r="C28" s="91"/>
      <c r="D28" s="87">
        <v>1490.0</v>
      </c>
      <c r="E28" s="209" t="s">
        <v>15</v>
      </c>
      <c r="F28" s="461"/>
      <c r="G28" s="46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177</v>
      </c>
      <c r="C29" s="91"/>
      <c r="D29" s="87">
        <v>100.0</v>
      </c>
      <c r="E29" s="211" t="s">
        <v>15</v>
      </c>
      <c r="F29" s="469"/>
      <c r="G29" s="469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1046</v>
      </c>
      <c r="C30" s="470"/>
      <c r="D30" s="153">
        <v>900.0</v>
      </c>
      <c r="E30" s="209" t="s">
        <v>15</v>
      </c>
      <c r="F30" s="461"/>
      <c r="G30" s="46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178</v>
      </c>
      <c r="C31" s="470"/>
      <c r="D31" s="153">
        <f>SUM(J36:J45)</f>
        <v>7560.72</v>
      </c>
      <c r="E31" s="209" t="s">
        <v>15</v>
      </c>
      <c r="F31" s="461"/>
      <c r="G31" s="46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94"/>
      <c r="B32" s="95" t="s">
        <v>179</v>
      </c>
      <c r="C32" s="471"/>
      <c r="D32" s="97">
        <f>SUM(D4:D31)</f>
        <v>36922.74</v>
      </c>
      <c r="E32" s="344"/>
      <c r="F32" s="472"/>
      <c r="G32" s="472"/>
      <c r="H32" s="99"/>
      <c r="I32" s="99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1"/>
      <c r="B33" s="81"/>
      <c r="C33" s="458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100" t="s">
        <v>172</v>
      </c>
      <c r="C34" s="473"/>
      <c r="D34" s="473"/>
      <c r="E34" s="473"/>
      <c r="F34" s="474"/>
      <c r="G34" s="475" t="s">
        <v>178</v>
      </c>
      <c r="H34" s="100"/>
      <c r="I34" s="101"/>
      <c r="J34" s="94"/>
      <c r="K34" s="100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2" t="s">
        <v>180</v>
      </c>
      <c r="C35" s="476"/>
      <c r="D35" s="102" t="s">
        <v>761</v>
      </c>
      <c r="E35" s="477" t="s">
        <v>19</v>
      </c>
      <c r="F35" s="478"/>
      <c r="G35" s="479"/>
      <c r="H35" s="381" t="s">
        <v>181</v>
      </c>
      <c r="I35" s="102" t="s">
        <v>762</v>
      </c>
      <c r="J35" s="480" t="s">
        <v>19</v>
      </c>
      <c r="K35" s="481"/>
      <c r="L35" s="323" t="s">
        <v>435</v>
      </c>
      <c r="M35" s="324" t="s">
        <v>436</v>
      </c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8" t="s">
        <v>371</v>
      </c>
      <c r="C36" s="482"/>
      <c r="D36" s="326">
        <v>1559.52</v>
      </c>
      <c r="E36" s="483">
        <f t="shared" ref="E36:E47" si="1">SUM(C36+D36)</f>
        <v>1559.52</v>
      </c>
      <c r="F36" s="484"/>
      <c r="G36" s="108" t="s">
        <v>371</v>
      </c>
      <c r="H36" s="393">
        <v>95.0</v>
      </c>
      <c r="I36" s="267">
        <v>1166.12</v>
      </c>
      <c r="J36" s="485">
        <f t="shared" ref="J36:J42" si="2">SUM(H36:I36)</f>
        <v>1261.12</v>
      </c>
      <c r="K36" s="108" t="s">
        <v>371</v>
      </c>
      <c r="L36" s="241"/>
      <c r="M36" s="396">
        <f t="shared" ref="M36:M43" si="3">SUM(E36+J36)</f>
        <v>2820.64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509</v>
      </c>
      <c r="C37" s="486"/>
      <c r="D37" s="394">
        <v>1242.6</v>
      </c>
      <c r="E37" s="487">
        <f t="shared" si="1"/>
        <v>1242.6</v>
      </c>
      <c r="F37" s="484"/>
      <c r="G37" s="108" t="s">
        <v>509</v>
      </c>
      <c r="H37" s="393">
        <v>155.4</v>
      </c>
      <c r="I37" s="267">
        <v>26.4</v>
      </c>
      <c r="J37" s="485">
        <f t="shared" si="2"/>
        <v>181.8</v>
      </c>
      <c r="K37" s="108" t="s">
        <v>509</v>
      </c>
      <c r="L37" s="241"/>
      <c r="M37" s="396">
        <f t="shared" si="3"/>
        <v>1424.4</v>
      </c>
      <c r="N37" s="82" t="s">
        <v>872</v>
      </c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833</v>
      </c>
      <c r="C38" s="486"/>
      <c r="D38" s="398">
        <v>1180.17</v>
      </c>
      <c r="E38" s="487">
        <f t="shared" si="1"/>
        <v>1180.17</v>
      </c>
      <c r="F38" s="488"/>
      <c r="G38" s="108" t="s">
        <v>833</v>
      </c>
      <c r="H38" s="399"/>
      <c r="I38" s="385">
        <v>699.07</v>
      </c>
      <c r="J38" s="485">
        <f t="shared" si="2"/>
        <v>699.07</v>
      </c>
      <c r="K38" s="108" t="s">
        <v>833</v>
      </c>
      <c r="L38" s="241"/>
      <c r="M38" s="396">
        <f t="shared" si="3"/>
        <v>1879.24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913</v>
      </c>
      <c r="C39" s="486"/>
      <c r="D39" s="398">
        <v>482.73</v>
      </c>
      <c r="E39" s="487">
        <f t="shared" si="1"/>
        <v>482.73</v>
      </c>
      <c r="F39" s="488"/>
      <c r="G39" s="108" t="s">
        <v>913</v>
      </c>
      <c r="H39" s="393"/>
      <c r="I39" s="267">
        <v>1772.22</v>
      </c>
      <c r="J39" s="485">
        <f t="shared" si="2"/>
        <v>1772.22</v>
      </c>
      <c r="K39" s="108" t="s">
        <v>873</v>
      </c>
      <c r="L39" s="241"/>
      <c r="M39" s="396">
        <f t="shared" si="3"/>
        <v>2254.95</v>
      </c>
      <c r="N39" s="82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604</v>
      </c>
      <c r="C40" s="486"/>
      <c r="D40" s="398">
        <v>370.74</v>
      </c>
      <c r="E40" s="487">
        <f t="shared" si="1"/>
        <v>370.74</v>
      </c>
      <c r="F40" s="488"/>
      <c r="G40" s="108" t="s">
        <v>604</v>
      </c>
      <c r="H40" s="399"/>
      <c r="I40" s="224">
        <v>895.15</v>
      </c>
      <c r="J40" s="485">
        <f t="shared" si="2"/>
        <v>895.15</v>
      </c>
      <c r="K40" s="108" t="s">
        <v>604</v>
      </c>
      <c r="L40" s="241"/>
      <c r="M40" s="396">
        <f t="shared" si="3"/>
        <v>1265.89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669</v>
      </c>
      <c r="C41" s="486"/>
      <c r="D41" s="398">
        <v>1474.59</v>
      </c>
      <c r="E41" s="487">
        <f t="shared" si="1"/>
        <v>1474.59</v>
      </c>
      <c r="F41" s="488"/>
      <c r="G41" s="108" t="s">
        <v>669</v>
      </c>
      <c r="H41" s="399"/>
      <c r="I41" s="224">
        <v>1698.36</v>
      </c>
      <c r="J41" s="485">
        <f t="shared" si="2"/>
        <v>1698.36</v>
      </c>
      <c r="K41" s="108" t="s">
        <v>669</v>
      </c>
      <c r="L41" s="241"/>
      <c r="M41" s="396">
        <f t="shared" si="3"/>
        <v>3172.95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763</v>
      </c>
      <c r="C42" s="486"/>
      <c r="D42" s="398">
        <v>364.2</v>
      </c>
      <c r="E42" s="487">
        <f t="shared" si="1"/>
        <v>364.2</v>
      </c>
      <c r="F42" s="488"/>
      <c r="G42" s="108" t="s">
        <v>763</v>
      </c>
      <c r="H42" s="393"/>
      <c r="I42" s="224">
        <v>40.8</v>
      </c>
      <c r="J42" s="485">
        <f t="shared" si="2"/>
        <v>40.8</v>
      </c>
      <c r="K42" s="108" t="s">
        <v>763</v>
      </c>
      <c r="L42" s="241"/>
      <c r="M42" s="396">
        <f t="shared" si="3"/>
        <v>405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1020</v>
      </c>
      <c r="C43" s="486"/>
      <c r="D43" s="398">
        <v>350.0</v>
      </c>
      <c r="E43" s="487">
        <f t="shared" si="1"/>
        <v>350</v>
      </c>
      <c r="F43" s="489"/>
      <c r="G43" s="108" t="s">
        <v>1020</v>
      </c>
      <c r="H43" s="399"/>
      <c r="I43" s="398"/>
      <c r="J43" s="490">
        <v>300.0</v>
      </c>
      <c r="K43" s="108" t="s">
        <v>1020</v>
      </c>
      <c r="L43" s="241"/>
      <c r="M43" s="438">
        <f t="shared" si="3"/>
        <v>650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/>
      <c r="C44" s="486"/>
      <c r="D44" s="398"/>
      <c r="E44" s="487">
        <f t="shared" si="1"/>
        <v>0</v>
      </c>
      <c r="F44" s="488"/>
      <c r="G44" s="108"/>
      <c r="H44" s="399"/>
      <c r="I44" s="224"/>
      <c r="J44" s="434">
        <f t="shared" ref="J44:J47" si="4">SUM(H44:I44)</f>
        <v>0</v>
      </c>
      <c r="K44" s="108"/>
      <c r="L44" s="241"/>
      <c r="M44" s="246"/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1047</v>
      </c>
      <c r="C45" s="486"/>
      <c r="D45" s="398">
        <v>165.6</v>
      </c>
      <c r="E45" s="487">
        <f t="shared" si="1"/>
        <v>165.6</v>
      </c>
      <c r="F45" s="488"/>
      <c r="G45" s="108" t="s">
        <v>1047</v>
      </c>
      <c r="H45" s="393"/>
      <c r="I45" s="224">
        <v>712.2</v>
      </c>
      <c r="J45" s="435">
        <f t="shared" si="4"/>
        <v>712.2</v>
      </c>
      <c r="K45" s="108" t="s">
        <v>1047</v>
      </c>
      <c r="L45" s="241"/>
      <c r="M45" s="421">
        <f t="shared" ref="M45:M48" si="5">SUM(E45+J45)</f>
        <v>877.8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/>
      <c r="C46" s="486"/>
      <c r="D46" s="398"/>
      <c r="E46" s="487">
        <f t="shared" si="1"/>
        <v>0</v>
      </c>
      <c r="F46" s="488"/>
      <c r="G46" s="491"/>
      <c r="H46" s="402"/>
      <c r="I46" s="224">
        <v>427.0</v>
      </c>
      <c r="J46" s="437">
        <f t="shared" si="4"/>
        <v>427</v>
      </c>
      <c r="K46" s="108"/>
      <c r="L46" s="241"/>
      <c r="M46" s="438">
        <f t="shared" si="5"/>
        <v>427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08"/>
      <c r="C47" s="486"/>
      <c r="D47" s="398"/>
      <c r="E47" s="487">
        <f t="shared" si="1"/>
        <v>0</v>
      </c>
      <c r="F47" s="488"/>
      <c r="G47" s="491"/>
      <c r="H47" s="402"/>
      <c r="I47" s="224"/>
      <c r="J47" s="485">
        <f t="shared" si="4"/>
        <v>0</v>
      </c>
      <c r="K47" s="108"/>
      <c r="L47" s="241"/>
      <c r="M47" s="396">
        <f t="shared" si="5"/>
        <v>0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339"/>
      <c r="C48" s="482"/>
      <c r="D48" s="252"/>
      <c r="E48" s="403">
        <f>SUM(E36:E47)</f>
        <v>7190.15</v>
      </c>
      <c r="F48" s="426"/>
      <c r="G48" s="426"/>
      <c r="H48" s="81"/>
      <c r="I48" s="257" t="s">
        <v>193</v>
      </c>
      <c r="J48" s="492">
        <f>SUM(J36:J47)</f>
        <v>7987.72</v>
      </c>
      <c r="K48" s="493" t="s">
        <v>281</v>
      </c>
      <c r="L48" s="327"/>
      <c r="M48" s="396">
        <f t="shared" si="5"/>
        <v>15177.87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19"/>
      <c r="C49" s="494"/>
      <c r="D49" s="120"/>
      <c r="E49" s="120"/>
      <c r="F49" s="120"/>
      <c r="G49" s="120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87" t="s">
        <v>1021</v>
      </c>
      <c r="C50" s="132" t="s">
        <v>1022</v>
      </c>
      <c r="D50" s="132" t="s">
        <v>1023</v>
      </c>
      <c r="E50" s="132" t="s">
        <v>281</v>
      </c>
      <c r="F50" s="119"/>
      <c r="G50" s="119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32" t="s">
        <v>1024</v>
      </c>
      <c r="C51" s="456">
        <v>450.0</v>
      </c>
      <c r="D51" s="456">
        <v>450.0</v>
      </c>
      <c r="E51" s="456">
        <f>SUM(C51:D51)</f>
        <v>900</v>
      </c>
      <c r="F51" s="495"/>
      <c r="G51" s="495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19"/>
      <c r="C52" s="494"/>
      <c r="D52" s="120"/>
      <c r="E52" s="120"/>
      <c r="F52" s="120"/>
      <c r="G52" s="120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19"/>
      <c r="C53" s="494"/>
      <c r="D53" s="120"/>
      <c r="E53" s="120"/>
      <c r="F53" s="120"/>
      <c r="G53" s="120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79" t="s">
        <v>201</v>
      </c>
      <c r="C54" s="457"/>
      <c r="D54" s="99"/>
      <c r="E54" s="99"/>
      <c r="F54" s="99"/>
      <c r="G54" s="99"/>
      <c r="H54" s="99"/>
      <c r="I54" s="99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81"/>
      <c r="C55" s="458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79" t="s">
        <v>438</v>
      </c>
      <c r="C56" s="457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29"/>
      <c r="C57" s="496"/>
      <c r="D57" s="129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 t="s">
        <v>1048</v>
      </c>
      <c r="C58" s="497"/>
      <c r="D58" s="302">
        <v>387.1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/>
      <c r="C59" s="497"/>
      <c r="D59" s="13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497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/>
      <c r="C61" s="497"/>
      <c r="D61" s="13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1"/>
      <c r="C62" s="498"/>
      <c r="D62" s="13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81"/>
      <c r="C63" s="458"/>
      <c r="D63" s="329">
        <f>SUM(D58:D62)</f>
        <v>387.1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81"/>
      <c r="C64" s="458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79" t="s">
        <v>210</v>
      </c>
      <c r="C65" s="457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29" t="s">
        <v>203</v>
      </c>
      <c r="C66" s="496"/>
      <c r="D66" s="129" t="s">
        <v>204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767</v>
      </c>
      <c r="C67" s="497"/>
      <c r="D67" s="130">
        <v>56.87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1049</v>
      </c>
      <c r="C68" s="497"/>
      <c r="D68" s="130">
        <v>40.66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0" t="s">
        <v>767</v>
      </c>
      <c r="C69" s="497"/>
      <c r="D69" s="130">
        <v>142.43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330" t="s">
        <v>1050</v>
      </c>
      <c r="C70" s="499"/>
      <c r="D70" s="302">
        <v>36.0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0" t="s">
        <v>1051</v>
      </c>
      <c r="C71" s="497"/>
      <c r="D71" s="302">
        <v>60.0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0" t="s">
        <v>767</v>
      </c>
      <c r="C72" s="497"/>
      <c r="D72" s="302">
        <v>110.15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5"/>
      <c r="C73" s="500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6"/>
      <c r="C74" s="501"/>
      <c r="D74" s="134">
        <f>SUM(D67:D73)</f>
        <v>446.11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81"/>
      <c r="C75" s="458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79" t="s">
        <v>216</v>
      </c>
      <c r="C76" s="457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29" t="s">
        <v>203</v>
      </c>
      <c r="C77" s="496"/>
      <c r="D77" s="129" t="s">
        <v>204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497"/>
      <c r="D78" s="13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0"/>
      <c r="C79" s="497"/>
      <c r="D79" s="13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5"/>
      <c r="C80" s="500"/>
      <c r="D80" s="135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6"/>
      <c r="C81" s="501"/>
      <c r="D81" s="134">
        <f>SUM(D78:D80)</f>
        <v>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81"/>
      <c r="C82" s="458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79" t="s">
        <v>220</v>
      </c>
      <c r="C83" s="457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29" t="s">
        <v>203</v>
      </c>
      <c r="C84" s="496"/>
      <c r="D84" s="129" t="s">
        <v>204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0" t="s">
        <v>1031</v>
      </c>
      <c r="C85" s="497"/>
      <c r="D85" s="302">
        <v>168.0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 t="s">
        <v>1052</v>
      </c>
      <c r="C86" s="497"/>
      <c r="D86" s="130">
        <v>102.88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7" t="s">
        <v>1053</v>
      </c>
      <c r="C87" s="502"/>
      <c r="D87" s="348">
        <v>1023.93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7" t="s">
        <v>1054</v>
      </c>
      <c r="C88" s="502"/>
      <c r="D88" s="348">
        <v>250.0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7" t="s">
        <v>1055</v>
      </c>
      <c r="C89" s="502"/>
      <c r="D89" s="348">
        <v>150.0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6"/>
      <c r="C90" s="501"/>
      <c r="D90" s="329">
        <f>SUM(D85:D89)</f>
        <v>1694.81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81"/>
      <c r="C91" s="458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79" t="s">
        <v>223</v>
      </c>
      <c r="C92" s="457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29" t="s">
        <v>203</v>
      </c>
      <c r="C93" s="496"/>
      <c r="D93" s="129" t="s">
        <v>204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0" t="s">
        <v>1056</v>
      </c>
      <c r="C94" s="497"/>
      <c r="D94" s="302">
        <v>98.5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0"/>
      <c r="C95" s="497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0"/>
      <c r="C96" s="497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81"/>
      <c r="C97" s="458"/>
      <c r="D97" s="329">
        <f>SUM(D94:D96)</f>
        <v>98.5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81"/>
      <c r="C98" s="458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79" t="s">
        <v>224</v>
      </c>
      <c r="C99" s="457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29" t="s">
        <v>203</v>
      </c>
      <c r="C100" s="496"/>
      <c r="D100" s="129" t="s">
        <v>204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330"/>
      <c r="C101" s="503"/>
      <c r="D101" s="388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1"/>
      <c r="C102" s="498"/>
      <c r="D102" s="13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5"/>
      <c r="C103" s="500"/>
      <c r="D103" s="135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36"/>
      <c r="C104" s="501"/>
      <c r="D104" s="134">
        <f>SUM(D101:D103)</f>
        <v>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81"/>
      <c r="C105" s="458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81"/>
      <c r="C106" s="458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200" t="s">
        <v>354</v>
      </c>
      <c r="C107" s="20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29" t="s">
        <v>203</v>
      </c>
      <c r="C108" s="496"/>
      <c r="D108" s="129" t="s">
        <v>204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0" t="s">
        <v>1057</v>
      </c>
      <c r="C109" s="497" t="s">
        <v>270</v>
      </c>
      <c r="D109" s="302">
        <v>300.0</v>
      </c>
      <c r="E109" s="199"/>
      <c r="F109" s="199"/>
      <c r="G109" s="199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87" t="s">
        <v>1058</v>
      </c>
      <c r="C110" s="187" t="s">
        <v>270</v>
      </c>
      <c r="D110" s="302">
        <v>150.0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30"/>
      <c r="C111" s="497"/>
      <c r="D111" s="13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37"/>
      <c r="C112" s="502"/>
      <c r="D112" s="137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213"/>
      <c r="C113" s="213"/>
      <c r="D113" s="411">
        <f>SUM(D109:D112)</f>
        <v>450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216"/>
      <c r="C114" s="216"/>
      <c r="D114" s="217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364" t="s">
        <v>928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29" t="s">
        <v>203</v>
      </c>
      <c r="C116" s="496"/>
      <c r="D116" s="129" t="s">
        <v>204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87" t="s">
        <v>1059</v>
      </c>
      <c r="C117" s="187"/>
      <c r="D117" s="302">
        <v>220.5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0" t="s">
        <v>1060</v>
      </c>
      <c r="C118" s="497"/>
      <c r="D118" s="302">
        <v>148.14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0" t="s">
        <v>1061</v>
      </c>
      <c r="C119" s="497"/>
      <c r="D119" s="302">
        <v>440.0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187" t="s">
        <v>1062</v>
      </c>
      <c r="C120" s="130" t="s">
        <v>1063</v>
      </c>
      <c r="D120" s="302">
        <v>151.67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137" t="s">
        <v>1064</v>
      </c>
      <c r="C121" s="502"/>
      <c r="D121" s="348">
        <v>28.9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213"/>
      <c r="C122" s="213"/>
      <c r="D122" s="439">
        <f>SUM(D117:D121)</f>
        <v>989.21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367"/>
      <c r="C123" s="367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216"/>
      <c r="C124" s="216"/>
      <c r="D124" s="429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79" t="s">
        <v>930</v>
      </c>
      <c r="C125" s="457"/>
      <c r="D125" s="218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29" t="s">
        <v>203</v>
      </c>
      <c r="C126" s="496"/>
      <c r="D126" s="129" t="s">
        <v>204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19" t="s">
        <v>932</v>
      </c>
      <c r="C127" s="503" t="s">
        <v>820</v>
      </c>
      <c r="D127" s="445">
        <v>578.5</v>
      </c>
      <c r="E127" s="199"/>
      <c r="F127" s="199"/>
      <c r="G127" s="199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330" t="s">
        <v>387</v>
      </c>
      <c r="C128" s="503" t="s">
        <v>340</v>
      </c>
      <c r="D128" s="347">
        <v>288.48</v>
      </c>
      <c r="E128" s="81"/>
      <c r="F128" s="81"/>
      <c r="G128" s="81"/>
      <c r="H128" s="389"/>
      <c r="I128" s="99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330" t="s">
        <v>1065</v>
      </c>
      <c r="C129" s="503" t="s">
        <v>270</v>
      </c>
      <c r="D129" s="504">
        <v>1295.8</v>
      </c>
      <c r="E129" s="81"/>
      <c r="F129" s="81"/>
      <c r="G129" s="81"/>
      <c r="H129" s="242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497"/>
      <c r="D130" s="130"/>
      <c r="E130" s="81"/>
      <c r="F130" s="81"/>
      <c r="G130" s="81"/>
      <c r="I130" s="99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0"/>
      <c r="C131" s="497"/>
      <c r="D131" s="130"/>
      <c r="E131" s="81"/>
      <c r="F131" s="81"/>
      <c r="G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0"/>
      <c r="C132" s="497"/>
      <c r="D132" s="130"/>
      <c r="E132" s="81"/>
      <c r="F132" s="81"/>
      <c r="G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30"/>
      <c r="C133" s="497"/>
      <c r="D133" s="130"/>
      <c r="E133" s="81"/>
      <c r="F133" s="81"/>
      <c r="G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31"/>
      <c r="C134" s="498"/>
      <c r="D134" s="131"/>
      <c r="E134" s="81"/>
      <c r="F134" s="81"/>
      <c r="G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81"/>
      <c r="C135" s="458"/>
      <c r="D135" s="329">
        <f>SUM(D127:D134)</f>
        <v>2162.78</v>
      </c>
      <c r="E135" s="81"/>
      <c r="F135" s="81"/>
      <c r="G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81"/>
      <c r="C136" s="458"/>
      <c r="D136" s="81"/>
      <c r="E136" s="81"/>
      <c r="F136" s="81"/>
      <c r="G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79" t="s">
        <v>252</v>
      </c>
      <c r="C137" s="505">
        <f>SUM(D63+D74+D81+D90+D97+D104+D113+D122+D135)</f>
        <v>6228.51</v>
      </c>
      <c r="D137" s="99"/>
      <c r="E137" s="99"/>
      <c r="F137" s="99"/>
      <c r="G137" s="99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1"/>
      <c r="C138" s="506"/>
      <c r="D138" s="14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79" t="s">
        <v>253</v>
      </c>
      <c r="C139" s="457"/>
      <c r="D139" s="99"/>
      <c r="E139" s="99"/>
      <c r="F139" s="99"/>
      <c r="G139" s="99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39" t="s">
        <v>254</v>
      </c>
      <c r="C140" s="507"/>
      <c r="D140" s="139" t="s">
        <v>256</v>
      </c>
      <c r="E140" s="142" t="s">
        <v>257</v>
      </c>
      <c r="F140" s="139"/>
      <c r="G140" s="139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508"/>
      <c r="D141" s="231"/>
      <c r="E141" s="146"/>
      <c r="F141" s="151"/>
      <c r="G141" s="15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508"/>
      <c r="D142" s="146"/>
      <c r="E142" s="146"/>
      <c r="F142" s="151"/>
      <c r="G142" s="15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 ht="15.75" customHeight="1">
      <c r="A143" s="81"/>
      <c r="B143" s="146"/>
      <c r="C143" s="508"/>
      <c r="D143" s="146"/>
      <c r="E143" s="146"/>
      <c r="F143" s="151"/>
      <c r="G143" s="15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 ht="15.75" customHeight="1">
      <c r="A144" s="81"/>
      <c r="B144" s="146"/>
      <c r="C144" s="508"/>
      <c r="D144" s="146"/>
      <c r="E144" s="146"/>
      <c r="F144" s="151"/>
      <c r="G144" s="15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508"/>
      <c r="D145" s="342"/>
      <c r="E145" s="146"/>
      <c r="F145" s="151"/>
      <c r="G145" s="15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508"/>
      <c r="D146" s="146"/>
      <c r="E146" s="332"/>
      <c r="F146" s="509"/>
      <c r="G146" s="509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508"/>
      <c r="D147" s="146"/>
      <c r="E147" s="332"/>
      <c r="F147" s="509"/>
      <c r="G147" s="509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508"/>
      <c r="D148" s="146"/>
      <c r="E148" s="333"/>
      <c r="F148" s="510"/>
      <c r="G148" s="510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146"/>
      <c r="C149" s="508"/>
      <c r="D149" s="146"/>
      <c r="E149" s="146"/>
      <c r="F149" s="151"/>
      <c r="G149" s="15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146"/>
      <c r="C150" s="508"/>
      <c r="D150" s="146"/>
      <c r="E150" s="146"/>
      <c r="F150" s="151"/>
      <c r="G150" s="15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458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373" t="s">
        <v>971</v>
      </c>
      <c r="C152" s="511"/>
      <c r="D152" s="377" t="s">
        <v>748</v>
      </c>
      <c r="E152" s="374" t="s">
        <v>749</v>
      </c>
      <c r="F152" s="512"/>
      <c r="G152" s="512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375"/>
      <c r="C153" s="511"/>
      <c r="D153" s="378"/>
      <c r="E153" s="378"/>
      <c r="F153" s="512"/>
      <c r="G153" s="512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10000.0</v>
      </c>
      <c r="C154" s="508"/>
      <c r="D154" s="219">
        <v>350000.0</v>
      </c>
      <c r="E154" s="219">
        <v>10000.0</v>
      </c>
      <c r="F154" s="83"/>
      <c r="G154" s="83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15000.0</v>
      </c>
      <c r="C155" s="508"/>
      <c r="D155" s="219">
        <v>340000.0</v>
      </c>
      <c r="E155" s="219">
        <v>5000.0</v>
      </c>
      <c r="F155" s="83"/>
      <c r="G155" s="83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20000.0</v>
      </c>
      <c r="C156" s="508"/>
      <c r="D156" s="219">
        <v>335000.0</v>
      </c>
      <c r="E156" s="219">
        <v>5000.0</v>
      </c>
      <c r="F156" s="83"/>
      <c r="G156" s="83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451">
        <v>25000.0</v>
      </c>
      <c r="C157" s="513"/>
      <c r="D157" s="453">
        <v>330000.0</v>
      </c>
      <c r="E157" s="453">
        <v>5000.0</v>
      </c>
      <c r="F157" s="514"/>
      <c r="G157" s="514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30000.0</v>
      </c>
      <c r="C158" s="508"/>
      <c r="D158" s="451">
        <v>325000.0</v>
      </c>
      <c r="E158" s="219">
        <v>5000.0</v>
      </c>
      <c r="F158" s="83"/>
      <c r="G158" s="83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35000.0</v>
      </c>
      <c r="C159" s="508"/>
      <c r="D159" s="219">
        <v>320000.0</v>
      </c>
      <c r="E159" s="219">
        <v>5000.0</v>
      </c>
      <c r="F159" s="83"/>
      <c r="G159" s="83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40000.0</v>
      </c>
      <c r="C160" s="508"/>
      <c r="D160" s="219">
        <v>315000.0</v>
      </c>
      <c r="E160" s="219">
        <v>5000.0</v>
      </c>
      <c r="F160" s="83"/>
      <c r="G160" s="83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40500.0</v>
      </c>
      <c r="C161" s="508"/>
      <c r="D161" s="219">
        <v>310000.0</v>
      </c>
      <c r="E161" s="219">
        <v>500.0</v>
      </c>
      <c r="F161" s="83"/>
      <c r="G161" s="83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458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458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458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458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458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458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458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458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458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458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458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458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458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458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458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458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458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458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458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458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458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458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458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458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458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458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458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458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458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458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458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458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458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458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458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458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458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458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458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458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458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458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458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458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458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458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458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458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458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458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458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458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458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458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458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458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458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458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458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458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458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458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458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458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458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458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458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458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458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458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458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458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458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458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458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458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458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458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458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458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458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458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458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458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458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458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458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458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458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458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458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458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458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458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458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458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458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458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458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458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458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458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458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458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458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458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458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458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458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458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458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458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458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458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458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458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458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458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458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458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458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458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458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458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458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458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458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458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458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458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458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458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458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458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458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458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458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458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458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458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458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458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458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458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458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458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458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458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458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458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458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458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458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458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458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458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458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458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458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458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458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458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458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458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458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458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458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458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458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458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458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458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458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458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458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458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458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458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458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458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458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458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458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458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458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458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458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458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458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458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458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458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458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458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458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458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458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458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458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458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458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458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458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458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458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458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458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458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458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458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458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458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458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458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458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458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458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458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458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458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458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458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458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458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458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458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458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458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458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458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458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458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458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458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458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458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458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458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458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458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458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458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458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458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458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458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458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458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458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458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458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458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458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458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458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458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458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458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458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458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458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458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458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458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458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458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458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458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458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458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458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458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458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458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458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458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458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458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458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458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458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458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458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458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458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458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458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458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458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458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458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458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458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458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458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458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458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458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458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458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458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458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458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458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458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458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458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458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458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458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458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458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458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458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458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458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458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458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458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458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458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458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458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458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458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458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458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458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458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458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458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458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458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458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458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458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458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458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458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458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458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458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458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458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458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458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458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458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458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458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458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458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458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458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458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458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458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458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458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458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458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458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458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458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458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458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458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458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458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458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458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458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458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458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458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458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458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458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458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458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458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458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458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458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458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458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458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458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458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458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458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458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458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458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458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458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458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458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458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458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458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458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458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458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458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458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458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458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458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458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458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458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458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458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458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458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458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458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458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458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458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458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458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458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458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458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458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458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458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458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458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458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458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458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458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458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458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458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458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458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458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458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458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458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458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458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458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458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458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458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458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458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458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458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458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458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458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458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458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458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458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458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458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458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458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458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458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458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458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458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458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458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458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458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458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458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458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458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458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458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458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458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458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458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458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458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458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458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458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458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458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458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458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458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458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458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458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458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458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458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458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458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458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458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458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458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458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458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458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458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458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458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458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458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458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458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458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458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458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458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458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458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458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458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458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458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458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458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458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458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458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458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458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458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458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458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458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458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458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458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458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458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458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458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458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458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458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458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458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458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458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458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458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458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458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458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458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458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458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458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458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458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458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458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458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458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458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458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458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458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458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458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458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458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458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458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458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458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458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458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458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458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458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458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458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458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458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458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458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458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458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458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458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458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458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458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458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458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458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458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458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458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458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458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458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458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458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458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458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458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458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458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458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458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458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458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458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458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458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458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458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458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458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458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458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458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458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458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458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458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458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458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458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458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458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458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458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458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458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458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458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458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458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458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458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458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458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458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458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458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458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458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458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458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458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458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458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458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458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458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458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458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458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458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458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458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458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458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458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458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458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458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458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458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458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458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458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458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458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458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458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458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458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458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458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458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458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458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458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458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458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458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458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458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458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458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458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458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458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458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458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458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458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458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458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458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458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458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458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458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458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458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458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458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458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458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458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458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458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458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458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458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458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458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458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458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458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458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458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458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458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458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458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458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458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458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458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458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458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458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458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458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458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458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458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458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458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458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458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458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458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458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458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458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458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458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458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458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458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458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458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458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458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458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458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458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458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458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458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458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458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458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458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458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458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458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458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458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458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458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458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458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458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458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458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458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458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458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458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458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458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458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458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458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458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458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458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458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458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458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458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458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458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458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458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458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458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458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458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458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458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458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458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458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458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458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458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458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458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A981" s="81"/>
      <c r="B981" s="81"/>
      <c r="C981" s="458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S981" s="81"/>
      <c r="T981" s="81"/>
      <c r="U981" s="81"/>
      <c r="V981" s="81"/>
    </row>
    <row r="982">
      <c r="C982" s="515"/>
      <c r="S982" s="81"/>
      <c r="T982" s="81"/>
      <c r="U982" s="81"/>
      <c r="V982" s="81"/>
    </row>
    <row r="983">
      <c r="C983" s="515"/>
      <c r="S983" s="81"/>
      <c r="T983" s="81"/>
      <c r="U983" s="81"/>
      <c r="V983" s="81"/>
    </row>
    <row r="984">
      <c r="C984" s="515"/>
    </row>
    <row r="985">
      <c r="C985" s="515"/>
    </row>
    <row r="986">
      <c r="C986" s="515"/>
    </row>
    <row r="987">
      <c r="C987" s="515"/>
    </row>
    <row r="988">
      <c r="C988" s="515"/>
    </row>
    <row r="989">
      <c r="C989" s="515"/>
    </row>
    <row r="990">
      <c r="C990" s="515"/>
    </row>
    <row r="991">
      <c r="C991" s="515"/>
    </row>
    <row r="992">
      <c r="C992" s="515"/>
    </row>
    <row r="993">
      <c r="C993" s="515"/>
    </row>
    <row r="994">
      <c r="C994" s="515"/>
    </row>
    <row r="995">
      <c r="C995" s="515"/>
    </row>
    <row r="996">
      <c r="C996" s="515"/>
    </row>
    <row r="997">
      <c r="C997" s="515"/>
    </row>
    <row r="998">
      <c r="C998" s="515"/>
    </row>
    <row r="999">
      <c r="C999" s="515"/>
    </row>
    <row r="1000">
      <c r="C1000" s="515"/>
    </row>
    <row r="1001">
      <c r="C1001" s="515"/>
    </row>
    <row r="1002">
      <c r="C1002" s="515"/>
    </row>
    <row r="1003">
      <c r="C1003" s="515"/>
    </row>
    <row r="1004">
      <c r="C1004" s="515"/>
    </row>
    <row r="1005">
      <c r="C1005" s="515"/>
    </row>
    <row r="1006">
      <c r="C1006" s="515"/>
    </row>
    <row r="1007">
      <c r="C1007" s="515"/>
    </row>
    <row r="1008">
      <c r="C1008" s="515"/>
    </row>
    <row r="1009">
      <c r="C1009" s="515"/>
    </row>
    <row r="1010">
      <c r="C1010" s="515"/>
    </row>
    <row r="1011">
      <c r="C1011" s="515"/>
    </row>
    <row r="1012">
      <c r="C1012" s="515"/>
    </row>
    <row r="1013">
      <c r="C1013" s="515"/>
    </row>
    <row r="1014">
      <c r="C1014" s="515"/>
    </row>
    <row r="1015">
      <c r="C1015" s="515"/>
    </row>
  </sheetData>
  <mergeCells count="4">
    <mergeCell ref="B115:D115"/>
    <mergeCell ref="B152:B153"/>
    <mergeCell ref="D152:D153"/>
    <mergeCell ref="E152:E153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46.13"/>
    <col customWidth="1" min="3" max="3" width="34.75"/>
    <col customWidth="1" min="4" max="4" width="14.13"/>
    <col customWidth="1" min="5" max="5" width="13.5"/>
    <col customWidth="1" min="6" max="6" width="12.5"/>
    <col customWidth="1" min="7" max="7" width="36.75"/>
    <col customWidth="1" min="8" max="9" width="12.75"/>
    <col customWidth="1" min="10" max="10" width="13.13"/>
    <col customWidth="1" min="11" max="11" width="29.5"/>
    <col customWidth="1" min="12" max="12" width="13.25"/>
    <col customWidth="1" min="13" max="13" width="14.5"/>
    <col customWidth="1" min="14" max="14" width="24.75"/>
  </cols>
  <sheetData>
    <row r="1">
      <c r="A1" s="78"/>
      <c r="B1" s="79" t="s">
        <v>155</v>
      </c>
      <c r="C1" s="79" t="s">
        <v>156</v>
      </c>
      <c r="D1" s="78"/>
      <c r="E1" s="80">
        <f>SUM(D34+C136)</f>
        <v>41298.83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1066</v>
      </c>
      <c r="E2" s="206">
        <v>167.76</v>
      </c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46214.77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46382.53</v>
      </c>
      <c r="F4" s="81">
        <f>(E4/E1)</f>
        <v>1.123095497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15.0</v>
      </c>
      <c r="B6" s="85" t="s">
        <v>13</v>
      </c>
      <c r="C6" s="85" t="s">
        <v>14</v>
      </c>
      <c r="D6" s="86">
        <v>3162.66</v>
      </c>
      <c r="E6" s="209" t="s">
        <v>15</v>
      </c>
      <c r="F6" s="163"/>
      <c r="G6" s="183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15.0</v>
      </c>
      <c r="B7" s="85" t="s">
        <v>20</v>
      </c>
      <c r="C7" s="85" t="s">
        <v>21</v>
      </c>
      <c r="D7" s="86">
        <v>308.24</v>
      </c>
      <c r="E7" s="275" t="s">
        <v>15</v>
      </c>
      <c r="F7" s="163"/>
      <c r="G7" s="183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15.0</v>
      </c>
      <c r="B8" s="85" t="s">
        <v>23</v>
      </c>
      <c r="C8" s="85" t="s">
        <v>21</v>
      </c>
      <c r="D8" s="86">
        <v>74.62</v>
      </c>
      <c r="E8" s="355" t="s">
        <v>15</v>
      </c>
      <c r="F8" s="163"/>
      <c r="G8" s="183"/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39</v>
      </c>
      <c r="D9" s="86">
        <v>98.19</v>
      </c>
      <c r="E9" s="209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1068</v>
      </c>
      <c r="D10" s="357">
        <v>3000.0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/>
      <c r="B11" s="417" t="s">
        <v>894</v>
      </c>
      <c r="C11" s="417"/>
      <c r="D11" s="418" t="s">
        <v>895</v>
      </c>
      <c r="E11" s="209" t="s">
        <v>895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1069</v>
      </c>
      <c r="C12" s="85" t="s">
        <v>1070</v>
      </c>
      <c r="D12" s="87">
        <v>1703.07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1071</v>
      </c>
      <c r="C13" s="85" t="s">
        <v>1072</v>
      </c>
      <c r="D13" s="87">
        <v>1746.31</v>
      </c>
      <c r="E13" s="209" t="s">
        <v>15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1043</v>
      </c>
      <c r="C14" s="85" t="s">
        <v>1073</v>
      </c>
      <c r="D14" s="86">
        <v>400.0</v>
      </c>
      <c r="E14" s="275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1074</v>
      </c>
      <c r="C15" s="85" t="s">
        <v>701</v>
      </c>
      <c r="D15" s="86">
        <v>319.0</v>
      </c>
      <c r="E15" s="266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1075</v>
      </c>
      <c r="C16" s="85" t="s">
        <v>26</v>
      </c>
      <c r="D16" s="86">
        <v>319.0</v>
      </c>
      <c r="E16" s="266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1.0</v>
      </c>
      <c r="B17" s="85" t="s">
        <v>977</v>
      </c>
      <c r="C17" s="85" t="s">
        <v>1016</v>
      </c>
      <c r="D17" s="86">
        <v>140.0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5.0</v>
      </c>
      <c r="B18" s="85" t="s">
        <v>32</v>
      </c>
      <c r="C18" s="85" t="s">
        <v>369</v>
      </c>
      <c r="D18" s="86">
        <v>1000.0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7.0</v>
      </c>
      <c r="B19" s="85" t="s">
        <v>49</v>
      </c>
      <c r="C19" s="85" t="s">
        <v>50</v>
      </c>
      <c r="D19" s="86">
        <v>16.26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331</v>
      </c>
      <c r="C20" s="85" t="s">
        <v>50</v>
      </c>
      <c r="D20" s="224">
        <v>137.68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504</v>
      </c>
      <c r="C21" s="85" t="s">
        <v>39</v>
      </c>
      <c r="D21" s="86">
        <v>707.17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10.0</v>
      </c>
      <c r="B22" s="85" t="s">
        <v>1076</v>
      </c>
      <c r="C22" s="85" t="s">
        <v>50</v>
      </c>
      <c r="D22" s="86">
        <v>77.35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15.0</v>
      </c>
      <c r="B23" s="85" t="s">
        <v>172</v>
      </c>
      <c r="C23" s="85" t="s">
        <v>26</v>
      </c>
      <c r="D23" s="358">
        <f>SUM(E38:E47)</f>
        <v>7700.11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15.0</v>
      </c>
      <c r="B24" s="85" t="s">
        <v>506</v>
      </c>
      <c r="C24" s="85" t="s">
        <v>26</v>
      </c>
      <c r="D24" s="86">
        <v>1412.0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356">
        <v>20.0</v>
      </c>
      <c r="B25" s="277" t="s">
        <v>38</v>
      </c>
      <c r="C25" s="85" t="s">
        <v>1077</v>
      </c>
      <c r="D25" s="86">
        <v>383.69</v>
      </c>
      <c r="E25" s="209" t="s">
        <v>15</v>
      </c>
      <c r="F25" s="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370</v>
      </c>
      <c r="C26" s="85" t="s">
        <v>1078</v>
      </c>
      <c r="D26" s="86">
        <v>399.36</v>
      </c>
      <c r="E26" s="209" t="s">
        <v>15</v>
      </c>
      <c r="F26" s="230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368</v>
      </c>
      <c r="C27" s="85" t="s">
        <v>39</v>
      </c>
      <c r="D27" s="181" t="s">
        <v>397</v>
      </c>
      <c r="E27" s="209" t="s">
        <v>397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85">
        <v>20.0</v>
      </c>
      <c r="B28" s="85" t="s">
        <v>1045</v>
      </c>
      <c r="C28" s="85" t="s">
        <v>39</v>
      </c>
      <c r="D28" s="87">
        <v>2627.06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20.0</v>
      </c>
      <c r="B29" s="85" t="s">
        <v>60</v>
      </c>
      <c r="C29" s="85" t="s">
        <v>39</v>
      </c>
      <c r="D29" s="87">
        <v>2430.17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29.0</v>
      </c>
      <c r="B30" s="85" t="s">
        <v>398</v>
      </c>
      <c r="C30" s="92" t="s">
        <v>1079</v>
      </c>
      <c r="D30" s="87">
        <v>1200.0</v>
      </c>
      <c r="E30" s="209" t="s">
        <v>15</v>
      </c>
      <c r="F30" s="88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177</v>
      </c>
      <c r="C31" s="89" t="s">
        <v>168</v>
      </c>
      <c r="D31" s="87">
        <v>100.0</v>
      </c>
      <c r="E31" s="211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1046</v>
      </c>
      <c r="C32" s="92" t="s">
        <v>26</v>
      </c>
      <c r="D32" s="153">
        <f>SUM(C53:D53)</f>
        <v>900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5">
        <v>30.0</v>
      </c>
      <c r="B33" s="85" t="s">
        <v>178</v>
      </c>
      <c r="C33" s="92" t="s">
        <v>26</v>
      </c>
      <c r="D33" s="153">
        <f>SUM(J38:J47)</f>
        <v>7026.59</v>
      </c>
      <c r="E33" s="209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94"/>
      <c r="B34" s="95" t="s">
        <v>179</v>
      </c>
      <c r="C34" s="96"/>
      <c r="D34" s="97">
        <f>SUM(D6:D33)</f>
        <v>37388.53</v>
      </c>
      <c r="E34" s="344"/>
      <c r="F34" s="99"/>
      <c r="G34" s="99"/>
      <c r="H34" s="99"/>
      <c r="I34" s="99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0" t="s">
        <v>172</v>
      </c>
      <c r="C36" s="101"/>
      <c r="D36" s="101"/>
      <c r="E36" s="94"/>
      <c r="F36" s="81"/>
      <c r="G36" s="100" t="s">
        <v>178</v>
      </c>
      <c r="H36" s="380"/>
      <c r="I36" s="101"/>
      <c r="J36" s="94"/>
      <c r="K36" s="94"/>
      <c r="L36" s="81"/>
      <c r="M36" s="81"/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2" t="s">
        <v>180</v>
      </c>
      <c r="C37" s="102" t="s">
        <v>181</v>
      </c>
      <c r="D37" s="102" t="s">
        <v>761</v>
      </c>
      <c r="E37" s="189" t="s">
        <v>19</v>
      </c>
      <c r="F37" s="81"/>
      <c r="G37" s="102" t="s">
        <v>180</v>
      </c>
      <c r="H37" s="381" t="s">
        <v>181</v>
      </c>
      <c r="I37" s="102" t="s">
        <v>762</v>
      </c>
      <c r="J37" s="107" t="s">
        <v>19</v>
      </c>
      <c r="K37" s="107"/>
      <c r="L37" s="323" t="s">
        <v>435</v>
      </c>
      <c r="M37" s="324" t="s">
        <v>436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371</v>
      </c>
      <c r="C38" s="397">
        <v>75.0</v>
      </c>
      <c r="D38" s="433">
        <v>1267.35</v>
      </c>
      <c r="E38" s="245">
        <f t="shared" ref="E38:E45" si="1">SUM(C38+D38)</f>
        <v>1342.35</v>
      </c>
      <c r="F38" s="81"/>
      <c r="G38" s="108" t="s">
        <v>371</v>
      </c>
      <c r="H38" s="399"/>
      <c r="I38" s="267"/>
      <c r="J38" s="395">
        <v>1123.01</v>
      </c>
      <c r="K38" s="108" t="s">
        <v>371</v>
      </c>
      <c r="L38" s="241"/>
      <c r="M38" s="396">
        <f t="shared" ref="M38:M49" si="2">SUM(E38+J38)</f>
        <v>2465.36</v>
      </c>
      <c r="N38" s="81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1080</v>
      </c>
      <c r="C39" s="397">
        <v>255.0</v>
      </c>
      <c r="D39" s="394">
        <v>495.0</v>
      </c>
      <c r="E39" s="245">
        <f t="shared" si="1"/>
        <v>750</v>
      </c>
      <c r="F39" s="81"/>
      <c r="G39" s="108" t="s">
        <v>509</v>
      </c>
      <c r="H39" s="393">
        <v>132.88</v>
      </c>
      <c r="I39" s="267">
        <v>329.39</v>
      </c>
      <c r="J39" s="395">
        <f t="shared" ref="J39:J41" si="3">SUM(H39:I39)</f>
        <v>462.27</v>
      </c>
      <c r="K39" s="108" t="s">
        <v>509</v>
      </c>
      <c r="L39" s="241"/>
      <c r="M39" s="396">
        <f t="shared" si="2"/>
        <v>1212.27</v>
      </c>
      <c r="N39" s="90" t="s">
        <v>1081</v>
      </c>
      <c r="O39" s="81"/>
      <c r="P39" s="81"/>
      <c r="Q39" s="81"/>
      <c r="S39" s="81"/>
      <c r="T39" s="81"/>
      <c r="U39" s="81"/>
      <c r="V39" s="81"/>
    </row>
    <row r="40" ht="19.5" customHeight="1">
      <c r="A40" s="81"/>
      <c r="B40" s="108" t="s">
        <v>833</v>
      </c>
      <c r="C40" s="302"/>
      <c r="D40" s="398">
        <v>1313.49</v>
      </c>
      <c r="E40" s="245">
        <f t="shared" si="1"/>
        <v>1313.49</v>
      </c>
      <c r="F40" s="81"/>
      <c r="G40" s="108" t="s">
        <v>833</v>
      </c>
      <c r="H40" s="399"/>
      <c r="I40" s="385">
        <v>1255.86</v>
      </c>
      <c r="J40" s="395">
        <f t="shared" si="3"/>
        <v>1255.86</v>
      </c>
      <c r="K40" s="108" t="s">
        <v>833</v>
      </c>
      <c r="L40" s="241"/>
      <c r="M40" s="396">
        <f t="shared" si="2"/>
        <v>2569.35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954</v>
      </c>
      <c r="C41" s="302">
        <v>175.0</v>
      </c>
      <c r="D41" s="398">
        <v>750.0</v>
      </c>
      <c r="E41" s="245">
        <f t="shared" si="1"/>
        <v>925</v>
      </c>
      <c r="F41" s="81"/>
      <c r="G41" s="108" t="s">
        <v>805</v>
      </c>
      <c r="H41" s="393"/>
      <c r="I41" s="267">
        <v>766.79</v>
      </c>
      <c r="J41" s="395">
        <f t="shared" si="3"/>
        <v>766.79</v>
      </c>
      <c r="K41" s="108" t="s">
        <v>873</v>
      </c>
      <c r="L41" s="241"/>
      <c r="M41" s="396">
        <f t="shared" si="2"/>
        <v>1691.79</v>
      </c>
      <c r="N41" s="82" t="s">
        <v>872</v>
      </c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604</v>
      </c>
      <c r="C42" s="516">
        <v>137.75</v>
      </c>
      <c r="D42" s="398">
        <v>672.25</v>
      </c>
      <c r="E42" s="245">
        <f t="shared" si="1"/>
        <v>810</v>
      </c>
      <c r="F42" s="81"/>
      <c r="G42" s="108" t="s">
        <v>604</v>
      </c>
      <c r="H42" s="399"/>
      <c r="I42" s="224"/>
      <c r="J42" s="395">
        <v>494.79</v>
      </c>
      <c r="K42" s="108" t="s">
        <v>604</v>
      </c>
      <c r="L42" s="241"/>
      <c r="M42" s="396">
        <f t="shared" si="2"/>
        <v>1304.79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669</v>
      </c>
      <c r="C43" s="302"/>
      <c r="D43" s="398">
        <v>1388.67</v>
      </c>
      <c r="E43" s="245">
        <f t="shared" si="1"/>
        <v>1388.67</v>
      </c>
      <c r="F43" s="81"/>
      <c r="G43" s="108" t="s">
        <v>669</v>
      </c>
      <c r="H43" s="399"/>
      <c r="I43" s="224"/>
      <c r="J43" s="395">
        <v>1558.47</v>
      </c>
      <c r="K43" s="108" t="s">
        <v>669</v>
      </c>
      <c r="L43" s="241"/>
      <c r="M43" s="396">
        <f t="shared" si="2"/>
        <v>2947.14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763</v>
      </c>
      <c r="C44" s="302"/>
      <c r="D44" s="398">
        <v>605.4</v>
      </c>
      <c r="E44" s="245">
        <f t="shared" si="1"/>
        <v>605.4</v>
      </c>
      <c r="F44" s="81"/>
      <c r="G44" s="108" t="s">
        <v>763</v>
      </c>
      <c r="H44" s="399"/>
      <c r="I44" s="224">
        <v>666.6</v>
      </c>
      <c r="J44" s="395">
        <f>SUM(H44:I44)</f>
        <v>666.6</v>
      </c>
      <c r="K44" s="108" t="s">
        <v>763</v>
      </c>
      <c r="L44" s="241"/>
      <c r="M44" s="396">
        <f t="shared" si="2"/>
        <v>1272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1020</v>
      </c>
      <c r="C45" s="302">
        <v>300.0</v>
      </c>
      <c r="D45" s="398"/>
      <c r="E45" s="245">
        <f t="shared" si="1"/>
        <v>300</v>
      </c>
      <c r="F45" s="81"/>
      <c r="G45" s="108" t="s">
        <v>1020</v>
      </c>
      <c r="H45" s="399"/>
      <c r="I45" s="224"/>
      <c r="J45" s="392">
        <v>250.0</v>
      </c>
      <c r="K45" s="108"/>
      <c r="L45" s="241"/>
      <c r="M45" s="421">
        <f t="shared" si="2"/>
        <v>550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/>
      <c r="C46" s="302"/>
      <c r="D46" s="398"/>
      <c r="E46" s="245"/>
      <c r="F46" s="81"/>
      <c r="G46" s="108"/>
      <c r="H46" s="393"/>
      <c r="I46" s="224"/>
      <c r="J46" s="435">
        <f t="shared" ref="J46:J47" si="4">SUM(H46:I46)</f>
        <v>0</v>
      </c>
      <c r="K46" s="108" t="s">
        <v>960</v>
      </c>
      <c r="L46" s="241"/>
      <c r="M46" s="421">
        <f t="shared" si="2"/>
        <v>0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08" t="s">
        <v>1047</v>
      </c>
      <c r="C47" s="302"/>
      <c r="D47" s="398">
        <v>265.2</v>
      </c>
      <c r="E47" s="245">
        <f>SUM(C47+D47)</f>
        <v>265.2</v>
      </c>
      <c r="F47" s="81"/>
      <c r="G47" s="108" t="s">
        <v>1047</v>
      </c>
      <c r="H47" s="402"/>
      <c r="I47" s="224">
        <v>448.8</v>
      </c>
      <c r="J47" s="437">
        <f t="shared" si="4"/>
        <v>448.8</v>
      </c>
      <c r="K47" s="108"/>
      <c r="L47" s="241"/>
      <c r="M47" s="438">
        <f t="shared" si="2"/>
        <v>714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08"/>
      <c r="C48" s="302"/>
      <c r="E48" s="245"/>
      <c r="F48" s="81"/>
      <c r="G48" s="108" t="s">
        <v>1082</v>
      </c>
      <c r="H48" s="402"/>
      <c r="I48" s="224"/>
      <c r="J48" s="395">
        <v>182.0</v>
      </c>
      <c r="K48" s="108"/>
      <c r="L48" s="241"/>
      <c r="M48" s="396">
        <f t="shared" si="2"/>
        <v>182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252"/>
      <c r="E49" s="403">
        <f>SUM(E38:E48)</f>
        <v>7700.11</v>
      </c>
      <c r="F49" s="194"/>
      <c r="G49" s="81"/>
      <c r="H49" s="81"/>
      <c r="I49" s="257" t="s">
        <v>193</v>
      </c>
      <c r="J49" s="335">
        <f>SUM(J38:J48)</f>
        <v>7208.59</v>
      </c>
      <c r="K49" s="195" t="s">
        <v>281</v>
      </c>
      <c r="L49" s="327"/>
      <c r="M49" s="396">
        <f t="shared" si="2"/>
        <v>14908.7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19"/>
      <c r="C50" s="120"/>
      <c r="D50" s="120"/>
      <c r="E50" s="120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87" t="s">
        <v>1021</v>
      </c>
      <c r="C52" s="132" t="s">
        <v>1022</v>
      </c>
      <c r="D52" s="132" t="s">
        <v>1023</v>
      </c>
      <c r="E52" s="132" t="s">
        <v>281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32" t="s">
        <v>1024</v>
      </c>
      <c r="C53" s="456">
        <v>450.0</v>
      </c>
      <c r="D53" s="456">
        <v>450.0</v>
      </c>
      <c r="E53" s="456">
        <f>SUM(C53:D53)</f>
        <v>900</v>
      </c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79" t="s">
        <v>201</v>
      </c>
      <c r="C55" s="99"/>
      <c r="D55" s="99"/>
      <c r="E55" s="99"/>
      <c r="F55" s="99"/>
      <c r="G55" s="99"/>
      <c r="H55" s="99"/>
      <c r="I55" s="99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79" t="s">
        <v>438</v>
      </c>
      <c r="C57" s="99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29"/>
      <c r="C58" s="129"/>
      <c r="D58" s="129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 t="s">
        <v>1083</v>
      </c>
      <c r="C59" s="130" t="s">
        <v>882</v>
      </c>
      <c r="D59" s="130">
        <v>155.15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/>
      <c r="C61" s="130"/>
      <c r="D61" s="13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0"/>
      <c r="C62" s="130"/>
      <c r="D62" s="13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1"/>
      <c r="C63" s="131"/>
      <c r="D63" s="13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81"/>
      <c r="C64" s="133" t="s">
        <v>193</v>
      </c>
      <c r="D64" s="134">
        <f>SUM(D59:D63)</f>
        <v>155.15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79" t="s">
        <v>210</v>
      </c>
      <c r="C66" s="99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29" t="s">
        <v>203</v>
      </c>
      <c r="C67" s="129" t="s">
        <v>160</v>
      </c>
      <c r="D67" s="517" t="s">
        <v>204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1084</v>
      </c>
      <c r="C68" s="130" t="s">
        <v>209</v>
      </c>
      <c r="D68" s="302">
        <v>102.1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0"/>
      <c r="C69" s="130"/>
      <c r="D69" s="302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330"/>
      <c r="C70" s="130"/>
      <c r="D70" s="302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330"/>
      <c r="C71" s="130"/>
      <c r="D71" s="302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0"/>
      <c r="C72" s="130"/>
      <c r="D72" s="302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1"/>
      <c r="C73" s="131"/>
      <c r="D73" s="396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5"/>
      <c r="C74" s="131"/>
      <c r="D74" s="396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6"/>
      <c r="C75" s="133" t="s">
        <v>193</v>
      </c>
      <c r="D75" s="329">
        <f>SUM(D68:D74)</f>
        <v>102.1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79" t="s">
        <v>216</v>
      </c>
      <c r="C77" s="99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29" t="s">
        <v>203</v>
      </c>
      <c r="C78" s="129" t="s">
        <v>160</v>
      </c>
      <c r="D78" s="129" t="s">
        <v>204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0"/>
      <c r="C79" s="130"/>
      <c r="D79" s="13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0"/>
      <c r="C80" s="130"/>
      <c r="D80" s="13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5"/>
      <c r="C81" s="135"/>
      <c r="D81" s="135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6"/>
      <c r="C82" s="133" t="s">
        <v>193</v>
      </c>
      <c r="D82" s="134">
        <f>SUM(D79:D81)</f>
        <v>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79" t="s">
        <v>220</v>
      </c>
      <c r="C84" s="99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29" t="s">
        <v>203</v>
      </c>
      <c r="C85" s="129" t="s">
        <v>160</v>
      </c>
      <c r="D85" s="129" t="s">
        <v>204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 t="s">
        <v>1031</v>
      </c>
      <c r="C86" s="130" t="s">
        <v>1085</v>
      </c>
      <c r="D86" s="302">
        <v>168.0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0" t="s">
        <v>1052</v>
      </c>
      <c r="C87" s="130" t="s">
        <v>1086</v>
      </c>
      <c r="D87" s="130">
        <v>102.88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7" t="s">
        <v>1087</v>
      </c>
      <c r="C88" s="137" t="s">
        <v>270</v>
      </c>
      <c r="D88" s="348">
        <v>50.0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7" t="s">
        <v>1088</v>
      </c>
      <c r="C89" s="137" t="s">
        <v>209</v>
      </c>
      <c r="D89" s="348">
        <v>121.7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6"/>
      <c r="C90" s="133" t="s">
        <v>193</v>
      </c>
      <c r="D90" s="329">
        <f>SUM(D86:D89)</f>
        <v>442.58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79" t="s">
        <v>223</v>
      </c>
      <c r="C92" s="99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29" t="s">
        <v>203</v>
      </c>
      <c r="C93" s="129" t="s">
        <v>160</v>
      </c>
      <c r="D93" s="129" t="s">
        <v>204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81"/>
      <c r="C97" s="133" t="s">
        <v>193</v>
      </c>
      <c r="D97" s="134">
        <f>SUM(D94:D96)</f>
        <v>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79" t="s">
        <v>224</v>
      </c>
      <c r="C99" s="99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29" t="s">
        <v>203</v>
      </c>
      <c r="C100" s="129" t="s">
        <v>160</v>
      </c>
      <c r="D100" s="129" t="s">
        <v>204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330"/>
      <c r="C101" s="387"/>
      <c r="D101" s="388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1"/>
      <c r="C102" s="131"/>
      <c r="D102" s="13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5"/>
      <c r="C103" s="135"/>
      <c r="D103" s="135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36"/>
      <c r="C104" s="133" t="s">
        <v>193</v>
      </c>
      <c r="D104" s="134">
        <f>SUM(D101:D103)</f>
        <v>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200" t="s">
        <v>354</v>
      </c>
      <c r="C107" s="99"/>
      <c r="D107" s="81"/>
      <c r="E107" s="81"/>
      <c r="F107" s="81"/>
      <c r="G107" s="365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29" t="s">
        <v>203</v>
      </c>
      <c r="C108" s="129" t="s">
        <v>160</v>
      </c>
      <c r="D108" s="129" t="s">
        <v>204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0" t="s">
        <v>1089</v>
      </c>
      <c r="C109" s="130" t="s">
        <v>516</v>
      </c>
      <c r="D109" s="302">
        <v>160.0</v>
      </c>
      <c r="E109" s="199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87" t="s">
        <v>1090</v>
      </c>
      <c r="C110" s="130" t="s">
        <v>270</v>
      </c>
      <c r="D110" s="302">
        <v>720.0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30" t="s">
        <v>1091</v>
      </c>
      <c r="C111" s="130" t="s">
        <v>737</v>
      </c>
      <c r="D111" s="302">
        <v>748.0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37" t="s">
        <v>1092</v>
      </c>
      <c r="C112" s="137" t="s">
        <v>270</v>
      </c>
      <c r="D112" s="348">
        <v>150.0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213"/>
      <c r="C113" s="214" t="s">
        <v>193</v>
      </c>
      <c r="D113" s="411">
        <f>SUM(D109:D112)</f>
        <v>1778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216"/>
      <c r="C114" s="217"/>
      <c r="D114" s="217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364" t="s">
        <v>928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29" t="s">
        <v>203</v>
      </c>
      <c r="C116" s="129" t="s">
        <v>160</v>
      </c>
      <c r="D116" s="129" t="s">
        <v>204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87" t="s">
        <v>1062</v>
      </c>
      <c r="C117" s="130" t="s">
        <v>1093</v>
      </c>
      <c r="D117" s="302">
        <v>151.67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319" t="s">
        <v>1094</v>
      </c>
      <c r="C118" s="319" t="s">
        <v>168</v>
      </c>
      <c r="D118" s="518">
        <v>86.85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319" t="s">
        <v>1095</v>
      </c>
      <c r="C119" s="319" t="s">
        <v>448</v>
      </c>
      <c r="D119" s="518">
        <v>70.0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519" t="s">
        <v>1096</v>
      </c>
      <c r="C120" s="519" t="s">
        <v>209</v>
      </c>
      <c r="D120" s="520">
        <v>47.65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213"/>
      <c r="C121" s="214" t="s">
        <v>193</v>
      </c>
      <c r="D121" s="439">
        <f>SUM(D117:D120)</f>
        <v>356.17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367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216"/>
      <c r="C123" s="429"/>
      <c r="D123" s="429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79" t="s">
        <v>930</v>
      </c>
      <c r="C124" s="218"/>
      <c r="D124" s="218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29" t="s">
        <v>203</v>
      </c>
      <c r="C125" s="129" t="s">
        <v>160</v>
      </c>
      <c r="D125" s="129" t="s">
        <v>204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319" t="s">
        <v>932</v>
      </c>
      <c r="C126" s="346" t="s">
        <v>857</v>
      </c>
      <c r="D126" s="347">
        <v>578.5</v>
      </c>
      <c r="E126" s="199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30" t="s">
        <v>1097</v>
      </c>
      <c r="C127" s="346" t="s">
        <v>270</v>
      </c>
      <c r="D127" s="347">
        <v>497.8</v>
      </c>
      <c r="E127" s="81"/>
      <c r="F127" s="81"/>
      <c r="G127" s="389"/>
      <c r="H127" s="389"/>
      <c r="I127" s="99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369"/>
      <c r="C128" s="124"/>
      <c r="D128" s="370"/>
      <c r="E128" s="81"/>
      <c r="F128" s="81"/>
      <c r="G128" s="131"/>
      <c r="H128" s="242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0"/>
      <c r="C129" s="130"/>
      <c r="D129" s="130"/>
      <c r="E129" s="81"/>
      <c r="F129" s="81"/>
      <c r="I129" s="99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0"/>
      <c r="C131" s="130"/>
      <c r="D131" s="130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0"/>
      <c r="C132" s="130"/>
      <c r="D132" s="130"/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31"/>
      <c r="C133" s="131"/>
      <c r="D133" s="131"/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81"/>
      <c r="C134" s="133" t="s">
        <v>193</v>
      </c>
      <c r="D134" s="134">
        <f>SUM(D126:D133)</f>
        <v>1076.3</v>
      </c>
      <c r="E134" s="81"/>
      <c r="F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81"/>
      <c r="C135" s="81"/>
      <c r="D135" s="81"/>
      <c r="E135" s="81"/>
      <c r="F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79" t="s">
        <v>252</v>
      </c>
      <c r="C136" s="304">
        <f>SUM(D64+D75+D82+D90+D97+D104+D113+D121+D134)</f>
        <v>3910.3</v>
      </c>
      <c r="D136" s="99"/>
      <c r="E136" s="99"/>
      <c r="F136" s="389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41"/>
      <c r="C137" s="141"/>
      <c r="D137" s="141"/>
      <c r="E137" s="81"/>
      <c r="F137" s="13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79" t="s">
        <v>253</v>
      </c>
      <c r="C138" s="99"/>
      <c r="D138" s="99"/>
      <c r="E138" s="99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39" t="s">
        <v>254</v>
      </c>
      <c r="C139" s="139" t="s">
        <v>255</v>
      </c>
      <c r="D139" s="139" t="s">
        <v>256</v>
      </c>
      <c r="E139" s="142" t="s">
        <v>257</v>
      </c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147"/>
      <c r="D140" s="231"/>
      <c r="E140" s="146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147"/>
      <c r="D141" s="146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 ht="15.75" customHeight="1">
      <c r="A142" s="81"/>
      <c r="B142" s="146"/>
      <c r="C142" s="147"/>
      <c r="D142" s="146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 ht="15.75" customHeight="1">
      <c r="A143" s="81"/>
      <c r="B143" s="146"/>
      <c r="C143" s="147"/>
      <c r="D143" s="146"/>
      <c r="E143" s="146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331"/>
      <c r="D144" s="342"/>
      <c r="E144" s="146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331"/>
      <c r="D145" s="146"/>
      <c r="E145" s="332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146"/>
      <c r="E146" s="332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333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147"/>
      <c r="D148" s="146"/>
      <c r="E148" s="146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146"/>
      <c r="C149" s="147"/>
      <c r="D149" s="146"/>
      <c r="E149" s="146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373" t="s">
        <v>971</v>
      </c>
      <c r="C151" s="376" t="s">
        <v>255</v>
      </c>
      <c r="D151" s="377" t="s">
        <v>748</v>
      </c>
      <c r="E151" s="374" t="s">
        <v>749</v>
      </c>
      <c r="F151" s="430" t="s">
        <v>937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375"/>
      <c r="C152" s="375"/>
      <c r="D152" s="378"/>
      <c r="E152" s="378"/>
      <c r="F152" s="378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10000.0</v>
      </c>
      <c r="C153" s="406">
        <v>45260.0</v>
      </c>
      <c r="D153" s="219">
        <v>350000.0</v>
      </c>
      <c r="E153" s="219">
        <v>10000.0</v>
      </c>
      <c r="F153" s="219">
        <v>340000.0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15000.0</v>
      </c>
      <c r="C154" s="406">
        <v>45275.0</v>
      </c>
      <c r="D154" s="219">
        <v>340000.0</v>
      </c>
      <c r="E154" s="219">
        <v>5000.0</v>
      </c>
      <c r="F154" s="219">
        <v>335000.0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20000.0</v>
      </c>
      <c r="C155" s="337">
        <v>45315.0</v>
      </c>
      <c r="D155" s="219">
        <v>335000.0</v>
      </c>
      <c r="E155" s="219">
        <v>5000.0</v>
      </c>
      <c r="F155" s="219">
        <v>330000.0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451">
        <v>25000.0</v>
      </c>
      <c r="C156" s="452">
        <v>45328.0</v>
      </c>
      <c r="D156" s="453">
        <v>330000.0</v>
      </c>
      <c r="E156" s="453">
        <v>5000.0</v>
      </c>
      <c r="F156" s="453">
        <v>325000.0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30000.0</v>
      </c>
      <c r="C157" s="337">
        <v>45357.0</v>
      </c>
      <c r="D157" s="451">
        <v>325000.0</v>
      </c>
      <c r="E157" s="219">
        <v>5000.0</v>
      </c>
      <c r="F157" s="219">
        <v>320000.0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35000.0</v>
      </c>
      <c r="C158" s="337">
        <v>45385.0</v>
      </c>
      <c r="D158" s="219">
        <v>320000.0</v>
      </c>
      <c r="E158" s="219">
        <v>5000.0</v>
      </c>
      <c r="F158" s="219">
        <v>315000.0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40000.0</v>
      </c>
      <c r="C159" s="337">
        <v>45416.0</v>
      </c>
      <c r="D159" s="219">
        <v>315000.0</v>
      </c>
      <c r="E159" s="219">
        <v>5000.0</v>
      </c>
      <c r="F159" s="219">
        <v>310000.0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40500.0</v>
      </c>
      <c r="C160" s="337">
        <v>45427.0</v>
      </c>
      <c r="D160" s="219">
        <v>310000.0</v>
      </c>
      <c r="E160" s="219">
        <v>500.0</v>
      </c>
      <c r="F160" s="219">
        <v>309500.0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45500.0</v>
      </c>
      <c r="C161" s="337">
        <v>45450.0</v>
      </c>
      <c r="D161" s="219">
        <v>309500.0</v>
      </c>
      <c r="E161" s="219">
        <v>5000.0</v>
      </c>
      <c r="F161" s="219">
        <v>304500.0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219">
        <v>46000.0</v>
      </c>
      <c r="C162" s="337">
        <v>45456.0</v>
      </c>
      <c r="D162" s="219">
        <v>304500.0</v>
      </c>
      <c r="E162" s="219">
        <v>500.0</v>
      </c>
      <c r="F162" s="219">
        <v>304000.0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S981" s="81"/>
      <c r="T981" s="81"/>
      <c r="U981" s="81"/>
      <c r="V981" s="81"/>
    </row>
    <row r="982">
      <c r="S982" s="81"/>
      <c r="T982" s="81"/>
      <c r="U982" s="81"/>
      <c r="V982" s="81"/>
    </row>
    <row r="983">
      <c r="S983" s="81"/>
      <c r="T983" s="81"/>
      <c r="U983" s="81"/>
      <c r="V983" s="81"/>
    </row>
  </sheetData>
  <mergeCells count="6">
    <mergeCell ref="B115:D115"/>
    <mergeCell ref="B151:B152"/>
    <mergeCell ref="C151:C152"/>
    <mergeCell ref="D151:D152"/>
    <mergeCell ref="E151:E152"/>
    <mergeCell ref="F151:F152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SUM(D33+C134)</f>
        <v>32246.62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1066</v>
      </c>
      <c r="E2" s="206">
        <v>683.75</v>
      </c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44712.0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45395.75</v>
      </c>
      <c r="F4" s="81">
        <f>(E4/E1)</f>
        <v>1.407767698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13</v>
      </c>
      <c r="C6" s="85" t="s">
        <v>14</v>
      </c>
      <c r="D6" s="86">
        <v>3162.86</v>
      </c>
      <c r="E6" s="209" t="s">
        <v>15</v>
      </c>
      <c r="F6" s="163"/>
      <c r="G6" s="183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20</v>
      </c>
      <c r="C7" s="85" t="s">
        <v>21</v>
      </c>
      <c r="D7" s="86">
        <v>255.91</v>
      </c>
      <c r="E7" s="275" t="s">
        <v>15</v>
      </c>
      <c r="F7" s="163"/>
      <c r="G7" s="183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1.0</v>
      </c>
      <c r="B8" s="85" t="s">
        <v>23</v>
      </c>
      <c r="C8" s="85" t="s">
        <v>21</v>
      </c>
      <c r="D8" s="86">
        <v>82.02</v>
      </c>
      <c r="E8" s="355" t="s">
        <v>15</v>
      </c>
      <c r="F8" s="163"/>
      <c r="G8" s="183"/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39</v>
      </c>
      <c r="D9" s="181" t="s">
        <v>1008</v>
      </c>
      <c r="E9" s="209" t="s">
        <v>1008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1098</v>
      </c>
      <c r="D10" s="357"/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/>
      <c r="B11" s="417" t="s">
        <v>894</v>
      </c>
      <c r="C11" s="417"/>
      <c r="D11" s="431" t="s">
        <v>1008</v>
      </c>
      <c r="E11" s="209" t="s">
        <v>951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1099</v>
      </c>
      <c r="C12" s="85" t="s">
        <v>1100</v>
      </c>
      <c r="D12" s="87">
        <v>1645.49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1101</v>
      </c>
      <c r="C13" s="85" t="s">
        <v>1102</v>
      </c>
      <c r="D13" s="87">
        <v>1477.56</v>
      </c>
      <c r="E13" s="181" t="s">
        <v>15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1103</v>
      </c>
      <c r="C14" s="85"/>
      <c r="D14" s="181" t="s">
        <v>1008</v>
      </c>
      <c r="E14" s="209" t="s">
        <v>1008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1104</v>
      </c>
      <c r="C15" s="85" t="s">
        <v>701</v>
      </c>
      <c r="D15" s="86">
        <v>297.0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1105</v>
      </c>
      <c r="C16" s="85" t="s">
        <v>26</v>
      </c>
      <c r="D16" s="86">
        <v>297.0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1.0</v>
      </c>
      <c r="B17" s="85" t="s">
        <v>1106</v>
      </c>
      <c r="C17" s="85" t="s">
        <v>1016</v>
      </c>
      <c r="D17" s="86">
        <v>502.2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5.0</v>
      </c>
      <c r="B18" s="85" t="s">
        <v>32</v>
      </c>
      <c r="C18" s="85" t="s">
        <v>369</v>
      </c>
      <c r="D18" s="86">
        <v>1000.0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7.0</v>
      </c>
      <c r="B19" s="85" t="s">
        <v>49</v>
      </c>
      <c r="C19" s="85" t="s">
        <v>50</v>
      </c>
      <c r="D19" s="86">
        <v>16.26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331</v>
      </c>
      <c r="C20" s="85" t="s">
        <v>50</v>
      </c>
      <c r="D20" s="224">
        <v>137.68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504</v>
      </c>
      <c r="C21" s="85" t="s">
        <v>39</v>
      </c>
      <c r="D21" s="86">
        <v>706.0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10.0</v>
      </c>
      <c r="B22" s="85" t="s">
        <v>1107</v>
      </c>
      <c r="C22" s="85" t="s">
        <v>50</v>
      </c>
      <c r="D22" s="86">
        <v>77.39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15.0</v>
      </c>
      <c r="B23" s="85" t="s">
        <v>172</v>
      </c>
      <c r="C23" s="85" t="s">
        <v>26</v>
      </c>
      <c r="D23" s="358">
        <f>SUM(E37:E46)</f>
        <v>6832.45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15.0</v>
      </c>
      <c r="B24" s="85" t="s">
        <v>506</v>
      </c>
      <c r="C24" s="85" t="s">
        <v>26</v>
      </c>
      <c r="D24" s="86">
        <v>1412.0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19.0</v>
      </c>
      <c r="B25" s="85" t="s">
        <v>370</v>
      </c>
      <c r="C25" s="85" t="s">
        <v>39</v>
      </c>
      <c r="D25" s="86">
        <v>384.95</v>
      </c>
      <c r="E25" s="209" t="s">
        <v>15</v>
      </c>
      <c r="F25" s="230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19.0</v>
      </c>
      <c r="B26" s="85" t="s">
        <v>38</v>
      </c>
      <c r="C26" s="85" t="s">
        <v>39</v>
      </c>
      <c r="D26" s="86">
        <v>370.88</v>
      </c>
      <c r="E26" s="209" t="s">
        <v>15</v>
      </c>
      <c r="F26" s="199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368</v>
      </c>
      <c r="C27" s="85" t="s">
        <v>39</v>
      </c>
      <c r="D27" s="181" t="s">
        <v>397</v>
      </c>
      <c r="E27" s="209" t="s">
        <v>397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85">
        <v>20.0</v>
      </c>
      <c r="B28" s="85" t="s">
        <v>1045</v>
      </c>
      <c r="C28" s="85" t="s">
        <v>39</v>
      </c>
      <c r="D28" s="87">
        <v>1106.03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20.0</v>
      </c>
      <c r="B29" s="85" t="s">
        <v>60</v>
      </c>
      <c r="C29" s="85" t="s">
        <v>39</v>
      </c>
      <c r="D29" s="87">
        <v>1931.0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11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1046</v>
      </c>
      <c r="C31" s="92"/>
      <c r="D31" s="153">
        <f>SUM(C52:D52)</f>
        <v>900</v>
      </c>
      <c r="E31" s="209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SUM(J37:J45)</f>
        <v>7450.94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96"/>
      <c r="D33" s="97">
        <f>SUM(D6:D32)</f>
        <v>30145.62</v>
      </c>
      <c r="E33" s="344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371</v>
      </c>
      <c r="C37" s="391"/>
      <c r="D37" s="433">
        <v>1174.74</v>
      </c>
      <c r="E37" s="245">
        <f t="shared" ref="E37:E46" si="1">SUM(C37+D37)</f>
        <v>1174.74</v>
      </c>
      <c r="F37" s="81"/>
      <c r="G37" s="108" t="s">
        <v>371</v>
      </c>
      <c r="H37" s="399"/>
      <c r="I37" s="267">
        <v>1393.13</v>
      </c>
      <c r="J37" s="395">
        <f t="shared" ref="J37:J46" si="2">SUM(H37:I37)</f>
        <v>1393.13</v>
      </c>
      <c r="K37" s="108" t="s">
        <v>371</v>
      </c>
      <c r="L37" s="241"/>
      <c r="M37" s="396">
        <f t="shared" ref="M37:M46" si="3">SUM(E37+J37)</f>
        <v>2567.87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509</v>
      </c>
      <c r="C38" s="397">
        <v>216.7</v>
      </c>
      <c r="D38" s="394">
        <v>400.0</v>
      </c>
      <c r="E38" s="245">
        <f t="shared" si="1"/>
        <v>616.7</v>
      </c>
      <c r="F38" s="81"/>
      <c r="G38" s="108" t="s">
        <v>803</v>
      </c>
      <c r="H38" s="393"/>
      <c r="I38" s="267">
        <v>883.3</v>
      </c>
      <c r="J38" s="395">
        <f t="shared" si="2"/>
        <v>883.3</v>
      </c>
      <c r="K38" s="108" t="s">
        <v>509</v>
      </c>
      <c r="L38" s="241"/>
      <c r="M38" s="396">
        <f t="shared" si="3"/>
        <v>1500</v>
      </c>
      <c r="N38" s="82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833</v>
      </c>
      <c r="C39" s="302"/>
      <c r="D39" s="398">
        <v>1093.8</v>
      </c>
      <c r="E39" s="245">
        <f t="shared" si="1"/>
        <v>1093.8</v>
      </c>
      <c r="F39" s="81"/>
      <c r="G39" s="108" t="s">
        <v>833</v>
      </c>
      <c r="H39" s="399"/>
      <c r="I39" s="385">
        <v>903.32</v>
      </c>
      <c r="J39" s="395">
        <f t="shared" si="2"/>
        <v>903.32</v>
      </c>
      <c r="K39" s="108" t="s">
        <v>833</v>
      </c>
      <c r="L39" s="241"/>
      <c r="M39" s="396">
        <f t="shared" si="3"/>
        <v>1997.12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954</v>
      </c>
      <c r="C40" s="302">
        <v>200.0</v>
      </c>
      <c r="D40" s="398">
        <v>607.9</v>
      </c>
      <c r="E40" s="245">
        <f t="shared" si="1"/>
        <v>807.9</v>
      </c>
      <c r="F40" s="81"/>
      <c r="G40" s="108" t="s">
        <v>805</v>
      </c>
      <c r="H40" s="393"/>
      <c r="I40" s="267">
        <v>672.5</v>
      </c>
      <c r="J40" s="395">
        <f t="shared" si="2"/>
        <v>672.5</v>
      </c>
      <c r="K40" s="108" t="s">
        <v>873</v>
      </c>
      <c r="L40" s="241"/>
      <c r="M40" s="396">
        <f t="shared" si="3"/>
        <v>1480.4</v>
      </c>
      <c r="N40" s="82" t="s">
        <v>872</v>
      </c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604</v>
      </c>
      <c r="C41" s="400"/>
      <c r="D41" s="398">
        <v>649.06</v>
      </c>
      <c r="E41" s="245">
        <f t="shared" si="1"/>
        <v>649.06</v>
      </c>
      <c r="F41" s="81"/>
      <c r="G41" s="108" t="s">
        <v>604</v>
      </c>
      <c r="H41" s="393">
        <v>104.99</v>
      </c>
      <c r="I41" s="87">
        <v>1080.0</v>
      </c>
      <c r="J41" s="395">
        <f t="shared" si="2"/>
        <v>1184.99</v>
      </c>
      <c r="K41" s="108" t="s">
        <v>604</v>
      </c>
      <c r="L41" s="241"/>
      <c r="M41" s="396">
        <f t="shared" si="3"/>
        <v>1834.05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669</v>
      </c>
      <c r="C42" s="302"/>
      <c r="D42" s="398">
        <v>474.3</v>
      </c>
      <c r="E42" s="245">
        <f t="shared" si="1"/>
        <v>474.3</v>
      </c>
      <c r="F42" s="81"/>
      <c r="G42" s="108" t="s">
        <v>669</v>
      </c>
      <c r="H42" s="393">
        <v>104.99</v>
      </c>
      <c r="I42" s="224">
        <v>1445.41</v>
      </c>
      <c r="J42" s="395">
        <f t="shared" si="2"/>
        <v>1550.4</v>
      </c>
      <c r="K42" s="108" t="s">
        <v>669</v>
      </c>
      <c r="L42" s="241"/>
      <c r="M42" s="396">
        <f t="shared" si="3"/>
        <v>2024.7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763</v>
      </c>
      <c r="C43" s="302"/>
      <c r="D43" s="398">
        <v>541.2</v>
      </c>
      <c r="E43" s="245">
        <f t="shared" si="1"/>
        <v>541.2</v>
      </c>
      <c r="F43" s="81"/>
      <c r="G43" s="108" t="s">
        <v>763</v>
      </c>
      <c r="H43" s="399"/>
      <c r="I43" s="224">
        <v>109.8</v>
      </c>
      <c r="J43" s="395">
        <f t="shared" si="2"/>
        <v>109.8</v>
      </c>
      <c r="K43" s="108" t="s">
        <v>763</v>
      </c>
      <c r="L43" s="241"/>
      <c r="M43" s="396">
        <f t="shared" si="3"/>
        <v>651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1108</v>
      </c>
      <c r="C44" s="108"/>
      <c r="D44" s="398">
        <v>944.75</v>
      </c>
      <c r="E44" s="245">
        <f t="shared" si="1"/>
        <v>944.75</v>
      </c>
      <c r="F44" s="81"/>
      <c r="G44" s="108" t="s">
        <v>1108</v>
      </c>
      <c r="H44" s="393"/>
      <c r="I44" s="224">
        <v>403.5</v>
      </c>
      <c r="J44" s="435">
        <f t="shared" si="2"/>
        <v>403.5</v>
      </c>
      <c r="K44" s="108" t="s">
        <v>1108</v>
      </c>
      <c r="L44" s="241"/>
      <c r="M44" s="421">
        <f t="shared" si="3"/>
        <v>1348.25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1020</v>
      </c>
      <c r="C45" s="302">
        <v>350.0</v>
      </c>
      <c r="D45" s="398"/>
      <c r="E45" s="245">
        <f t="shared" si="1"/>
        <v>350</v>
      </c>
      <c r="F45" s="81"/>
      <c r="G45" s="108" t="s">
        <v>1020</v>
      </c>
      <c r="H45" s="402"/>
      <c r="I45" s="224">
        <v>350.0</v>
      </c>
      <c r="J45" s="437">
        <f t="shared" si="2"/>
        <v>350</v>
      </c>
      <c r="K45" s="108" t="s">
        <v>1020</v>
      </c>
      <c r="L45" s="241"/>
      <c r="M45" s="438">
        <f t="shared" si="3"/>
        <v>700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 t="s">
        <v>1109</v>
      </c>
      <c r="C46" s="302">
        <v>180.0</v>
      </c>
      <c r="D46" s="398"/>
      <c r="E46" s="245">
        <f t="shared" si="1"/>
        <v>180</v>
      </c>
      <c r="F46" s="81"/>
      <c r="G46" s="108" t="s">
        <v>1109</v>
      </c>
      <c r="H46" s="402"/>
      <c r="I46" s="224"/>
      <c r="J46" s="395">
        <f t="shared" si="2"/>
        <v>0</v>
      </c>
      <c r="K46" s="108" t="s">
        <v>1109</v>
      </c>
      <c r="L46" s="241"/>
      <c r="M46" s="396">
        <f t="shared" si="3"/>
        <v>180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339"/>
      <c r="C47" s="328"/>
      <c r="D47" s="440"/>
      <c r="E47" s="441"/>
      <c r="F47" s="81"/>
      <c r="G47" s="521" t="s">
        <v>187</v>
      </c>
      <c r="H47" s="522"/>
      <c r="I47" s="523">
        <v>546.0</v>
      </c>
      <c r="J47" s="395">
        <v>546.0</v>
      </c>
      <c r="K47" s="108" t="s">
        <v>1110</v>
      </c>
      <c r="L47" s="241"/>
      <c r="M47" s="130">
        <v>546.0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81"/>
      <c r="C48" s="81"/>
      <c r="D48" s="252"/>
      <c r="E48" s="403">
        <f>SUM(E37:E46)</f>
        <v>6832.45</v>
      </c>
      <c r="F48" s="194"/>
      <c r="G48" s="81"/>
      <c r="H48" s="81"/>
      <c r="I48" s="257" t="s">
        <v>193</v>
      </c>
      <c r="J48" s="335">
        <f>SUM(J37:J47)</f>
        <v>7996.94</v>
      </c>
      <c r="K48" s="195" t="s">
        <v>281</v>
      </c>
      <c r="L48" s="327"/>
      <c r="M48" s="396">
        <f>SUM(E48+J48)</f>
        <v>14829.39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19"/>
      <c r="C49" s="120"/>
      <c r="D49" s="120"/>
      <c r="E49" s="120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87" t="s">
        <v>1021</v>
      </c>
      <c r="C51" s="132" t="s">
        <v>1022</v>
      </c>
      <c r="D51" s="132" t="s">
        <v>1023</v>
      </c>
      <c r="E51" s="132" t="s">
        <v>281</v>
      </c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32" t="s">
        <v>1024</v>
      </c>
      <c r="C52" s="456">
        <v>450.0</v>
      </c>
      <c r="D52" s="456">
        <v>450.0</v>
      </c>
      <c r="E52" s="456">
        <f>SUM(C52:D52)</f>
        <v>900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79" t="s">
        <v>201</v>
      </c>
      <c r="C54" s="99"/>
      <c r="D54" s="99"/>
      <c r="E54" s="99"/>
      <c r="F54" s="99"/>
      <c r="G54" s="99"/>
      <c r="H54" s="99"/>
      <c r="I54" s="99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79" t="s">
        <v>438</v>
      </c>
      <c r="C56" s="99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29"/>
      <c r="C57" s="129"/>
      <c r="D57" s="129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/>
      <c r="C58" s="130"/>
      <c r="D58" s="13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/>
      <c r="C59" s="130"/>
      <c r="D59" s="13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/>
      <c r="C61" s="130"/>
      <c r="D61" s="13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1"/>
      <c r="C62" s="131"/>
      <c r="D62" s="13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81"/>
      <c r="C63" s="133" t="s">
        <v>193</v>
      </c>
      <c r="D63" s="134">
        <f>SUM(D58:D62)</f>
        <v>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79" t="s">
        <v>210</v>
      </c>
      <c r="C65" s="99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29" t="s">
        <v>203</v>
      </c>
      <c r="C66" s="129" t="s">
        <v>160</v>
      </c>
      <c r="D66" s="129" t="s">
        <v>204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1083</v>
      </c>
      <c r="C67" s="130" t="s">
        <v>209</v>
      </c>
      <c r="D67" s="130">
        <v>146.0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1111</v>
      </c>
      <c r="C68" s="130" t="s">
        <v>209</v>
      </c>
      <c r="D68" s="130">
        <v>36.18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330" t="s">
        <v>214</v>
      </c>
      <c r="C69" s="130" t="s">
        <v>209</v>
      </c>
      <c r="D69" s="130">
        <v>91.3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330" t="s">
        <v>214</v>
      </c>
      <c r="C70" s="130" t="s">
        <v>416</v>
      </c>
      <c r="D70" s="130">
        <v>78.79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0" t="s">
        <v>1083</v>
      </c>
      <c r="C71" s="130" t="s">
        <v>209</v>
      </c>
      <c r="D71" s="130">
        <v>208.41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1"/>
      <c r="C72" s="131"/>
      <c r="D72" s="13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5"/>
      <c r="C73" s="131"/>
      <c r="D73" s="13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6"/>
      <c r="C74" s="133" t="s">
        <v>193</v>
      </c>
      <c r="D74" s="134">
        <f>SUM(D67:D73)</f>
        <v>560.68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79" t="s">
        <v>216</v>
      </c>
      <c r="C76" s="99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29" t="s">
        <v>203</v>
      </c>
      <c r="C77" s="129" t="s">
        <v>160</v>
      </c>
      <c r="D77" s="129" t="s">
        <v>204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130"/>
      <c r="D78" s="13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0"/>
      <c r="C79" s="130"/>
      <c r="D79" s="13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5"/>
      <c r="C80" s="135"/>
      <c r="D80" s="135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6"/>
      <c r="C81" s="133" t="s">
        <v>193</v>
      </c>
      <c r="D81" s="134">
        <f>SUM(D78:D80)</f>
        <v>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79" t="s">
        <v>220</v>
      </c>
      <c r="C83" s="99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29" t="s">
        <v>203</v>
      </c>
      <c r="C84" s="129" t="s">
        <v>160</v>
      </c>
      <c r="D84" s="129" t="s">
        <v>204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319" t="s">
        <v>1052</v>
      </c>
      <c r="C85" s="346" t="s">
        <v>1112</v>
      </c>
      <c r="D85" s="347">
        <v>102.88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/>
      <c r="C86" s="130"/>
      <c r="D86" s="13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5"/>
      <c r="C87" s="135"/>
      <c r="D87" s="135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6"/>
      <c r="C88" s="133" t="s">
        <v>193</v>
      </c>
      <c r="D88" s="134">
        <f>SUM(D85:D87)</f>
        <v>102.88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79" t="s">
        <v>223</v>
      </c>
      <c r="C90" s="99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29" t="s">
        <v>203</v>
      </c>
      <c r="C91" s="129" t="s">
        <v>160</v>
      </c>
      <c r="D91" s="129" t="s">
        <v>204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0" t="s">
        <v>1113</v>
      </c>
      <c r="C92" s="130" t="s">
        <v>270</v>
      </c>
      <c r="D92" s="130">
        <v>123.4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 t="s">
        <v>1114</v>
      </c>
      <c r="C93" s="130" t="s">
        <v>416</v>
      </c>
      <c r="D93" s="130">
        <v>319.4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81"/>
      <c r="C95" s="133" t="s">
        <v>193</v>
      </c>
      <c r="D95" s="134">
        <f>SUM(D92:D94)</f>
        <v>442.8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79" t="s">
        <v>224</v>
      </c>
      <c r="C97" s="99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29" t="s">
        <v>203</v>
      </c>
      <c r="C98" s="129" t="s">
        <v>160</v>
      </c>
      <c r="D98" s="129" t="s">
        <v>204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330"/>
      <c r="C99" s="387"/>
      <c r="D99" s="388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31"/>
      <c r="C100" s="131"/>
      <c r="D100" s="13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5"/>
      <c r="C101" s="135"/>
      <c r="D101" s="135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6"/>
      <c r="C102" s="133" t="s">
        <v>193</v>
      </c>
      <c r="D102" s="134">
        <f>SUM(D99:D101)</f>
        <v>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200" t="s">
        <v>354</v>
      </c>
      <c r="C105" s="99"/>
      <c r="D105" s="81"/>
      <c r="E105" s="81"/>
      <c r="F105" s="81"/>
      <c r="G105" s="365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29" t="s">
        <v>203</v>
      </c>
      <c r="C106" s="129" t="s">
        <v>160</v>
      </c>
      <c r="D106" s="129" t="s">
        <v>204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0" t="s">
        <v>1115</v>
      </c>
      <c r="C107" s="130" t="s">
        <v>270</v>
      </c>
      <c r="D107" s="302">
        <v>230.0</v>
      </c>
      <c r="E107" s="199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87"/>
      <c r="C108" s="130"/>
      <c r="D108" s="302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0"/>
      <c r="C109" s="130"/>
      <c r="D109" s="302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7"/>
      <c r="C110" s="137"/>
      <c r="D110" s="348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213"/>
      <c r="C111" s="214" t="s">
        <v>193</v>
      </c>
      <c r="D111" s="411">
        <f>SUM(D107:D110)</f>
        <v>230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216"/>
      <c r="C112" s="217"/>
      <c r="D112" s="217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364" t="s">
        <v>928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29" t="s">
        <v>203</v>
      </c>
      <c r="C114" s="129" t="s">
        <v>160</v>
      </c>
      <c r="D114" s="129" t="s">
        <v>204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87" t="s">
        <v>1116</v>
      </c>
      <c r="C115" s="130" t="s">
        <v>1117</v>
      </c>
      <c r="D115" s="302">
        <v>151.67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30"/>
      <c r="C116" s="130"/>
      <c r="D116" s="302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/>
      <c r="C117" s="130"/>
      <c r="D117" s="302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7"/>
      <c r="C118" s="137"/>
      <c r="D118" s="348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213"/>
      <c r="C119" s="214" t="s">
        <v>193</v>
      </c>
      <c r="D119" s="439">
        <f>SUM(D115:D118)</f>
        <v>151.67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367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216"/>
      <c r="C121" s="429"/>
      <c r="D121" s="429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79" t="s">
        <v>930</v>
      </c>
      <c r="C122" s="218"/>
      <c r="D122" s="218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129" t="s">
        <v>203</v>
      </c>
      <c r="C123" s="129" t="s">
        <v>160</v>
      </c>
      <c r="D123" s="129" t="s">
        <v>204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330" t="s">
        <v>1118</v>
      </c>
      <c r="C124" s="387" t="s">
        <v>1119</v>
      </c>
      <c r="D124" s="388">
        <v>612.97</v>
      </c>
      <c r="E124" s="199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369"/>
      <c r="C125" s="414"/>
      <c r="D125" s="415"/>
      <c r="E125" s="81"/>
      <c r="F125" s="81"/>
      <c r="G125" s="389"/>
      <c r="H125" s="389"/>
      <c r="I125" s="99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369"/>
      <c r="C126" s="124"/>
      <c r="D126" s="370"/>
      <c r="E126" s="81"/>
      <c r="F126" s="81"/>
      <c r="G126" s="131"/>
      <c r="H126" s="242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30"/>
      <c r="C127" s="130"/>
      <c r="D127" s="130"/>
      <c r="E127" s="81"/>
      <c r="F127" s="81"/>
      <c r="I127" s="99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0"/>
      <c r="C128" s="130"/>
      <c r="D128" s="130"/>
      <c r="E128" s="81"/>
      <c r="F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0"/>
      <c r="C129" s="130"/>
      <c r="D129" s="130"/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1"/>
      <c r="C131" s="131"/>
      <c r="D131" s="131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81"/>
      <c r="C132" s="133" t="s">
        <v>193</v>
      </c>
      <c r="D132" s="134">
        <f>SUM(D124:D131)</f>
        <v>612.97</v>
      </c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81"/>
      <c r="C133" s="81"/>
      <c r="D133" s="81"/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79" t="s">
        <v>252</v>
      </c>
      <c r="C134" s="304">
        <f>SUM(D63+D74+D81+D88+D95+D102+D111+D119+D132)</f>
        <v>2101</v>
      </c>
      <c r="D134" s="99"/>
      <c r="E134" s="99"/>
      <c r="F134" s="389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41"/>
      <c r="C135" s="141"/>
      <c r="D135" s="141"/>
      <c r="E135" s="81"/>
      <c r="F135" s="13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79" t="s">
        <v>253</v>
      </c>
      <c r="C136" s="99"/>
      <c r="D136" s="99"/>
      <c r="E136" s="99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39" t="s">
        <v>254</v>
      </c>
      <c r="C137" s="139" t="s">
        <v>255</v>
      </c>
      <c r="D137" s="139" t="s">
        <v>256</v>
      </c>
      <c r="E137" s="142" t="s">
        <v>257</v>
      </c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6"/>
      <c r="C138" s="147"/>
      <c r="D138" s="231"/>
      <c r="E138" s="146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/>
      <c r="C139" s="147"/>
      <c r="D139" s="146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 ht="15.75" customHeight="1">
      <c r="A140" s="81"/>
      <c r="B140" s="146"/>
      <c r="C140" s="147"/>
      <c r="D140" s="146"/>
      <c r="E140" s="146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 ht="15.75" customHeight="1">
      <c r="A141" s="81"/>
      <c r="B141" s="146"/>
      <c r="C141" s="147"/>
      <c r="D141" s="146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331"/>
      <c r="D142" s="342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331"/>
      <c r="D143" s="146"/>
      <c r="E143" s="332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147"/>
      <c r="D144" s="146"/>
      <c r="E144" s="332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147"/>
      <c r="D145" s="146"/>
      <c r="E145" s="333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146"/>
      <c r="E146" s="146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146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373" t="s">
        <v>971</v>
      </c>
      <c r="C149" s="376" t="s">
        <v>255</v>
      </c>
      <c r="D149" s="377" t="s">
        <v>748</v>
      </c>
      <c r="E149" s="374" t="s">
        <v>749</v>
      </c>
      <c r="F149" s="430" t="s">
        <v>937</v>
      </c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375"/>
      <c r="C150" s="375"/>
      <c r="D150" s="378"/>
      <c r="E150" s="378"/>
      <c r="F150" s="378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219">
        <v>10000.0</v>
      </c>
      <c r="C151" s="406">
        <v>45260.0</v>
      </c>
      <c r="D151" s="219">
        <v>350000.0</v>
      </c>
      <c r="E151" s="219">
        <v>10000.0</v>
      </c>
      <c r="F151" s="219">
        <v>340000.0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15000.0</v>
      </c>
      <c r="C152" s="406">
        <v>45275.0</v>
      </c>
      <c r="D152" s="219">
        <v>340000.0</v>
      </c>
      <c r="E152" s="219">
        <v>5000.0</v>
      </c>
      <c r="F152" s="219">
        <v>335000.0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20000.0</v>
      </c>
      <c r="C153" s="337">
        <v>45315.0</v>
      </c>
      <c r="D153" s="219">
        <v>335000.0</v>
      </c>
      <c r="E153" s="219">
        <v>5000.0</v>
      </c>
      <c r="F153" s="219">
        <v>330000.0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451">
        <v>25000.0</v>
      </c>
      <c r="C154" s="452">
        <v>45328.0</v>
      </c>
      <c r="D154" s="453">
        <v>330000.0</v>
      </c>
      <c r="E154" s="453">
        <v>5000.0</v>
      </c>
      <c r="F154" s="453">
        <v>325000.0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30000.0</v>
      </c>
      <c r="C155" s="337">
        <v>45357.0</v>
      </c>
      <c r="D155" s="451">
        <v>325000.0</v>
      </c>
      <c r="E155" s="219">
        <v>5000.0</v>
      </c>
      <c r="F155" s="219">
        <v>320000.0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35000.0</v>
      </c>
      <c r="C156" s="337">
        <v>45385.0</v>
      </c>
      <c r="D156" s="219">
        <v>320000.0</v>
      </c>
      <c r="E156" s="219">
        <v>5000.0</v>
      </c>
      <c r="F156" s="219">
        <v>315000.0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40000.0</v>
      </c>
      <c r="C157" s="337">
        <v>45416.0</v>
      </c>
      <c r="D157" s="219">
        <v>315000.0</v>
      </c>
      <c r="E157" s="219">
        <v>5000.0</v>
      </c>
      <c r="F157" s="219">
        <v>310000.0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40500.0</v>
      </c>
      <c r="C158" s="337">
        <v>45427.0</v>
      </c>
      <c r="D158" s="219">
        <v>310000.0</v>
      </c>
      <c r="E158" s="219">
        <v>500.0</v>
      </c>
      <c r="F158" s="219">
        <v>309500.0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45500.0</v>
      </c>
      <c r="C159" s="337">
        <v>45450.0</v>
      </c>
      <c r="D159" s="219">
        <v>309500.0</v>
      </c>
      <c r="E159" s="219">
        <v>5000.0</v>
      </c>
      <c r="F159" s="219">
        <v>304500.0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46000.0</v>
      </c>
      <c r="C160" s="337">
        <v>45456.0</v>
      </c>
      <c r="D160" s="219">
        <v>304500.0</v>
      </c>
      <c r="E160" s="219">
        <v>500.0</v>
      </c>
      <c r="F160" s="219">
        <v>304000.0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51000.0</v>
      </c>
      <c r="C161" s="337">
        <v>45482.0</v>
      </c>
      <c r="D161" s="219">
        <v>304000.0</v>
      </c>
      <c r="E161" s="219">
        <v>5000.0</v>
      </c>
      <c r="F161" s="219">
        <v>299000.0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S980" s="81"/>
      <c r="T980" s="81"/>
      <c r="U980" s="81"/>
      <c r="V980" s="81"/>
    </row>
    <row r="981">
      <c r="S981" s="81"/>
      <c r="T981" s="81"/>
      <c r="U981" s="81"/>
      <c r="V981" s="81"/>
    </row>
  </sheetData>
  <mergeCells count="6">
    <mergeCell ref="B113:D113"/>
    <mergeCell ref="B149:B150"/>
    <mergeCell ref="C149:C150"/>
    <mergeCell ref="D149:D150"/>
    <mergeCell ref="E149:E150"/>
    <mergeCell ref="F149:F150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SUM(D33+C137)</f>
        <v>39488.79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1066</v>
      </c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47456.67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47456.67</v>
      </c>
      <c r="F4" s="81">
        <f>(E4/E1)</f>
        <v>1.201775744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15.0</v>
      </c>
      <c r="B6" s="85" t="s">
        <v>13</v>
      </c>
      <c r="C6" s="85" t="s">
        <v>14</v>
      </c>
      <c r="D6" s="86">
        <v>3162.86</v>
      </c>
      <c r="E6" s="209" t="s">
        <v>15</v>
      </c>
      <c r="F6" s="163"/>
      <c r="G6" s="183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15.0</v>
      </c>
      <c r="B7" s="85" t="s">
        <v>20</v>
      </c>
      <c r="C7" s="85" t="s">
        <v>21</v>
      </c>
      <c r="D7" s="86">
        <v>82.02</v>
      </c>
      <c r="E7" s="275" t="s">
        <v>15</v>
      </c>
      <c r="F7" s="163"/>
      <c r="G7" s="183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15.0</v>
      </c>
      <c r="B8" s="85" t="s">
        <v>23</v>
      </c>
      <c r="C8" s="85" t="s">
        <v>21</v>
      </c>
      <c r="D8" s="86">
        <v>240.59</v>
      </c>
      <c r="E8" s="355" t="s">
        <v>15</v>
      </c>
      <c r="F8" s="163"/>
      <c r="G8" s="183"/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39</v>
      </c>
      <c r="D9" s="86">
        <v>195.61</v>
      </c>
      <c r="E9" s="209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1120</v>
      </c>
      <c r="D10" s="357">
        <v>3000.0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/>
      <c r="B11" s="417" t="s">
        <v>894</v>
      </c>
      <c r="C11" s="417"/>
      <c r="D11" s="418" t="s">
        <v>895</v>
      </c>
      <c r="E11" s="209" t="s">
        <v>895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1121</v>
      </c>
      <c r="C12" s="85" t="s">
        <v>1122</v>
      </c>
      <c r="D12" s="87">
        <v>1656.72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1123</v>
      </c>
      <c r="C13" s="85" t="s">
        <v>1124</v>
      </c>
      <c r="D13" s="87">
        <v>1540.58</v>
      </c>
      <c r="E13" s="209" t="s">
        <v>15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1125</v>
      </c>
      <c r="C14" s="85" t="s">
        <v>1126</v>
      </c>
      <c r="D14" s="86">
        <v>1351.45</v>
      </c>
      <c r="E14" s="275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1104</v>
      </c>
      <c r="C15" s="85" t="s">
        <v>701</v>
      </c>
      <c r="D15" s="86">
        <v>297.0</v>
      </c>
      <c r="E15" s="266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1127</v>
      </c>
      <c r="C16" s="85" t="s">
        <v>26</v>
      </c>
      <c r="D16" s="86">
        <v>297.0</v>
      </c>
      <c r="E16" s="266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1.0</v>
      </c>
      <c r="B17" s="85" t="s">
        <v>1106</v>
      </c>
      <c r="C17" s="85" t="s">
        <v>1016</v>
      </c>
      <c r="D17" s="86">
        <v>502.2</v>
      </c>
      <c r="E17" s="266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5.0</v>
      </c>
      <c r="B18" s="85" t="s">
        <v>32</v>
      </c>
      <c r="C18" s="85" t="s">
        <v>369</v>
      </c>
      <c r="D18" s="86">
        <v>1000.0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7.0</v>
      </c>
      <c r="B19" s="85" t="s">
        <v>49</v>
      </c>
      <c r="C19" s="85" t="s">
        <v>50</v>
      </c>
      <c r="D19" s="86">
        <v>16.26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331</v>
      </c>
      <c r="C20" s="85" t="s">
        <v>50</v>
      </c>
      <c r="D20" s="224">
        <v>149.17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504</v>
      </c>
      <c r="C21" s="85" t="s">
        <v>39</v>
      </c>
      <c r="D21" s="86">
        <v>706.0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10.0</v>
      </c>
      <c r="B22" s="85" t="s">
        <v>1128</v>
      </c>
      <c r="C22" s="85" t="s">
        <v>50</v>
      </c>
      <c r="D22" s="181" t="s">
        <v>896</v>
      </c>
      <c r="E22" s="209" t="s">
        <v>895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15.0</v>
      </c>
      <c r="B23" s="85" t="s">
        <v>172</v>
      </c>
      <c r="C23" s="85" t="s">
        <v>26</v>
      </c>
      <c r="D23" s="358">
        <f>SUM(E37:E47)</f>
        <v>6535.17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15.0</v>
      </c>
      <c r="B24" s="85" t="s">
        <v>506</v>
      </c>
      <c r="C24" s="85" t="s">
        <v>26</v>
      </c>
      <c r="D24" s="86">
        <v>1412.0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356">
        <v>20.0</v>
      </c>
      <c r="B25" s="277" t="s">
        <v>38</v>
      </c>
      <c r="C25" s="85" t="s">
        <v>1077</v>
      </c>
      <c r="D25" s="86">
        <v>483.64</v>
      </c>
      <c r="E25" s="209" t="s">
        <v>15</v>
      </c>
      <c r="F25" s="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1129</v>
      </c>
      <c r="C26" s="85" t="s">
        <v>1077</v>
      </c>
      <c r="D26" s="86">
        <v>366.54</v>
      </c>
      <c r="E26" s="209" t="s">
        <v>15</v>
      </c>
      <c r="F26" s="230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368</v>
      </c>
      <c r="C27" s="85" t="s">
        <v>39</v>
      </c>
      <c r="D27" s="181" t="s">
        <v>397</v>
      </c>
      <c r="E27" s="209" t="s">
        <v>397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85">
        <v>20.0</v>
      </c>
      <c r="B28" s="85" t="s">
        <v>1045</v>
      </c>
      <c r="C28" s="85" t="s">
        <v>39</v>
      </c>
      <c r="D28" s="87">
        <v>1245.42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20.0</v>
      </c>
      <c r="B29" s="85" t="s">
        <v>60</v>
      </c>
      <c r="C29" s="85" t="s">
        <v>39</v>
      </c>
      <c r="D29" s="87">
        <v>1804.7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11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1046</v>
      </c>
      <c r="C31" s="92" t="s">
        <v>26</v>
      </c>
      <c r="D31" s="153">
        <f>SUM(C53:D53)</f>
        <v>900</v>
      </c>
      <c r="E31" s="209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SUM(J37:J47)</f>
        <v>8489.43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96"/>
      <c r="D33" s="97">
        <f>SUM(D6:D32)</f>
        <v>35534.36</v>
      </c>
      <c r="E33" s="344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371</v>
      </c>
      <c r="C37" s="397"/>
      <c r="D37" s="433">
        <v>1153.48</v>
      </c>
      <c r="E37" s="245">
        <f t="shared" ref="E37:E44" si="1">SUM(C37+D37)</f>
        <v>1153.48</v>
      </c>
      <c r="F37" s="81"/>
      <c r="G37" s="108" t="s">
        <v>371</v>
      </c>
      <c r="H37" s="524">
        <v>300.0</v>
      </c>
      <c r="I37" s="267">
        <v>790.08</v>
      </c>
      <c r="J37" s="433">
        <f t="shared" ref="J37:J41" si="2">SUM(H37:I37)</f>
        <v>1090.08</v>
      </c>
      <c r="K37" s="108" t="s">
        <v>371</v>
      </c>
      <c r="L37" s="241"/>
      <c r="M37" s="396">
        <f t="shared" ref="M37:M49" si="3">SUM(E37+J37)</f>
        <v>2243.56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833</v>
      </c>
      <c r="C38" s="302"/>
      <c r="D38" s="398">
        <v>850.79</v>
      </c>
      <c r="E38" s="245">
        <f t="shared" si="1"/>
        <v>850.79</v>
      </c>
      <c r="F38" s="81"/>
      <c r="G38" s="108" t="s">
        <v>833</v>
      </c>
      <c r="H38" s="399"/>
      <c r="I38" s="385">
        <v>1341.88</v>
      </c>
      <c r="J38" s="395">
        <f t="shared" si="2"/>
        <v>1341.88</v>
      </c>
      <c r="K38" s="108" t="s">
        <v>833</v>
      </c>
      <c r="L38" s="241"/>
      <c r="M38" s="396">
        <f t="shared" si="3"/>
        <v>2192.67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954</v>
      </c>
      <c r="C39" s="302"/>
      <c r="D39" s="398">
        <v>755.55</v>
      </c>
      <c r="E39" s="245">
        <f t="shared" si="1"/>
        <v>755.55</v>
      </c>
      <c r="F39" s="81"/>
      <c r="G39" s="108" t="s">
        <v>805</v>
      </c>
      <c r="H39" s="393"/>
      <c r="I39" s="267">
        <v>834.43</v>
      </c>
      <c r="J39" s="395">
        <f t="shared" si="2"/>
        <v>834.43</v>
      </c>
      <c r="K39" s="108" t="s">
        <v>873</v>
      </c>
      <c r="L39" s="241"/>
      <c r="M39" s="396">
        <f t="shared" si="3"/>
        <v>1589.98</v>
      </c>
      <c r="N39" s="82" t="s">
        <v>872</v>
      </c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604</v>
      </c>
      <c r="C40" s="516"/>
      <c r="D40" s="398">
        <v>488.4</v>
      </c>
      <c r="E40" s="245">
        <f t="shared" si="1"/>
        <v>488.4</v>
      </c>
      <c r="F40" s="81"/>
      <c r="G40" s="108" t="s">
        <v>604</v>
      </c>
      <c r="H40" s="393">
        <v>104.99</v>
      </c>
      <c r="I40" s="224">
        <v>1364.11</v>
      </c>
      <c r="J40" s="395">
        <f t="shared" si="2"/>
        <v>1469.1</v>
      </c>
      <c r="K40" s="108" t="s">
        <v>604</v>
      </c>
      <c r="L40" s="241"/>
      <c r="M40" s="396">
        <f t="shared" si="3"/>
        <v>1957.5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669</v>
      </c>
      <c r="C41" s="302"/>
      <c r="D41" s="398">
        <v>967.2</v>
      </c>
      <c r="E41" s="245">
        <f t="shared" si="1"/>
        <v>967.2</v>
      </c>
      <c r="F41" s="81"/>
      <c r="G41" s="108" t="s">
        <v>669</v>
      </c>
      <c r="H41" s="393">
        <v>104.99</v>
      </c>
      <c r="I41" s="224">
        <v>1490.1</v>
      </c>
      <c r="J41" s="395">
        <f t="shared" si="2"/>
        <v>1595.09</v>
      </c>
      <c r="K41" s="108" t="s">
        <v>669</v>
      </c>
      <c r="L41" s="241"/>
      <c r="M41" s="396">
        <f t="shared" si="3"/>
        <v>2562.29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763</v>
      </c>
      <c r="C42" s="302"/>
      <c r="D42" s="398">
        <v>605.85</v>
      </c>
      <c r="E42" s="245">
        <f t="shared" si="1"/>
        <v>605.85</v>
      </c>
      <c r="F42" s="81"/>
      <c r="G42" s="108" t="s">
        <v>763</v>
      </c>
      <c r="H42" s="524">
        <v>42.95</v>
      </c>
      <c r="I42" s="224">
        <v>363.6</v>
      </c>
      <c r="J42" s="395">
        <v>42.95</v>
      </c>
      <c r="K42" s="108" t="s">
        <v>763</v>
      </c>
      <c r="L42" s="241"/>
      <c r="M42" s="396">
        <f t="shared" si="3"/>
        <v>648.8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1108</v>
      </c>
      <c r="C43" s="302"/>
      <c r="D43" s="398">
        <v>763.9</v>
      </c>
      <c r="E43" s="245">
        <f t="shared" si="1"/>
        <v>763.9</v>
      </c>
      <c r="F43" s="81"/>
      <c r="G43" s="108" t="s">
        <v>1108</v>
      </c>
      <c r="H43" s="399"/>
      <c r="I43" s="224">
        <v>1338.4</v>
      </c>
      <c r="J43" s="434">
        <f t="shared" ref="J43:J48" si="4">SUM(H43:I43)</f>
        <v>1338.4</v>
      </c>
      <c r="K43" s="108" t="s">
        <v>1108</v>
      </c>
      <c r="L43" s="241"/>
      <c r="M43" s="421">
        <f t="shared" si="3"/>
        <v>2102.3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1020</v>
      </c>
      <c r="C44" s="302"/>
      <c r="D44" s="398">
        <v>350.0</v>
      </c>
      <c r="E44" s="245">
        <f t="shared" si="1"/>
        <v>350</v>
      </c>
      <c r="F44" s="81"/>
      <c r="G44" s="108" t="s">
        <v>1020</v>
      </c>
      <c r="H44" s="393">
        <v>167.0</v>
      </c>
      <c r="I44" s="398">
        <v>183.0</v>
      </c>
      <c r="J44" s="435">
        <f t="shared" si="4"/>
        <v>350</v>
      </c>
      <c r="K44" s="108" t="s">
        <v>1020</v>
      </c>
      <c r="L44" s="241"/>
      <c r="M44" s="421">
        <f t="shared" si="3"/>
        <v>700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1130</v>
      </c>
      <c r="C45" s="302"/>
      <c r="D45" s="398"/>
      <c r="E45" s="245"/>
      <c r="F45" s="81"/>
      <c r="G45" s="108" t="s">
        <v>1130</v>
      </c>
      <c r="H45" s="436"/>
      <c r="I45" s="398">
        <v>182.0</v>
      </c>
      <c r="J45" s="437">
        <f t="shared" si="4"/>
        <v>182</v>
      </c>
      <c r="K45" s="108" t="s">
        <v>1130</v>
      </c>
      <c r="L45" s="241"/>
      <c r="M45" s="421">
        <f t="shared" si="3"/>
        <v>182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 t="s">
        <v>1131</v>
      </c>
      <c r="C46" s="302"/>
      <c r="D46" s="398"/>
      <c r="E46" s="245"/>
      <c r="F46" s="81"/>
      <c r="G46" s="108" t="s">
        <v>1131</v>
      </c>
      <c r="H46" s="436"/>
      <c r="I46" s="224">
        <v>220.5</v>
      </c>
      <c r="J46" s="437">
        <f t="shared" si="4"/>
        <v>220.5</v>
      </c>
      <c r="K46" s="108" t="s">
        <v>1131</v>
      </c>
      <c r="L46" s="241"/>
      <c r="M46" s="421">
        <f t="shared" si="3"/>
        <v>220.5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08" t="s">
        <v>1109</v>
      </c>
      <c r="C47" s="302">
        <v>300.0</v>
      </c>
      <c r="D47" s="398">
        <v>300.0</v>
      </c>
      <c r="E47" s="245">
        <f t="shared" ref="E47:E48" si="5">SUM(C47+D47)</f>
        <v>600</v>
      </c>
      <c r="F47" s="81"/>
      <c r="G47" s="108" t="s">
        <v>1109</v>
      </c>
      <c r="H47" s="525">
        <v>25.0</v>
      </c>
      <c r="I47" s="224">
        <v>0.0</v>
      </c>
      <c r="J47" s="437">
        <f t="shared" si="4"/>
        <v>25</v>
      </c>
      <c r="K47" s="108" t="s">
        <v>1109</v>
      </c>
      <c r="L47" s="241"/>
      <c r="M47" s="438">
        <f t="shared" si="3"/>
        <v>625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08" t="s">
        <v>1132</v>
      </c>
      <c r="C48" s="302">
        <v>150.0</v>
      </c>
      <c r="D48" s="526"/>
      <c r="E48" s="245">
        <f t="shared" si="5"/>
        <v>150</v>
      </c>
      <c r="F48" s="81"/>
      <c r="G48" s="108" t="s">
        <v>1132</v>
      </c>
      <c r="H48" s="402"/>
      <c r="I48" s="224">
        <v>0.0</v>
      </c>
      <c r="J48" s="437">
        <f t="shared" si="4"/>
        <v>0</v>
      </c>
      <c r="K48" s="108" t="s">
        <v>1132</v>
      </c>
      <c r="L48" s="241"/>
      <c r="M48" s="396">
        <f t="shared" si="3"/>
        <v>150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252"/>
      <c r="E49" s="403">
        <f>SUM(E37:E48)</f>
        <v>6685.17</v>
      </c>
      <c r="F49" s="194"/>
      <c r="G49" s="81"/>
      <c r="H49" s="81"/>
      <c r="I49" s="257" t="s">
        <v>193</v>
      </c>
      <c r="J49" s="335">
        <f>SUM(J37:J48)</f>
        <v>8489.43</v>
      </c>
      <c r="K49" s="195" t="s">
        <v>281</v>
      </c>
      <c r="L49" s="327"/>
      <c r="M49" s="396">
        <f t="shared" si="3"/>
        <v>15174.6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19"/>
      <c r="C50" s="120"/>
      <c r="D50" s="120"/>
      <c r="E50" s="120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87" t="s">
        <v>1021</v>
      </c>
      <c r="C52" s="132" t="s">
        <v>1022</v>
      </c>
      <c r="D52" s="132" t="s">
        <v>1023</v>
      </c>
      <c r="E52" s="132" t="s">
        <v>281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32" t="s">
        <v>1024</v>
      </c>
      <c r="C53" s="456">
        <v>450.0</v>
      </c>
      <c r="D53" s="456">
        <v>450.0</v>
      </c>
      <c r="E53" s="456">
        <f>SUM(C53:D53)</f>
        <v>900</v>
      </c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79" t="s">
        <v>201</v>
      </c>
      <c r="C55" s="99"/>
      <c r="D55" s="99"/>
      <c r="E55" s="99"/>
      <c r="F55" s="99"/>
      <c r="G55" s="99"/>
      <c r="H55" s="99"/>
      <c r="I55" s="99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79" t="s">
        <v>438</v>
      </c>
      <c r="C57" s="99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29"/>
      <c r="C58" s="129"/>
      <c r="D58" s="129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 t="s">
        <v>1133</v>
      </c>
      <c r="C59" s="130" t="s">
        <v>270</v>
      </c>
      <c r="D59" s="130">
        <v>208.69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 t="s">
        <v>1134</v>
      </c>
      <c r="C60" s="130" t="s">
        <v>209</v>
      </c>
      <c r="D60" s="302">
        <v>150.0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 t="s">
        <v>1135</v>
      </c>
      <c r="C61" s="130" t="s">
        <v>209</v>
      </c>
      <c r="D61" s="302">
        <v>172.9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0" t="s">
        <v>1136</v>
      </c>
      <c r="C62" s="130" t="s">
        <v>209</v>
      </c>
      <c r="D62" s="302">
        <v>106.76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0" t="s">
        <v>1137</v>
      </c>
      <c r="C63" s="130" t="s">
        <v>209</v>
      </c>
      <c r="D63" s="302">
        <v>32.13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 t="s">
        <v>1135</v>
      </c>
      <c r="C64" s="130" t="s">
        <v>416</v>
      </c>
      <c r="D64" s="302">
        <v>51.03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0" t="s">
        <v>1138</v>
      </c>
      <c r="C65" s="130" t="s">
        <v>270</v>
      </c>
      <c r="D65" s="302">
        <v>149.87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81"/>
      <c r="C66" s="133" t="s">
        <v>193</v>
      </c>
      <c r="D66" s="134">
        <f>SUM(D59:D65)</f>
        <v>871.38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79" t="s">
        <v>210</v>
      </c>
      <c r="C68" s="99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29" t="s">
        <v>203</v>
      </c>
      <c r="C69" s="129" t="s">
        <v>160</v>
      </c>
      <c r="D69" s="517" t="s">
        <v>204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0"/>
      <c r="C70" s="130"/>
      <c r="D70" s="302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0"/>
      <c r="C71" s="130"/>
      <c r="D71" s="302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330"/>
      <c r="C72" s="130"/>
      <c r="D72" s="302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330"/>
      <c r="C73" s="130"/>
      <c r="D73" s="302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0"/>
      <c r="C74" s="130"/>
      <c r="D74" s="302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1"/>
      <c r="C75" s="131"/>
      <c r="D75" s="396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5"/>
      <c r="C76" s="131"/>
      <c r="D76" s="396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6"/>
      <c r="C77" s="133" t="s">
        <v>193</v>
      </c>
      <c r="D77" s="329">
        <f>SUM(D70:D76)</f>
        <v>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79" t="s">
        <v>216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0" t="s">
        <v>1139</v>
      </c>
      <c r="C81" s="130" t="s">
        <v>209</v>
      </c>
      <c r="D81" s="302">
        <v>11.8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0" t="s">
        <v>1140</v>
      </c>
      <c r="C82" s="130" t="s">
        <v>416</v>
      </c>
      <c r="D82" s="130">
        <v>60.05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5"/>
      <c r="C83" s="135"/>
      <c r="D83" s="135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6"/>
      <c r="C84" s="133" t="s">
        <v>193</v>
      </c>
      <c r="D84" s="329">
        <f>SUM(D81:D83)</f>
        <v>71.85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79" t="s">
        <v>220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0" t="s">
        <v>1141</v>
      </c>
      <c r="C88" s="130" t="s">
        <v>270</v>
      </c>
      <c r="D88" s="302">
        <v>480.0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0" t="s">
        <v>1142</v>
      </c>
      <c r="C89" s="130" t="s">
        <v>340</v>
      </c>
      <c r="D89" s="130">
        <v>92.97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7"/>
      <c r="C90" s="137"/>
      <c r="D90" s="348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6"/>
      <c r="C91" s="133" t="s">
        <v>193</v>
      </c>
      <c r="D91" s="329">
        <f>SUM(D88:D90)</f>
        <v>572.97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79" t="s">
        <v>223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0"/>
      <c r="C97" s="130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81"/>
      <c r="C98" s="133" t="s">
        <v>193</v>
      </c>
      <c r="D98" s="134">
        <f>SUM(D95:D97)</f>
        <v>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79" t="s">
        <v>224</v>
      </c>
      <c r="C100" s="99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29" t="s">
        <v>203</v>
      </c>
      <c r="C101" s="129" t="s">
        <v>160</v>
      </c>
      <c r="D101" s="129" t="s">
        <v>204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330"/>
      <c r="C102" s="387"/>
      <c r="D102" s="388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1"/>
      <c r="C103" s="131"/>
      <c r="D103" s="13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35"/>
      <c r="C104" s="135"/>
      <c r="D104" s="135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36"/>
      <c r="C105" s="133" t="s">
        <v>193</v>
      </c>
      <c r="D105" s="134">
        <f>SUM(D102:D104)</f>
        <v>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200" t="s">
        <v>354</v>
      </c>
      <c r="C108" s="99"/>
      <c r="D108" s="81"/>
      <c r="E108" s="81"/>
      <c r="F108" s="81"/>
      <c r="G108" s="365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29" t="s">
        <v>203</v>
      </c>
      <c r="C109" s="129" t="s">
        <v>160</v>
      </c>
      <c r="D109" s="129" t="s">
        <v>204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0" t="s">
        <v>1143</v>
      </c>
      <c r="C110" s="130" t="s">
        <v>209</v>
      </c>
      <c r="D110" s="302">
        <v>51.98</v>
      </c>
      <c r="E110" s="199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87" t="s">
        <v>1144</v>
      </c>
      <c r="C111" s="130" t="s">
        <v>270</v>
      </c>
      <c r="D111" s="302">
        <v>40.0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30" t="s">
        <v>1145</v>
      </c>
      <c r="C112" s="130" t="s">
        <v>416</v>
      </c>
      <c r="D112" s="302">
        <v>179.0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37" t="s">
        <v>1146</v>
      </c>
      <c r="C113" s="137" t="s">
        <v>270</v>
      </c>
      <c r="D113" s="527">
        <v>800.0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213"/>
      <c r="C114" s="214" t="s">
        <v>193</v>
      </c>
      <c r="D114" s="411">
        <f>SUM(D110:D113)</f>
        <v>1070.98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216"/>
      <c r="C115" s="217"/>
      <c r="D115" s="217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364" t="s">
        <v>928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29" t="s">
        <v>203</v>
      </c>
      <c r="C117" s="129" t="s">
        <v>160</v>
      </c>
      <c r="D117" s="129" t="s">
        <v>204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87" t="s">
        <v>1062</v>
      </c>
      <c r="C118" s="130" t="s">
        <v>1147</v>
      </c>
      <c r="D118" s="302">
        <v>151.67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0"/>
      <c r="C119" s="130"/>
      <c r="D119" s="302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130"/>
      <c r="C120" s="130"/>
      <c r="D120" s="13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137"/>
      <c r="C121" s="137"/>
      <c r="D121" s="137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213"/>
      <c r="C122" s="214" t="s">
        <v>193</v>
      </c>
      <c r="D122" s="439">
        <f>SUM(D118:D121)</f>
        <v>151.67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367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216"/>
      <c r="C124" s="429"/>
      <c r="D124" s="429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79" t="s">
        <v>930</v>
      </c>
      <c r="C125" s="218"/>
      <c r="D125" s="218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29" t="s">
        <v>203</v>
      </c>
      <c r="C126" s="129" t="s">
        <v>160</v>
      </c>
      <c r="D126" s="129" t="s">
        <v>204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30" t="s">
        <v>1148</v>
      </c>
      <c r="C127" s="387" t="s">
        <v>1149</v>
      </c>
      <c r="D127" s="388">
        <v>612.97</v>
      </c>
      <c r="E127" s="199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212" t="s">
        <v>1150</v>
      </c>
      <c r="C128" s="124" t="s">
        <v>270</v>
      </c>
      <c r="D128" s="155">
        <v>602.61</v>
      </c>
      <c r="E128" s="81"/>
      <c r="F128" s="81"/>
      <c r="G128" s="389"/>
      <c r="H128" s="389"/>
      <c r="I128" s="99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369"/>
      <c r="C129" s="124"/>
      <c r="D129" s="370"/>
      <c r="E129" s="81"/>
      <c r="F129" s="81"/>
      <c r="G129" s="131"/>
      <c r="H129" s="242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99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0"/>
      <c r="C131" s="130"/>
      <c r="D131" s="130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0"/>
      <c r="C132" s="130"/>
      <c r="D132" s="130"/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30"/>
      <c r="C133" s="130"/>
      <c r="D133" s="130"/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31"/>
      <c r="C134" s="131"/>
      <c r="D134" s="131"/>
      <c r="E134" s="81"/>
      <c r="F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81"/>
      <c r="C135" s="133" t="s">
        <v>193</v>
      </c>
      <c r="D135" s="134">
        <f>SUM(D127:D134)</f>
        <v>1215.58</v>
      </c>
      <c r="E135" s="81"/>
      <c r="F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81"/>
      <c r="C136" s="81"/>
      <c r="D136" s="81"/>
      <c r="E136" s="81"/>
      <c r="F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79" t="s">
        <v>252</v>
      </c>
      <c r="C137" s="304">
        <f>SUM(D66+D77+D84+D91+D98+D105+D114+D122+D135)</f>
        <v>3954.43</v>
      </c>
      <c r="D137" s="99"/>
      <c r="E137" s="99"/>
      <c r="F137" s="389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1"/>
      <c r="C138" s="141"/>
      <c r="D138" s="141"/>
      <c r="E138" s="81"/>
      <c r="F138" s="13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79" t="s">
        <v>253</v>
      </c>
      <c r="C139" s="99"/>
      <c r="D139" s="99"/>
      <c r="E139" s="99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39" t="s">
        <v>254</v>
      </c>
      <c r="C140" s="139" t="s">
        <v>255</v>
      </c>
      <c r="D140" s="139" t="s">
        <v>256</v>
      </c>
      <c r="E140" s="142" t="s">
        <v>257</v>
      </c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147"/>
      <c r="D141" s="231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147"/>
      <c r="D142" s="146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 ht="15.75" customHeight="1">
      <c r="A143" s="81"/>
      <c r="B143" s="146"/>
      <c r="C143" s="147"/>
      <c r="D143" s="146"/>
      <c r="E143" s="146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 ht="15.75" customHeight="1">
      <c r="A144" s="81"/>
      <c r="B144" s="146"/>
      <c r="C144" s="147"/>
      <c r="D144" s="146"/>
      <c r="E144" s="146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331"/>
      <c r="D145" s="342"/>
      <c r="E145" s="146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331"/>
      <c r="D146" s="146"/>
      <c r="E146" s="332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332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147"/>
      <c r="D148" s="146"/>
      <c r="E148" s="333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146"/>
      <c r="C149" s="147"/>
      <c r="D149" s="146"/>
      <c r="E149" s="146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146"/>
      <c r="C150" s="147"/>
      <c r="D150" s="146"/>
      <c r="E150" s="146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373" t="s">
        <v>971</v>
      </c>
      <c r="C152" s="376" t="s">
        <v>255</v>
      </c>
      <c r="D152" s="377" t="s">
        <v>748</v>
      </c>
      <c r="E152" s="374" t="s">
        <v>749</v>
      </c>
      <c r="F152" s="430" t="s">
        <v>937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375"/>
      <c r="C153" s="375"/>
      <c r="D153" s="378"/>
      <c r="E153" s="378"/>
      <c r="F153" s="378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10000.0</v>
      </c>
      <c r="C154" s="406">
        <v>45260.0</v>
      </c>
      <c r="D154" s="219">
        <v>350000.0</v>
      </c>
      <c r="E154" s="219">
        <v>10000.0</v>
      </c>
      <c r="F154" s="219">
        <v>340000.0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15000.0</v>
      </c>
      <c r="C155" s="406">
        <v>45275.0</v>
      </c>
      <c r="D155" s="219">
        <v>340000.0</v>
      </c>
      <c r="E155" s="219">
        <v>5000.0</v>
      </c>
      <c r="F155" s="219">
        <v>335000.0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20000.0</v>
      </c>
      <c r="C156" s="337">
        <v>45315.0</v>
      </c>
      <c r="D156" s="219">
        <v>335000.0</v>
      </c>
      <c r="E156" s="219">
        <v>5000.0</v>
      </c>
      <c r="F156" s="219">
        <v>330000.0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451">
        <v>25000.0</v>
      </c>
      <c r="C157" s="452">
        <v>45328.0</v>
      </c>
      <c r="D157" s="453">
        <v>330000.0</v>
      </c>
      <c r="E157" s="453">
        <v>5000.0</v>
      </c>
      <c r="F157" s="453">
        <v>325000.0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30000.0</v>
      </c>
      <c r="C158" s="337">
        <v>45357.0</v>
      </c>
      <c r="D158" s="451">
        <v>325000.0</v>
      </c>
      <c r="E158" s="219">
        <v>5000.0</v>
      </c>
      <c r="F158" s="219">
        <v>320000.0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35000.0</v>
      </c>
      <c r="C159" s="337">
        <v>45385.0</v>
      </c>
      <c r="D159" s="219">
        <v>320000.0</v>
      </c>
      <c r="E159" s="219">
        <v>5000.0</v>
      </c>
      <c r="F159" s="219">
        <v>315000.0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40000.0</v>
      </c>
      <c r="C160" s="337">
        <v>45416.0</v>
      </c>
      <c r="D160" s="219">
        <v>315000.0</v>
      </c>
      <c r="E160" s="219">
        <v>5000.0</v>
      </c>
      <c r="F160" s="219">
        <v>310000.0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40500.0</v>
      </c>
      <c r="C161" s="337">
        <v>45427.0</v>
      </c>
      <c r="D161" s="219">
        <v>310000.0</v>
      </c>
      <c r="E161" s="219">
        <v>500.0</v>
      </c>
      <c r="F161" s="219">
        <v>309500.0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219">
        <v>45500.0</v>
      </c>
      <c r="C162" s="337">
        <v>45450.0</v>
      </c>
      <c r="D162" s="219">
        <v>309500.0</v>
      </c>
      <c r="E162" s="219">
        <v>5000.0</v>
      </c>
      <c r="F162" s="219">
        <v>304500.0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219">
        <v>46000.0</v>
      </c>
      <c r="C163" s="337">
        <v>45456.0</v>
      </c>
      <c r="D163" s="219">
        <v>304500.0</v>
      </c>
      <c r="E163" s="219">
        <v>500.0</v>
      </c>
      <c r="F163" s="219">
        <v>304000.0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219">
        <v>51000.0</v>
      </c>
      <c r="C164" s="337">
        <v>45482.0</v>
      </c>
      <c r="D164" s="219">
        <v>304000.0</v>
      </c>
      <c r="E164" s="219">
        <v>5000.0</v>
      </c>
      <c r="F164" s="219">
        <v>299000.0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219">
        <v>56000.0</v>
      </c>
      <c r="C165" s="337">
        <v>45505.0</v>
      </c>
      <c r="D165" s="219">
        <v>299000.0</v>
      </c>
      <c r="E165" s="219">
        <v>5000.0</v>
      </c>
      <c r="F165" s="219">
        <v>294000.0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219">
        <v>61500.0</v>
      </c>
      <c r="C166" s="337">
        <v>45505.0</v>
      </c>
      <c r="D166" s="219">
        <v>294000.0</v>
      </c>
      <c r="E166" s="219">
        <v>500.0</v>
      </c>
      <c r="F166" s="219">
        <v>293500.0</v>
      </c>
      <c r="G166" s="219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219"/>
      <c r="C167" s="337"/>
      <c r="D167" s="219"/>
      <c r="E167" s="219"/>
      <c r="F167" s="219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S981" s="81"/>
      <c r="T981" s="81"/>
      <c r="U981" s="81"/>
      <c r="V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S982" s="81"/>
      <c r="T982" s="81"/>
      <c r="U982" s="81"/>
      <c r="V982" s="81"/>
    </row>
    <row r="983">
      <c r="S983" s="81"/>
      <c r="T983" s="81"/>
      <c r="U983" s="81"/>
      <c r="V983" s="81"/>
    </row>
    <row r="984">
      <c r="S984" s="81"/>
      <c r="T984" s="81"/>
      <c r="U984" s="81"/>
      <c r="V984" s="81"/>
    </row>
  </sheetData>
  <mergeCells count="6">
    <mergeCell ref="B116:D116"/>
    <mergeCell ref="B152:B153"/>
    <mergeCell ref="C152:C153"/>
    <mergeCell ref="D152:D153"/>
    <mergeCell ref="E152:E153"/>
    <mergeCell ref="F152:F15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SUM(D33+C135)</f>
        <v>35957.52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 t="s">
        <v>1066</v>
      </c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48880.86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48880.86</v>
      </c>
      <c r="F4" s="81">
        <f>(E4/E1)</f>
        <v>1.359405765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15.0</v>
      </c>
      <c r="B6" s="85" t="s">
        <v>13</v>
      </c>
      <c r="C6" s="85" t="s">
        <v>14</v>
      </c>
      <c r="D6" s="86">
        <v>3162.86</v>
      </c>
      <c r="E6" s="209" t="s">
        <v>15</v>
      </c>
      <c r="F6" s="163"/>
      <c r="G6" s="183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15.0</v>
      </c>
      <c r="B7" s="85" t="s">
        <v>20</v>
      </c>
      <c r="C7" s="85" t="s">
        <v>21</v>
      </c>
      <c r="D7" s="86">
        <v>82.02</v>
      </c>
      <c r="E7" s="275" t="s">
        <v>15</v>
      </c>
      <c r="F7" s="163"/>
      <c r="G7" s="183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15.0</v>
      </c>
      <c r="B8" s="85" t="s">
        <v>23</v>
      </c>
      <c r="C8" s="85" t="s">
        <v>21</v>
      </c>
      <c r="D8" s="86">
        <v>240.59</v>
      </c>
      <c r="E8" s="355" t="s">
        <v>15</v>
      </c>
      <c r="F8" s="163"/>
      <c r="G8" s="183"/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39</v>
      </c>
      <c r="D9" s="86">
        <v>77.67</v>
      </c>
      <c r="E9" s="209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1151</v>
      </c>
      <c r="D10" s="357">
        <v>3000.0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/>
      <c r="B11" s="417" t="s">
        <v>894</v>
      </c>
      <c r="C11" s="528" t="s">
        <v>895</v>
      </c>
      <c r="D11" s="418" t="s">
        <v>895</v>
      </c>
      <c r="E11" s="209" t="s">
        <v>895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1152</v>
      </c>
      <c r="C12" s="85" t="s">
        <v>1153</v>
      </c>
      <c r="D12" s="87">
        <v>1506.76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1154</v>
      </c>
      <c r="C13" s="85" t="s">
        <v>1155</v>
      </c>
      <c r="D13" s="87">
        <v>1511.88</v>
      </c>
      <c r="E13" s="209" t="s">
        <v>15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1156</v>
      </c>
      <c r="C14" s="529" t="s">
        <v>1157</v>
      </c>
      <c r="D14" s="86">
        <v>1324.5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1158</v>
      </c>
      <c r="C15" s="85" t="s">
        <v>701</v>
      </c>
      <c r="D15" s="86">
        <v>264.0</v>
      </c>
      <c r="E15" s="266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828</v>
      </c>
      <c r="C16" s="85" t="s">
        <v>26</v>
      </c>
      <c r="D16" s="86">
        <v>264.0</v>
      </c>
      <c r="E16" s="266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1.0</v>
      </c>
      <c r="B17" s="85" t="s">
        <v>1159</v>
      </c>
      <c r="C17" s="85" t="s">
        <v>1016</v>
      </c>
      <c r="D17" s="86">
        <v>446.4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5.0</v>
      </c>
      <c r="B18" s="85" t="s">
        <v>32</v>
      </c>
      <c r="C18" s="85" t="s">
        <v>369</v>
      </c>
      <c r="D18" s="86">
        <v>1000.0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7.0</v>
      </c>
      <c r="B19" s="85" t="s">
        <v>49</v>
      </c>
      <c r="C19" s="85" t="s">
        <v>50</v>
      </c>
      <c r="D19" s="86">
        <v>16.26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331</v>
      </c>
      <c r="C20" s="85" t="s">
        <v>50</v>
      </c>
      <c r="D20" s="224">
        <v>148.91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504</v>
      </c>
      <c r="C21" s="85" t="s">
        <v>39</v>
      </c>
      <c r="D21" s="86">
        <v>706.0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10.0</v>
      </c>
      <c r="B22" s="85" t="s">
        <v>1128</v>
      </c>
      <c r="C22" s="85" t="s">
        <v>50</v>
      </c>
      <c r="D22" s="181" t="s">
        <v>896</v>
      </c>
      <c r="E22" s="209" t="s">
        <v>895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15.0</v>
      </c>
      <c r="B23" s="85" t="s">
        <v>172</v>
      </c>
      <c r="C23" s="85" t="s">
        <v>26</v>
      </c>
      <c r="D23" s="358">
        <f>SUM(E37:E46)</f>
        <v>7756.95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15.0</v>
      </c>
      <c r="B24" s="85" t="s">
        <v>506</v>
      </c>
      <c r="C24" s="85" t="s">
        <v>26</v>
      </c>
      <c r="D24" s="86">
        <v>1412.0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356">
        <v>20.0</v>
      </c>
      <c r="B25" s="277" t="s">
        <v>38</v>
      </c>
      <c r="C25" s="85" t="s">
        <v>1077</v>
      </c>
      <c r="D25" s="86">
        <v>460.0</v>
      </c>
      <c r="E25" s="209" t="s">
        <v>15</v>
      </c>
      <c r="F25" s="82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1129</v>
      </c>
      <c r="C26" s="85" t="s">
        <v>1077</v>
      </c>
      <c r="D26" s="86">
        <v>340.65</v>
      </c>
      <c r="E26" s="209" t="s">
        <v>15</v>
      </c>
      <c r="F26" s="230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368</v>
      </c>
      <c r="C27" s="85" t="s">
        <v>39</v>
      </c>
      <c r="D27" s="181" t="s">
        <v>397</v>
      </c>
      <c r="E27" s="209" t="s">
        <v>397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85">
        <v>20.0</v>
      </c>
      <c r="B28" s="85" t="s">
        <v>1045</v>
      </c>
      <c r="C28" s="85" t="s">
        <v>39</v>
      </c>
      <c r="D28" s="87">
        <v>2042.3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20.0</v>
      </c>
      <c r="B29" s="85" t="s">
        <v>60</v>
      </c>
      <c r="C29" s="85" t="s">
        <v>39</v>
      </c>
      <c r="D29" s="87">
        <v>1691.87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11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1046</v>
      </c>
      <c r="C31" s="92" t="s">
        <v>26</v>
      </c>
      <c r="D31" s="153">
        <f>SUM(C52:D52)</f>
        <v>450</v>
      </c>
      <c r="E31" s="209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SUM(J37:J48)</f>
        <v>4213.64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96"/>
      <c r="D33" s="97">
        <f>SUM(D6:D32)</f>
        <v>32219.26</v>
      </c>
      <c r="E33" s="344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371</v>
      </c>
      <c r="C37" s="397"/>
      <c r="D37" s="433">
        <v>467.0</v>
      </c>
      <c r="E37" s="396">
        <f t="shared" ref="E37:E48" si="1">SUM(C37+D37)</f>
        <v>467</v>
      </c>
      <c r="F37" s="81"/>
      <c r="G37" s="108" t="s">
        <v>371</v>
      </c>
      <c r="H37" s="524"/>
      <c r="I37" s="267">
        <v>656.97</v>
      </c>
      <c r="J37" s="396">
        <f t="shared" ref="J37:J48" si="2">SUM(H37:I37)</f>
        <v>656.97</v>
      </c>
      <c r="K37" s="108" t="s">
        <v>371</v>
      </c>
      <c r="L37" s="241"/>
      <c r="M37" s="396">
        <f t="shared" ref="M37:M49" si="3">SUM(E37+J37)</f>
        <v>1123.97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833</v>
      </c>
      <c r="C38" s="302"/>
      <c r="D38" s="398">
        <v>512.13</v>
      </c>
      <c r="E38" s="396">
        <f t="shared" si="1"/>
        <v>512.13</v>
      </c>
      <c r="F38" s="81"/>
      <c r="G38" s="108" t="s">
        <v>833</v>
      </c>
      <c r="H38" s="399"/>
      <c r="I38" s="385">
        <v>1315.65</v>
      </c>
      <c r="J38" s="396">
        <f t="shared" si="2"/>
        <v>1315.65</v>
      </c>
      <c r="K38" s="108" t="s">
        <v>833</v>
      </c>
      <c r="L38" s="241"/>
      <c r="M38" s="396">
        <f t="shared" si="3"/>
        <v>1827.78</v>
      </c>
      <c r="N38" s="81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954</v>
      </c>
      <c r="C39" s="302"/>
      <c r="D39" s="398">
        <v>921.9</v>
      </c>
      <c r="E39" s="396">
        <f t="shared" si="1"/>
        <v>921.9</v>
      </c>
      <c r="F39" s="81"/>
      <c r="G39" s="108" t="s">
        <v>805</v>
      </c>
      <c r="H39" s="393">
        <v>63.7</v>
      </c>
      <c r="I39" s="267">
        <v>982.22</v>
      </c>
      <c r="J39" s="396">
        <f t="shared" si="2"/>
        <v>1045.92</v>
      </c>
      <c r="K39" s="108" t="s">
        <v>873</v>
      </c>
      <c r="L39" s="241"/>
      <c r="M39" s="396">
        <f t="shared" si="3"/>
        <v>1967.82</v>
      </c>
      <c r="N39" s="82" t="s">
        <v>872</v>
      </c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604</v>
      </c>
      <c r="C40" s="516"/>
      <c r="D40" s="398">
        <v>844.8</v>
      </c>
      <c r="E40" s="396">
        <f t="shared" si="1"/>
        <v>844.8</v>
      </c>
      <c r="F40" s="81"/>
      <c r="G40" s="108" t="s">
        <v>604</v>
      </c>
      <c r="H40" s="393"/>
      <c r="I40" s="398">
        <v>469.1</v>
      </c>
      <c r="J40" s="396">
        <f t="shared" si="2"/>
        <v>469.1</v>
      </c>
      <c r="K40" s="108" t="s">
        <v>604</v>
      </c>
      <c r="L40" s="241"/>
      <c r="M40" s="396">
        <f t="shared" si="3"/>
        <v>1313.9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669</v>
      </c>
      <c r="C41" s="302">
        <v>1216.17</v>
      </c>
      <c r="D41" s="398">
        <v>1387.95</v>
      </c>
      <c r="E41" s="396">
        <f t="shared" si="1"/>
        <v>2604.12</v>
      </c>
      <c r="F41" s="81"/>
      <c r="G41" s="108" t="s">
        <v>669</v>
      </c>
      <c r="H41" s="393"/>
      <c r="I41" s="224"/>
      <c r="J41" s="396">
        <f t="shared" si="2"/>
        <v>0</v>
      </c>
      <c r="K41" s="108" t="s">
        <v>669</v>
      </c>
      <c r="L41" s="241"/>
      <c r="M41" s="396">
        <f t="shared" si="3"/>
        <v>2604.12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763</v>
      </c>
      <c r="C42" s="302">
        <v>200.0</v>
      </c>
      <c r="D42" s="398">
        <v>112.6</v>
      </c>
      <c r="E42" s="396">
        <f t="shared" si="1"/>
        <v>312.6</v>
      </c>
      <c r="F42" s="81"/>
      <c r="G42" s="108" t="s">
        <v>763</v>
      </c>
      <c r="H42" s="524">
        <v>100.0</v>
      </c>
      <c r="I42" s="398">
        <v>326.0</v>
      </c>
      <c r="J42" s="396">
        <f t="shared" si="2"/>
        <v>426</v>
      </c>
      <c r="K42" s="108" t="s">
        <v>763</v>
      </c>
      <c r="L42" s="241"/>
      <c r="M42" s="396">
        <f t="shared" si="3"/>
        <v>738.6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1108</v>
      </c>
      <c r="C43" s="302">
        <v>720.9</v>
      </c>
      <c r="D43" s="398">
        <v>1023.5</v>
      </c>
      <c r="E43" s="396">
        <f t="shared" si="1"/>
        <v>1744.4</v>
      </c>
      <c r="F43" s="81"/>
      <c r="G43" s="108" t="s">
        <v>1108</v>
      </c>
      <c r="H43" s="399"/>
      <c r="I43" s="224"/>
      <c r="J43" s="396">
        <f t="shared" si="2"/>
        <v>0</v>
      </c>
      <c r="K43" s="108" t="s">
        <v>1108</v>
      </c>
      <c r="L43" s="241"/>
      <c r="M43" s="421">
        <f t="shared" si="3"/>
        <v>1744.4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1020</v>
      </c>
      <c r="C44" s="302">
        <v>167.0</v>
      </c>
      <c r="D44" s="398">
        <v>183.0</v>
      </c>
      <c r="E44" s="396">
        <f t="shared" si="1"/>
        <v>350</v>
      </c>
      <c r="F44" s="81"/>
      <c r="G44" s="108" t="s">
        <v>1020</v>
      </c>
      <c r="H44" s="393"/>
      <c r="I44" s="398"/>
      <c r="J44" s="396">
        <f t="shared" si="2"/>
        <v>0</v>
      </c>
      <c r="K44" s="108" t="s">
        <v>1020</v>
      </c>
      <c r="L44" s="241"/>
      <c r="M44" s="421">
        <f t="shared" si="3"/>
        <v>350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1130</v>
      </c>
      <c r="C45" s="302"/>
      <c r="D45" s="398">
        <v>0.0</v>
      </c>
      <c r="E45" s="396">
        <f t="shared" si="1"/>
        <v>0</v>
      </c>
      <c r="F45" s="81"/>
      <c r="G45" s="108" t="s">
        <v>1130</v>
      </c>
      <c r="H45" s="436"/>
      <c r="I45" s="398"/>
      <c r="J45" s="396">
        <f t="shared" si="2"/>
        <v>0</v>
      </c>
      <c r="K45" s="108" t="s">
        <v>1130</v>
      </c>
      <c r="L45" s="241"/>
      <c r="M45" s="421">
        <f t="shared" si="3"/>
        <v>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 t="s">
        <v>1131</v>
      </c>
      <c r="C46" s="302"/>
      <c r="D46" s="398">
        <v>0.0</v>
      </c>
      <c r="E46" s="396">
        <f t="shared" si="1"/>
        <v>0</v>
      </c>
      <c r="F46" s="81"/>
      <c r="G46" s="108" t="s">
        <v>1131</v>
      </c>
      <c r="H46" s="436"/>
      <c r="I46" s="224"/>
      <c r="J46" s="396">
        <f t="shared" si="2"/>
        <v>0</v>
      </c>
      <c r="K46" s="108" t="s">
        <v>1131</v>
      </c>
      <c r="L46" s="241"/>
      <c r="M46" s="421">
        <f t="shared" si="3"/>
        <v>0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08" t="s">
        <v>1109</v>
      </c>
      <c r="C47" s="302"/>
      <c r="D47" s="398"/>
      <c r="E47" s="396">
        <f t="shared" si="1"/>
        <v>0</v>
      </c>
      <c r="F47" s="81"/>
      <c r="G47" s="108" t="s">
        <v>1109</v>
      </c>
      <c r="H47" s="525"/>
      <c r="I47" s="224"/>
      <c r="J47" s="396">
        <f t="shared" si="2"/>
        <v>0</v>
      </c>
      <c r="K47" s="108" t="s">
        <v>1109</v>
      </c>
      <c r="L47" s="241"/>
      <c r="M47" s="438">
        <f t="shared" si="3"/>
        <v>0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08" t="s">
        <v>1132</v>
      </c>
      <c r="C48" s="302">
        <v>150.0</v>
      </c>
      <c r="D48" s="302">
        <v>300.0</v>
      </c>
      <c r="E48" s="396">
        <f t="shared" si="1"/>
        <v>450</v>
      </c>
      <c r="F48" s="81"/>
      <c r="G48" s="108" t="s">
        <v>1132</v>
      </c>
      <c r="H48" s="393">
        <v>300.0</v>
      </c>
      <c r="I48" s="224"/>
      <c r="J48" s="404">
        <f t="shared" si="2"/>
        <v>300</v>
      </c>
      <c r="K48" s="108" t="s">
        <v>1132</v>
      </c>
      <c r="L48" s="241"/>
      <c r="M48" s="396">
        <f t="shared" si="3"/>
        <v>750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252"/>
      <c r="E49" s="403">
        <f>SUM(E37:E48)</f>
        <v>8206.95</v>
      </c>
      <c r="F49" s="194"/>
      <c r="G49" s="81"/>
      <c r="H49" s="81"/>
      <c r="I49" s="257" t="s">
        <v>193</v>
      </c>
      <c r="J49" s="335">
        <f>SUM(J37:J48)</f>
        <v>4213.64</v>
      </c>
      <c r="K49" s="195" t="s">
        <v>281</v>
      </c>
      <c r="L49" s="327"/>
      <c r="M49" s="396">
        <f t="shared" si="3"/>
        <v>12420.59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87" t="s">
        <v>1021</v>
      </c>
      <c r="C51" s="132" t="s">
        <v>1022</v>
      </c>
      <c r="D51" s="132" t="s">
        <v>1023</v>
      </c>
      <c r="E51" s="132" t="s">
        <v>281</v>
      </c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32" t="s">
        <v>1024</v>
      </c>
      <c r="C52" s="456">
        <v>450.0</v>
      </c>
      <c r="D52" s="456"/>
      <c r="E52" s="456">
        <f>SUM(C52:D52)</f>
        <v>450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79" t="s">
        <v>201</v>
      </c>
      <c r="C54" s="99"/>
      <c r="D54" s="99"/>
      <c r="E54" s="99"/>
      <c r="F54" s="99"/>
      <c r="G54" s="99"/>
      <c r="H54" s="99"/>
      <c r="I54" s="99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79" t="s">
        <v>438</v>
      </c>
      <c r="C56" s="99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29"/>
      <c r="C57" s="129"/>
      <c r="D57" s="129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/>
      <c r="C58" s="130"/>
      <c r="D58" s="13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/>
      <c r="C59" s="130"/>
      <c r="D59" s="13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/>
      <c r="C61" s="130"/>
      <c r="D61" s="13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1"/>
      <c r="C62" s="131"/>
      <c r="D62" s="13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81"/>
      <c r="C63" s="133" t="s">
        <v>193</v>
      </c>
      <c r="D63" s="134">
        <f>SUM(D58:D62)</f>
        <v>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79" t="s">
        <v>210</v>
      </c>
      <c r="C65" s="99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29" t="s">
        <v>203</v>
      </c>
      <c r="C66" s="129" t="s">
        <v>160</v>
      </c>
      <c r="D66" s="517" t="s">
        <v>204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1135</v>
      </c>
      <c r="C67" s="130" t="s">
        <v>416</v>
      </c>
      <c r="D67" s="302">
        <v>236.5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1160</v>
      </c>
      <c r="C68" s="130" t="s">
        <v>270</v>
      </c>
      <c r="D68" s="302">
        <v>540.54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330" t="s">
        <v>1161</v>
      </c>
      <c r="C69" s="130" t="s">
        <v>209</v>
      </c>
      <c r="D69" s="302">
        <v>39.74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0" t="s">
        <v>1135</v>
      </c>
      <c r="C70" s="130" t="s">
        <v>209</v>
      </c>
      <c r="D70" s="302">
        <v>132.95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0"/>
      <c r="C71" s="130"/>
      <c r="D71" s="302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1"/>
      <c r="C72" s="131"/>
      <c r="D72" s="396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5"/>
      <c r="C73" s="131"/>
      <c r="D73" s="396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6"/>
      <c r="C74" s="133" t="s">
        <v>193</v>
      </c>
      <c r="D74" s="329">
        <f>SUM(D67:D73)</f>
        <v>949.73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79" t="s">
        <v>216</v>
      </c>
      <c r="C76" s="99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29" t="s">
        <v>203</v>
      </c>
      <c r="C77" s="129" t="s">
        <v>160</v>
      </c>
      <c r="D77" s="129" t="s">
        <v>204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130"/>
      <c r="D78" s="13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0"/>
      <c r="C79" s="130"/>
      <c r="D79" s="13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5"/>
      <c r="C80" s="135"/>
      <c r="D80" s="135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6"/>
      <c r="C81" s="133" t="s">
        <v>193</v>
      </c>
      <c r="D81" s="134">
        <f>SUM(D78:D80)</f>
        <v>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79" t="s">
        <v>220</v>
      </c>
      <c r="C83" s="99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29" t="s">
        <v>203</v>
      </c>
      <c r="C84" s="129" t="s">
        <v>160</v>
      </c>
      <c r="D84" s="129" t="s">
        <v>204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0" t="s">
        <v>1162</v>
      </c>
      <c r="C85" s="130" t="s">
        <v>416</v>
      </c>
      <c r="D85" s="302">
        <v>73.06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 t="s">
        <v>1163</v>
      </c>
      <c r="C86" s="130" t="s">
        <v>416</v>
      </c>
      <c r="D86" s="302">
        <v>129.9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7" t="s">
        <v>1164</v>
      </c>
      <c r="C87" s="137" t="s">
        <v>270</v>
      </c>
      <c r="D87" s="348">
        <v>250.0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7" t="s">
        <v>1165</v>
      </c>
      <c r="C88" s="137" t="s">
        <v>270</v>
      </c>
      <c r="D88" s="348">
        <v>30.0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6"/>
      <c r="C89" s="133" t="s">
        <v>193</v>
      </c>
      <c r="D89" s="329">
        <f>SUM(D85:D88)</f>
        <v>482.96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79" t="s">
        <v>223</v>
      </c>
      <c r="C91" s="99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29" t="s">
        <v>203</v>
      </c>
      <c r="C92" s="129" t="s">
        <v>160</v>
      </c>
      <c r="D92" s="129" t="s">
        <v>204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0"/>
      <c r="C94" s="130"/>
      <c r="D94" s="13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81"/>
      <c r="C96" s="133" t="s">
        <v>193</v>
      </c>
      <c r="D96" s="134">
        <f>SUM(D93:D95)</f>
        <v>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79" t="s">
        <v>224</v>
      </c>
      <c r="C98" s="99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29" t="s">
        <v>203</v>
      </c>
      <c r="C99" s="129" t="s">
        <v>160</v>
      </c>
      <c r="D99" s="129" t="s">
        <v>204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330"/>
      <c r="C100" s="387"/>
      <c r="D100" s="388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1"/>
      <c r="C101" s="131"/>
      <c r="D101" s="13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5"/>
      <c r="C102" s="135"/>
      <c r="D102" s="135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6"/>
      <c r="C103" s="133" t="s">
        <v>193</v>
      </c>
      <c r="D103" s="134">
        <f>SUM(D100:D102)</f>
        <v>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200" t="s">
        <v>354</v>
      </c>
      <c r="C106" s="99"/>
      <c r="D106" s="81"/>
      <c r="E106" s="81"/>
      <c r="F106" s="81"/>
      <c r="G106" s="365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29" t="s">
        <v>203</v>
      </c>
      <c r="C107" s="129" t="s">
        <v>160</v>
      </c>
      <c r="D107" s="129" t="s">
        <v>204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0" t="s">
        <v>1166</v>
      </c>
      <c r="C108" s="130" t="s">
        <v>270</v>
      </c>
      <c r="D108" s="302">
        <v>140.0</v>
      </c>
      <c r="E108" s="199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87" t="s">
        <v>1167</v>
      </c>
      <c r="C109" s="130" t="s">
        <v>416</v>
      </c>
      <c r="D109" s="302">
        <v>108.0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0"/>
      <c r="C110" s="130"/>
      <c r="D110" s="302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37"/>
      <c r="C111" s="137"/>
      <c r="D111" s="348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213"/>
      <c r="C112" s="214" t="s">
        <v>193</v>
      </c>
      <c r="D112" s="411">
        <f>SUM(D108:D111)</f>
        <v>248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216"/>
      <c r="C113" s="217"/>
      <c r="D113" s="217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364" t="s">
        <v>928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29" t="s">
        <v>203</v>
      </c>
      <c r="C115" s="129" t="s">
        <v>160</v>
      </c>
      <c r="D115" s="129" t="s">
        <v>204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87" t="s">
        <v>1062</v>
      </c>
      <c r="C116" s="130" t="s">
        <v>1168</v>
      </c>
      <c r="D116" s="302">
        <v>151.67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 t="s">
        <v>1169</v>
      </c>
      <c r="C117" s="130" t="s">
        <v>270</v>
      </c>
      <c r="D117" s="302">
        <v>1046.81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0"/>
      <c r="C118" s="130"/>
      <c r="D118" s="13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7"/>
      <c r="C119" s="137"/>
      <c r="D119" s="137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213"/>
      <c r="C120" s="214" t="s">
        <v>193</v>
      </c>
      <c r="D120" s="439">
        <f>SUM(D116:D119)</f>
        <v>1198.48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367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216"/>
      <c r="C122" s="429"/>
      <c r="D122" s="429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79" t="s">
        <v>930</v>
      </c>
      <c r="C123" s="218"/>
      <c r="D123" s="218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129" t="s">
        <v>203</v>
      </c>
      <c r="C124" s="129" t="s">
        <v>160</v>
      </c>
      <c r="D124" s="129" t="s">
        <v>204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330" t="s">
        <v>1170</v>
      </c>
      <c r="C125" s="387" t="s">
        <v>1171</v>
      </c>
      <c r="D125" s="388">
        <v>612.97</v>
      </c>
      <c r="E125" s="199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330" t="s">
        <v>1172</v>
      </c>
      <c r="C126" s="387" t="s">
        <v>1119</v>
      </c>
      <c r="D126" s="155">
        <v>246.12</v>
      </c>
      <c r="E126" s="81"/>
      <c r="F126" s="81"/>
      <c r="G126" s="389"/>
      <c r="H126" s="389"/>
      <c r="I126" s="99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69"/>
      <c r="C127" s="124"/>
      <c r="D127" s="370"/>
      <c r="E127" s="81"/>
      <c r="F127" s="81"/>
      <c r="G127" s="131"/>
      <c r="H127" s="242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0"/>
      <c r="C128" s="130"/>
      <c r="D128" s="130"/>
      <c r="E128" s="81"/>
      <c r="F128" s="81"/>
      <c r="I128" s="99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0"/>
      <c r="C129" s="130"/>
      <c r="D129" s="130"/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0"/>
      <c r="C131" s="130"/>
      <c r="D131" s="130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1"/>
      <c r="C132" s="131"/>
      <c r="D132" s="131"/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81"/>
      <c r="C133" s="133" t="s">
        <v>193</v>
      </c>
      <c r="D133" s="134">
        <f>SUM(D125:D132)</f>
        <v>859.09</v>
      </c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81"/>
      <c r="C134" s="81"/>
      <c r="D134" s="81"/>
      <c r="E134" s="81"/>
      <c r="F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79" t="s">
        <v>252</v>
      </c>
      <c r="C135" s="304">
        <f>SUM(D63+D74+D81+D89+D96+D103+D112+D120+D133)</f>
        <v>3738.26</v>
      </c>
      <c r="D135" s="99"/>
      <c r="E135" s="99"/>
      <c r="F135" s="389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1"/>
      <c r="C136" s="141"/>
      <c r="D136" s="141"/>
      <c r="E136" s="81"/>
      <c r="F136" s="13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79" t="s">
        <v>253</v>
      </c>
      <c r="C137" s="99"/>
      <c r="D137" s="99"/>
      <c r="E137" s="99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39" t="s">
        <v>254</v>
      </c>
      <c r="C138" s="139" t="s">
        <v>255</v>
      </c>
      <c r="D138" s="139" t="s">
        <v>256</v>
      </c>
      <c r="E138" s="142" t="s">
        <v>257</v>
      </c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/>
      <c r="C139" s="147"/>
      <c r="D139" s="231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147"/>
      <c r="D140" s="146"/>
      <c r="E140" s="146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 ht="15.75" customHeight="1">
      <c r="A141" s="81"/>
      <c r="B141" s="146"/>
      <c r="C141" s="147"/>
      <c r="D141" s="146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 ht="15.75" customHeight="1">
      <c r="A142" s="81"/>
      <c r="B142" s="146"/>
      <c r="C142" s="147"/>
      <c r="D142" s="146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331"/>
      <c r="D143" s="342"/>
      <c r="E143" s="146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331"/>
      <c r="D144" s="146"/>
      <c r="E144" s="332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147"/>
      <c r="D145" s="146"/>
      <c r="E145" s="332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146"/>
      <c r="E146" s="333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146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147"/>
      <c r="D148" s="146"/>
      <c r="E148" s="146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373" t="s">
        <v>971</v>
      </c>
      <c r="C150" s="376" t="s">
        <v>255</v>
      </c>
      <c r="D150" s="377" t="s">
        <v>748</v>
      </c>
      <c r="E150" s="374" t="s">
        <v>749</v>
      </c>
      <c r="F150" s="430" t="s">
        <v>937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375"/>
      <c r="C151" s="375"/>
      <c r="D151" s="378"/>
      <c r="E151" s="378"/>
      <c r="F151" s="378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10000.0</v>
      </c>
      <c r="C152" s="406">
        <v>45260.0</v>
      </c>
      <c r="D152" s="219">
        <v>350000.0</v>
      </c>
      <c r="E152" s="219">
        <v>10000.0</v>
      </c>
      <c r="F152" s="219">
        <v>340000.0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15000.0</v>
      </c>
      <c r="C153" s="406">
        <v>45275.0</v>
      </c>
      <c r="D153" s="219">
        <v>340000.0</v>
      </c>
      <c r="E153" s="219">
        <v>5000.0</v>
      </c>
      <c r="F153" s="219">
        <v>335000.0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20000.0</v>
      </c>
      <c r="C154" s="337">
        <v>45315.0</v>
      </c>
      <c r="D154" s="219">
        <v>335000.0</v>
      </c>
      <c r="E154" s="219">
        <v>5000.0</v>
      </c>
      <c r="F154" s="219">
        <v>330000.0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451">
        <v>25000.0</v>
      </c>
      <c r="C155" s="452">
        <v>45328.0</v>
      </c>
      <c r="D155" s="453">
        <v>330000.0</v>
      </c>
      <c r="E155" s="453">
        <v>5000.0</v>
      </c>
      <c r="F155" s="453">
        <v>325000.0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30000.0</v>
      </c>
      <c r="C156" s="337">
        <v>45357.0</v>
      </c>
      <c r="D156" s="451">
        <v>325000.0</v>
      </c>
      <c r="E156" s="219">
        <v>5000.0</v>
      </c>
      <c r="F156" s="219">
        <v>320000.0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35000.0</v>
      </c>
      <c r="C157" s="337">
        <v>45385.0</v>
      </c>
      <c r="D157" s="219">
        <v>320000.0</v>
      </c>
      <c r="E157" s="219">
        <v>5000.0</v>
      </c>
      <c r="F157" s="219">
        <v>315000.0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40000.0</v>
      </c>
      <c r="C158" s="337">
        <v>45416.0</v>
      </c>
      <c r="D158" s="219">
        <v>315000.0</v>
      </c>
      <c r="E158" s="219">
        <v>5000.0</v>
      </c>
      <c r="F158" s="219">
        <v>310000.0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40500.0</v>
      </c>
      <c r="C159" s="337">
        <v>45427.0</v>
      </c>
      <c r="D159" s="219">
        <v>310000.0</v>
      </c>
      <c r="E159" s="219">
        <v>500.0</v>
      </c>
      <c r="F159" s="219">
        <v>309500.0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45500.0</v>
      </c>
      <c r="C160" s="337">
        <v>45450.0</v>
      </c>
      <c r="D160" s="219">
        <v>309500.0</v>
      </c>
      <c r="E160" s="219">
        <v>5000.0</v>
      </c>
      <c r="F160" s="219">
        <v>304500.0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46000.0</v>
      </c>
      <c r="C161" s="337">
        <v>45456.0</v>
      </c>
      <c r="D161" s="219">
        <v>304500.0</v>
      </c>
      <c r="E161" s="219">
        <v>500.0</v>
      </c>
      <c r="F161" s="219">
        <v>304000.0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219">
        <v>51000.0</v>
      </c>
      <c r="C162" s="337">
        <v>45482.0</v>
      </c>
      <c r="D162" s="219">
        <v>304000.0</v>
      </c>
      <c r="E162" s="219">
        <v>5000.0</v>
      </c>
      <c r="F162" s="219">
        <v>299000.0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219">
        <v>56000.0</v>
      </c>
      <c r="C163" s="337">
        <v>45505.0</v>
      </c>
      <c r="D163" s="219">
        <v>299000.0</v>
      </c>
      <c r="E163" s="219">
        <v>5000.0</v>
      </c>
      <c r="F163" s="219">
        <v>294000.0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219">
        <v>56500.0</v>
      </c>
      <c r="C164" s="337">
        <v>45505.0</v>
      </c>
      <c r="D164" s="219">
        <v>294000.0</v>
      </c>
      <c r="E164" s="219">
        <v>500.0</v>
      </c>
      <c r="F164" s="219">
        <v>293500.0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451">
        <v>66500.0</v>
      </c>
      <c r="C165" s="530">
        <v>45545.0</v>
      </c>
      <c r="D165" s="451">
        <v>293500.0</v>
      </c>
      <c r="E165" s="451">
        <v>5000.0</v>
      </c>
      <c r="F165" s="451">
        <v>288500.0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451"/>
      <c r="C166" s="530"/>
      <c r="D166" s="451">
        <v>288500.0</v>
      </c>
      <c r="E166" s="451"/>
      <c r="F166" s="45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S981" s="81"/>
      <c r="T981" s="81"/>
      <c r="U981" s="81"/>
      <c r="V981" s="81"/>
    </row>
    <row r="982">
      <c r="S982" s="81"/>
      <c r="T982" s="81"/>
      <c r="U982" s="81"/>
      <c r="V982" s="81"/>
    </row>
  </sheetData>
  <mergeCells count="6">
    <mergeCell ref="B114:D114"/>
    <mergeCell ref="B150:B151"/>
    <mergeCell ref="C150:C151"/>
    <mergeCell ref="D150:D151"/>
    <mergeCell ref="E150:E151"/>
    <mergeCell ref="F150:F15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SUM(D35+C137)</f>
        <v>41545.28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53794.91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53794.91</v>
      </c>
      <c r="F4" s="81">
        <f>(E4/E1)</f>
        <v>1.294850101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15.0</v>
      </c>
      <c r="B6" s="85" t="s">
        <v>13</v>
      </c>
      <c r="C6" s="85" t="s">
        <v>14</v>
      </c>
      <c r="D6" s="86">
        <v>3162.86</v>
      </c>
      <c r="E6" s="209" t="s">
        <v>15</v>
      </c>
      <c r="F6" s="163"/>
      <c r="G6" s="183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15.0</v>
      </c>
      <c r="B7" s="85" t="s">
        <v>20</v>
      </c>
      <c r="C7" s="85" t="s">
        <v>21</v>
      </c>
      <c r="D7" s="86">
        <v>100.06</v>
      </c>
      <c r="E7" s="275" t="s">
        <v>15</v>
      </c>
      <c r="F7" s="163"/>
      <c r="G7" s="183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15.0</v>
      </c>
      <c r="B8" s="85" t="s">
        <v>23</v>
      </c>
      <c r="C8" s="85" t="s">
        <v>21</v>
      </c>
      <c r="D8" s="86">
        <v>268.17</v>
      </c>
      <c r="E8" s="355" t="s">
        <v>15</v>
      </c>
      <c r="F8" s="163"/>
      <c r="G8" s="183"/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39</v>
      </c>
      <c r="D9" s="86">
        <v>101.78</v>
      </c>
      <c r="E9" s="209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1173</v>
      </c>
      <c r="D10" s="357">
        <v>3000.0</v>
      </c>
      <c r="E10" s="209" t="s">
        <v>1174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/>
      <c r="B11" s="417" t="s">
        <v>1175</v>
      </c>
      <c r="C11" s="417" t="s">
        <v>896</v>
      </c>
      <c r="D11" s="418" t="s">
        <v>895</v>
      </c>
      <c r="E11" s="209" t="s">
        <v>895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1176</v>
      </c>
      <c r="C12" s="85" t="s">
        <v>1177</v>
      </c>
      <c r="D12" s="87">
        <v>1953.22</v>
      </c>
      <c r="E12" s="209" t="s">
        <v>1174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1178</v>
      </c>
      <c r="C13" s="307" t="s">
        <v>1179</v>
      </c>
      <c r="D13" s="87">
        <v>1890.76</v>
      </c>
      <c r="E13" s="209" t="s">
        <v>1174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1180</v>
      </c>
      <c r="C14" s="531" t="s">
        <v>1181</v>
      </c>
      <c r="D14" s="86">
        <v>2147.88</v>
      </c>
      <c r="E14" s="209" t="s">
        <v>1174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1104</v>
      </c>
      <c r="C15" s="307" t="s">
        <v>701</v>
      </c>
      <c r="D15" s="86">
        <v>297.0</v>
      </c>
      <c r="E15" s="275" t="s">
        <v>1174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1127</v>
      </c>
      <c r="C16" s="532" t="s">
        <v>26</v>
      </c>
      <c r="D16" s="86">
        <v>297.0</v>
      </c>
      <c r="E16" s="533" t="s">
        <v>1182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1.0</v>
      </c>
      <c r="B17" s="85" t="s">
        <v>1183</v>
      </c>
      <c r="C17" s="532" t="s">
        <v>26</v>
      </c>
      <c r="D17" s="86">
        <v>81.0</v>
      </c>
      <c r="E17" s="533" t="s">
        <v>1184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5.0</v>
      </c>
      <c r="B18" s="85" t="s">
        <v>32</v>
      </c>
      <c r="C18" s="529" t="s">
        <v>26</v>
      </c>
      <c r="D18" s="86">
        <v>1000.0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7.0</v>
      </c>
      <c r="B19" s="85" t="s">
        <v>49</v>
      </c>
      <c r="C19" s="85" t="s">
        <v>50</v>
      </c>
      <c r="D19" s="86">
        <v>10.84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8.0</v>
      </c>
      <c r="B20" s="85" t="s">
        <v>38</v>
      </c>
      <c r="C20" s="85" t="s">
        <v>1185</v>
      </c>
      <c r="D20" s="86">
        <v>141.87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331</v>
      </c>
      <c r="C21" s="85" t="s">
        <v>50</v>
      </c>
      <c r="D21" s="224">
        <v>149.17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10.0</v>
      </c>
      <c r="B22" s="85" t="s">
        <v>504</v>
      </c>
      <c r="C22" s="85" t="s">
        <v>39</v>
      </c>
      <c r="D22" s="86">
        <v>706.0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10.0</v>
      </c>
      <c r="B23" s="85" t="s">
        <v>1128</v>
      </c>
      <c r="C23" s="85" t="s">
        <v>50</v>
      </c>
      <c r="D23" s="181" t="s">
        <v>896</v>
      </c>
      <c r="E23" s="209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15.0</v>
      </c>
      <c r="B24" s="85" t="s">
        <v>172</v>
      </c>
      <c r="C24" s="85" t="s">
        <v>26</v>
      </c>
      <c r="D24" s="358">
        <f>SUM(E39:E49)</f>
        <v>7170.52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15.0</v>
      </c>
      <c r="B25" s="85" t="s">
        <v>506</v>
      </c>
      <c r="C25" s="85" t="s">
        <v>26</v>
      </c>
      <c r="D25" s="86">
        <v>1412.0</v>
      </c>
      <c r="E25" s="209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356">
        <v>20.0</v>
      </c>
      <c r="B26" s="277" t="s">
        <v>38</v>
      </c>
      <c r="C26" s="85" t="s">
        <v>1077</v>
      </c>
      <c r="D26" s="86">
        <v>423.24</v>
      </c>
      <c r="E26" s="209" t="s">
        <v>15</v>
      </c>
      <c r="F26" s="82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1129</v>
      </c>
      <c r="C27" s="85" t="s">
        <v>1077</v>
      </c>
      <c r="D27" s="86">
        <v>562.28</v>
      </c>
      <c r="E27" s="209" t="s">
        <v>15</v>
      </c>
      <c r="F27" s="230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85">
        <v>20.0</v>
      </c>
      <c r="B28" s="85" t="s">
        <v>368</v>
      </c>
      <c r="C28" s="85" t="s">
        <v>39</v>
      </c>
      <c r="D28" s="181" t="s">
        <v>397</v>
      </c>
      <c r="E28" s="209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>
      <c r="A29" s="85">
        <v>20.0</v>
      </c>
      <c r="B29" s="85" t="s">
        <v>1186</v>
      </c>
      <c r="C29" s="85" t="s">
        <v>39</v>
      </c>
      <c r="D29" s="87">
        <v>1733.69</v>
      </c>
      <c r="E29" s="209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20.0</v>
      </c>
      <c r="B30" s="85" t="s">
        <v>60</v>
      </c>
      <c r="C30" s="85" t="s">
        <v>39</v>
      </c>
      <c r="D30" s="87">
        <v>2369.99</v>
      </c>
      <c r="E30" s="209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177</v>
      </c>
      <c r="C31" s="89" t="s">
        <v>168</v>
      </c>
      <c r="D31" s="87">
        <v>100.0</v>
      </c>
      <c r="E31" s="209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1187</v>
      </c>
      <c r="C32" s="92" t="s">
        <v>26</v>
      </c>
      <c r="D32" s="153">
        <v>680.0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5">
        <v>30.0</v>
      </c>
      <c r="B33" s="85" t="s">
        <v>1046</v>
      </c>
      <c r="C33" s="92" t="s">
        <v>26</v>
      </c>
      <c r="D33" s="153">
        <f>SUM(C55:D55)</f>
        <v>1350</v>
      </c>
      <c r="E33" s="209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5">
        <v>30.0</v>
      </c>
      <c r="B34" s="85" t="s">
        <v>178</v>
      </c>
      <c r="C34" s="92" t="s">
        <v>26</v>
      </c>
      <c r="D34" s="153">
        <f>SUM(J39:J49)</f>
        <v>7188.28</v>
      </c>
      <c r="E34" s="209" t="s">
        <v>15</v>
      </c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94"/>
      <c r="B35" s="95" t="s">
        <v>179</v>
      </c>
      <c r="C35" s="96"/>
      <c r="D35" s="97">
        <f>SUM(D6:D34)</f>
        <v>38297.61</v>
      </c>
      <c r="E35" s="344"/>
      <c r="F35" s="99"/>
      <c r="G35" s="99"/>
      <c r="H35" s="99"/>
      <c r="I35" s="99"/>
      <c r="J35" s="81"/>
      <c r="K35" s="81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0" t="s">
        <v>172</v>
      </c>
      <c r="C37" s="101"/>
      <c r="D37" s="101"/>
      <c r="E37" s="94"/>
      <c r="F37" s="81"/>
      <c r="G37" s="100" t="s">
        <v>178</v>
      </c>
      <c r="H37" s="380"/>
      <c r="I37" s="101"/>
      <c r="J37" s="94"/>
      <c r="K37" s="94"/>
      <c r="L37" s="81"/>
      <c r="M37" s="81"/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2" t="s">
        <v>180</v>
      </c>
      <c r="C38" s="102" t="s">
        <v>181</v>
      </c>
      <c r="D38" s="102" t="s">
        <v>761</v>
      </c>
      <c r="E38" s="189" t="s">
        <v>19</v>
      </c>
      <c r="F38" s="81"/>
      <c r="G38" s="102" t="s">
        <v>180</v>
      </c>
      <c r="H38" s="381" t="s">
        <v>181</v>
      </c>
      <c r="I38" s="102" t="s">
        <v>762</v>
      </c>
      <c r="J38" s="107" t="s">
        <v>19</v>
      </c>
      <c r="K38" s="107"/>
      <c r="L38" s="323" t="s">
        <v>435</v>
      </c>
      <c r="M38" s="324" t="s">
        <v>436</v>
      </c>
      <c r="N38" s="81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371</v>
      </c>
      <c r="C39" s="397"/>
      <c r="D39" s="433">
        <v>833.35</v>
      </c>
      <c r="E39" s="396">
        <f t="shared" ref="E39:E51" si="1">SUM(C39+D39)</f>
        <v>833.35</v>
      </c>
      <c r="F39" s="81"/>
      <c r="G39" s="108" t="s">
        <v>371</v>
      </c>
      <c r="H39" s="524"/>
      <c r="I39" s="267">
        <v>752.66</v>
      </c>
      <c r="J39" s="396">
        <f t="shared" ref="J39:J51" si="2">SUM(H39:I39)</f>
        <v>752.66</v>
      </c>
      <c r="K39" s="108" t="s">
        <v>371</v>
      </c>
      <c r="L39" s="241"/>
      <c r="M39" s="396">
        <f t="shared" ref="M39:M52" si="3">SUM(E39+J39)</f>
        <v>1586.01</v>
      </c>
      <c r="N39" s="81"/>
      <c r="O39" s="81"/>
      <c r="P39" s="81"/>
      <c r="Q39" s="81"/>
      <c r="S39" s="81"/>
      <c r="T39" s="81"/>
      <c r="U39" s="81"/>
      <c r="V39" s="81"/>
    </row>
    <row r="40" ht="19.5" customHeight="1">
      <c r="A40" s="81"/>
      <c r="B40" s="108" t="s">
        <v>833</v>
      </c>
      <c r="C40" s="302"/>
      <c r="D40" s="398">
        <v>1277.37</v>
      </c>
      <c r="E40" s="396">
        <f t="shared" si="1"/>
        <v>1277.37</v>
      </c>
      <c r="F40" s="81"/>
      <c r="G40" s="108" t="s">
        <v>833</v>
      </c>
      <c r="H40" s="399"/>
      <c r="I40" s="385">
        <v>705.6</v>
      </c>
      <c r="J40" s="396">
        <f t="shared" si="2"/>
        <v>705.6</v>
      </c>
      <c r="K40" s="108" t="s">
        <v>833</v>
      </c>
      <c r="L40" s="241"/>
      <c r="M40" s="396">
        <f t="shared" si="3"/>
        <v>1982.97</v>
      </c>
      <c r="N40" s="82"/>
      <c r="O40" s="81"/>
      <c r="P40" s="81"/>
      <c r="Q40" s="81"/>
      <c r="S40" s="81"/>
      <c r="T40" s="81"/>
      <c r="U40" s="81"/>
      <c r="V40" s="81"/>
    </row>
    <row r="41" ht="19.5" customHeight="1">
      <c r="A41" s="81"/>
      <c r="B41" s="108" t="s">
        <v>954</v>
      </c>
      <c r="C41" s="302">
        <v>150.0</v>
      </c>
      <c r="D41" s="398">
        <v>780.33</v>
      </c>
      <c r="E41" s="396">
        <f t="shared" si="1"/>
        <v>930.33</v>
      </c>
      <c r="F41" s="81"/>
      <c r="G41" s="108" t="s">
        <v>805</v>
      </c>
      <c r="H41" s="393">
        <v>22.0</v>
      </c>
      <c r="I41" s="267">
        <v>861.17</v>
      </c>
      <c r="J41" s="396">
        <f t="shared" si="2"/>
        <v>883.17</v>
      </c>
      <c r="K41" s="108" t="s">
        <v>873</v>
      </c>
      <c r="L41" s="241"/>
      <c r="M41" s="396">
        <f t="shared" si="3"/>
        <v>1813.5</v>
      </c>
      <c r="N41" s="82" t="s">
        <v>872</v>
      </c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604</v>
      </c>
      <c r="C42" s="516"/>
      <c r="D42" s="398">
        <v>603.57</v>
      </c>
      <c r="E42" s="396">
        <f t="shared" si="1"/>
        <v>603.57</v>
      </c>
      <c r="F42" s="81"/>
      <c r="G42" s="108" t="s">
        <v>604</v>
      </c>
      <c r="H42" s="393"/>
      <c r="I42" s="224">
        <v>1169.05</v>
      </c>
      <c r="J42" s="396">
        <f t="shared" si="2"/>
        <v>1169.05</v>
      </c>
      <c r="K42" s="108" t="s">
        <v>604</v>
      </c>
      <c r="L42" s="241"/>
      <c r="M42" s="396">
        <f t="shared" si="3"/>
        <v>1772.62</v>
      </c>
      <c r="N42" s="82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669</v>
      </c>
      <c r="C43" s="302"/>
      <c r="D43" s="398">
        <v>1100.6</v>
      </c>
      <c r="E43" s="396">
        <f t="shared" si="1"/>
        <v>1100.6</v>
      </c>
      <c r="F43" s="81"/>
      <c r="G43" s="108" t="s">
        <v>669</v>
      </c>
      <c r="H43" s="393">
        <v>153.99</v>
      </c>
      <c r="I43" s="224">
        <v>1247.01</v>
      </c>
      <c r="J43" s="396">
        <f t="shared" si="2"/>
        <v>1401</v>
      </c>
      <c r="K43" s="108" t="s">
        <v>669</v>
      </c>
      <c r="L43" s="241"/>
      <c r="M43" s="396">
        <f t="shared" si="3"/>
        <v>2501.6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1188</v>
      </c>
      <c r="C44" s="302"/>
      <c r="D44" s="398">
        <v>872.1</v>
      </c>
      <c r="E44" s="396">
        <f t="shared" si="1"/>
        <v>872.1</v>
      </c>
      <c r="F44" s="81"/>
      <c r="G44" s="108" t="s">
        <v>1189</v>
      </c>
      <c r="H44" s="524">
        <v>125.0</v>
      </c>
      <c r="I44" s="224">
        <v>840.4</v>
      </c>
      <c r="J44" s="396">
        <f t="shared" si="2"/>
        <v>965.4</v>
      </c>
      <c r="K44" s="108" t="s">
        <v>1189</v>
      </c>
      <c r="L44" s="241"/>
      <c r="M44" s="396">
        <f t="shared" si="3"/>
        <v>1837.5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1108</v>
      </c>
      <c r="C45" s="302"/>
      <c r="D45" s="398">
        <v>463.2</v>
      </c>
      <c r="E45" s="396">
        <f t="shared" si="1"/>
        <v>463.2</v>
      </c>
      <c r="F45" s="81"/>
      <c r="G45" s="108" t="s">
        <v>1108</v>
      </c>
      <c r="H45" s="524"/>
      <c r="I45" s="224">
        <v>761.0</v>
      </c>
      <c r="J45" s="396">
        <f t="shared" si="2"/>
        <v>761</v>
      </c>
      <c r="K45" s="108" t="s">
        <v>1108</v>
      </c>
      <c r="L45" s="241"/>
      <c r="M45" s="396">
        <f t="shared" si="3"/>
        <v>1224.2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108" t="s">
        <v>763</v>
      </c>
      <c r="C46" s="302"/>
      <c r="D46" s="398">
        <v>390.0</v>
      </c>
      <c r="E46" s="396">
        <f t="shared" si="1"/>
        <v>390</v>
      </c>
      <c r="F46" s="81"/>
      <c r="G46" s="108" t="s">
        <v>763</v>
      </c>
      <c r="H46" s="393">
        <v>200.4</v>
      </c>
      <c r="I46" s="224">
        <v>0.0</v>
      </c>
      <c r="J46" s="396">
        <f t="shared" si="2"/>
        <v>200.4</v>
      </c>
      <c r="K46" s="108" t="s">
        <v>763</v>
      </c>
      <c r="L46" s="241"/>
      <c r="M46" s="421">
        <f t="shared" si="3"/>
        <v>590.4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08" t="s">
        <v>1190</v>
      </c>
      <c r="C47" s="302">
        <v>350.0</v>
      </c>
      <c r="D47" s="398">
        <v>350.0</v>
      </c>
      <c r="E47" s="396">
        <f t="shared" si="1"/>
        <v>700</v>
      </c>
      <c r="F47" s="81"/>
      <c r="G47" s="108" t="s">
        <v>1020</v>
      </c>
      <c r="H47" s="393"/>
      <c r="I47" s="398">
        <v>350.0</v>
      </c>
      <c r="J47" s="396">
        <f t="shared" si="2"/>
        <v>350</v>
      </c>
      <c r="K47" s="108" t="s">
        <v>1020</v>
      </c>
      <c r="L47" s="241"/>
      <c r="M47" s="421">
        <f t="shared" si="3"/>
        <v>1050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08" t="s">
        <v>1130</v>
      </c>
      <c r="C48" s="302"/>
      <c r="D48" s="398"/>
      <c r="E48" s="396">
        <f t="shared" si="1"/>
        <v>0</v>
      </c>
      <c r="F48" s="81"/>
      <c r="G48" s="108" t="s">
        <v>1130</v>
      </c>
      <c r="H48" s="436"/>
      <c r="I48" s="398">
        <v>0.0</v>
      </c>
      <c r="J48" s="396">
        <f t="shared" si="2"/>
        <v>0</v>
      </c>
      <c r="K48" s="108" t="s">
        <v>1130</v>
      </c>
      <c r="L48" s="241"/>
      <c r="M48" s="421">
        <f t="shared" si="3"/>
        <v>0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08" t="s">
        <v>1131</v>
      </c>
      <c r="C49" s="302"/>
      <c r="D49" s="398"/>
      <c r="E49" s="396">
        <f t="shared" si="1"/>
        <v>0</v>
      </c>
      <c r="F49" s="81"/>
      <c r="G49" s="108" t="s">
        <v>1131</v>
      </c>
      <c r="H49" s="436"/>
      <c r="I49" s="224">
        <v>0.0</v>
      </c>
      <c r="J49" s="396">
        <f t="shared" si="2"/>
        <v>0</v>
      </c>
      <c r="K49" s="108" t="s">
        <v>1131</v>
      </c>
      <c r="L49" s="241"/>
      <c r="M49" s="421">
        <f t="shared" si="3"/>
        <v>0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08" t="s">
        <v>1109</v>
      </c>
      <c r="C50" s="302">
        <v>150.0</v>
      </c>
      <c r="D50" s="398"/>
      <c r="E50" s="396">
        <f t="shared" si="1"/>
        <v>150</v>
      </c>
      <c r="F50" s="81"/>
      <c r="G50" s="108" t="s">
        <v>1109</v>
      </c>
      <c r="H50" s="525">
        <v>225.0</v>
      </c>
      <c r="I50" s="224">
        <v>300.0</v>
      </c>
      <c r="J50" s="396">
        <f t="shared" si="2"/>
        <v>525</v>
      </c>
      <c r="K50" s="108" t="s">
        <v>1109</v>
      </c>
      <c r="L50" s="241"/>
      <c r="M50" s="438">
        <f t="shared" si="3"/>
        <v>675</v>
      </c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08" t="s">
        <v>1191</v>
      </c>
      <c r="C51" s="302"/>
      <c r="D51" s="526"/>
      <c r="E51" s="396">
        <f t="shared" si="1"/>
        <v>0</v>
      </c>
      <c r="F51" s="81"/>
      <c r="G51" s="108" t="s">
        <v>1191</v>
      </c>
      <c r="H51" s="402"/>
      <c r="I51" s="398">
        <v>178.8</v>
      </c>
      <c r="J51" s="404">
        <f t="shared" si="2"/>
        <v>178.8</v>
      </c>
      <c r="K51" s="108" t="s">
        <v>1192</v>
      </c>
      <c r="L51" s="241"/>
      <c r="M51" s="396">
        <f t="shared" si="3"/>
        <v>178.8</v>
      </c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81"/>
      <c r="C52" s="81"/>
      <c r="D52" s="252"/>
      <c r="E52" s="403">
        <f>SUM(E39:E51)</f>
        <v>7320.52</v>
      </c>
      <c r="F52" s="194"/>
      <c r="G52" s="81"/>
      <c r="H52" s="81"/>
      <c r="I52" s="257" t="s">
        <v>193</v>
      </c>
      <c r="J52" s="335">
        <f>SUM(J39:J51)</f>
        <v>7892.08</v>
      </c>
      <c r="K52" s="195" t="s">
        <v>281</v>
      </c>
      <c r="L52" s="327"/>
      <c r="M52" s="396">
        <f t="shared" si="3"/>
        <v>15212.6</v>
      </c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187" t="s">
        <v>1021</v>
      </c>
      <c r="C54" s="132" t="s">
        <v>1022</v>
      </c>
      <c r="D54" s="132" t="s">
        <v>1023</v>
      </c>
      <c r="E54" s="132" t="s">
        <v>281</v>
      </c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32" t="s">
        <v>1024</v>
      </c>
      <c r="C55" s="456">
        <v>900.0</v>
      </c>
      <c r="D55" s="456">
        <v>450.0</v>
      </c>
      <c r="E55" s="456">
        <f>SUM(C55:D55)</f>
        <v>1350</v>
      </c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79" t="s">
        <v>201</v>
      </c>
      <c r="C57" s="99"/>
      <c r="D57" s="99"/>
      <c r="E57" s="99"/>
      <c r="F57" s="99"/>
      <c r="G57" s="99"/>
      <c r="H57" s="99"/>
      <c r="I57" s="99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79" t="s">
        <v>438</v>
      </c>
      <c r="C59" s="99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29"/>
      <c r="C60" s="129"/>
      <c r="D60" s="129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 t="s">
        <v>1193</v>
      </c>
      <c r="C61" s="130" t="s">
        <v>619</v>
      </c>
      <c r="D61" s="130">
        <v>76.8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0" t="s">
        <v>1194</v>
      </c>
      <c r="C62" s="130" t="s">
        <v>619</v>
      </c>
      <c r="D62" s="130">
        <v>94.67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0"/>
      <c r="C63" s="130"/>
      <c r="D63" s="13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/>
      <c r="C64" s="130"/>
      <c r="D64" s="13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1"/>
      <c r="C65" s="131"/>
      <c r="D65" s="13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81"/>
      <c r="C66" s="133" t="s">
        <v>193</v>
      </c>
      <c r="D66" s="134">
        <f>SUM(D61:D65)</f>
        <v>171.47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79" t="s">
        <v>210</v>
      </c>
      <c r="C68" s="99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29" t="s">
        <v>203</v>
      </c>
      <c r="C69" s="129" t="s">
        <v>160</v>
      </c>
      <c r="D69" s="517" t="s">
        <v>204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0" t="s">
        <v>1135</v>
      </c>
      <c r="C70" s="130" t="s">
        <v>209</v>
      </c>
      <c r="D70" s="302">
        <v>167.6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0" t="s">
        <v>1195</v>
      </c>
      <c r="C71" s="130" t="s">
        <v>416</v>
      </c>
      <c r="D71" s="302">
        <v>60.46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0" t="s">
        <v>1135</v>
      </c>
      <c r="C72" s="130" t="s">
        <v>1196</v>
      </c>
      <c r="D72" s="302">
        <v>181.89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330"/>
      <c r="C73" s="130"/>
      <c r="D73" s="302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0"/>
      <c r="C74" s="130"/>
      <c r="D74" s="302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1"/>
      <c r="C75" s="131"/>
      <c r="D75" s="396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5"/>
      <c r="C76" s="131"/>
      <c r="D76" s="396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6"/>
      <c r="C77" s="133" t="s">
        <v>193</v>
      </c>
      <c r="D77" s="329">
        <f>SUM(D70:D76)</f>
        <v>409.95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79" t="s">
        <v>216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0"/>
      <c r="C81" s="130"/>
      <c r="D81" s="13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0"/>
      <c r="C82" s="130"/>
      <c r="D82" s="13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5"/>
      <c r="C83" s="135"/>
      <c r="D83" s="135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6"/>
      <c r="C84" s="133" t="s">
        <v>193</v>
      </c>
      <c r="D84" s="134">
        <f>SUM(D81:D83)</f>
        <v>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79" t="s">
        <v>220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0"/>
      <c r="C88" s="130"/>
      <c r="D88" s="302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0"/>
      <c r="C89" s="130"/>
      <c r="D89" s="13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7"/>
      <c r="C90" s="137"/>
      <c r="D90" s="348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6"/>
      <c r="C91" s="133" t="s">
        <v>193</v>
      </c>
      <c r="D91" s="329">
        <f>SUM(D88:D90)</f>
        <v>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79" t="s">
        <v>223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0" t="s">
        <v>1197</v>
      </c>
      <c r="C95" s="130" t="s">
        <v>516</v>
      </c>
      <c r="D95" s="130">
        <v>10.0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0"/>
      <c r="C96" s="130"/>
      <c r="D96" s="13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0"/>
      <c r="C97" s="130"/>
      <c r="D97" s="13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81"/>
      <c r="C98" s="133" t="s">
        <v>193</v>
      </c>
      <c r="D98" s="134">
        <f>SUM(D95:D97)</f>
        <v>10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79" t="s">
        <v>224</v>
      </c>
      <c r="C100" s="99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29" t="s">
        <v>203</v>
      </c>
      <c r="C101" s="129" t="s">
        <v>160</v>
      </c>
      <c r="D101" s="129" t="s">
        <v>204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330"/>
      <c r="C102" s="387"/>
      <c r="D102" s="388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1"/>
      <c r="C103" s="131"/>
      <c r="D103" s="13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35"/>
      <c r="C104" s="135"/>
      <c r="D104" s="135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36"/>
      <c r="C105" s="133" t="s">
        <v>193</v>
      </c>
      <c r="D105" s="134">
        <f>SUM(D102:D104)</f>
        <v>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200" t="s">
        <v>354</v>
      </c>
      <c r="C108" s="99"/>
      <c r="D108" s="81"/>
      <c r="E108" s="81"/>
      <c r="F108" s="81"/>
      <c r="G108" s="365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29" t="s">
        <v>203</v>
      </c>
      <c r="C109" s="129" t="s">
        <v>160</v>
      </c>
      <c r="D109" s="129" t="s">
        <v>204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0" t="s">
        <v>1198</v>
      </c>
      <c r="C110" s="130" t="s">
        <v>270</v>
      </c>
      <c r="D110" s="302">
        <v>700.0</v>
      </c>
      <c r="E110" s="199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87"/>
      <c r="C111" s="130"/>
      <c r="D111" s="302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30" t="s">
        <v>1199</v>
      </c>
      <c r="C112" s="130" t="s">
        <v>270</v>
      </c>
      <c r="D112" s="302">
        <v>400.0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37" t="s">
        <v>1200</v>
      </c>
      <c r="C113" s="137" t="s">
        <v>270</v>
      </c>
      <c r="D113" s="348">
        <v>30.0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213"/>
      <c r="C114" s="214" t="s">
        <v>193</v>
      </c>
      <c r="D114" s="411">
        <f>SUM(D110:D113)</f>
        <v>1130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216"/>
      <c r="C115" s="217"/>
      <c r="D115" s="217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364" t="s">
        <v>928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29" t="s">
        <v>203</v>
      </c>
      <c r="C117" s="129" t="s">
        <v>160</v>
      </c>
      <c r="D117" s="129" t="s">
        <v>204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87" t="s">
        <v>1062</v>
      </c>
      <c r="C118" s="130" t="s">
        <v>1201</v>
      </c>
      <c r="D118" s="302">
        <v>151.67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319" t="s">
        <v>1202</v>
      </c>
      <c r="C119" s="330" t="s">
        <v>270</v>
      </c>
      <c r="D119" s="518">
        <v>430.96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130"/>
      <c r="C120" s="130"/>
      <c r="D120" s="13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137"/>
      <c r="C121" s="137"/>
      <c r="D121" s="137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213"/>
      <c r="C122" s="214" t="s">
        <v>193</v>
      </c>
      <c r="D122" s="439">
        <f>SUM(D118:D121)</f>
        <v>582.63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367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216"/>
      <c r="C124" s="429"/>
      <c r="D124" s="429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79" t="s">
        <v>930</v>
      </c>
      <c r="C125" s="218"/>
      <c r="D125" s="218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29" t="s">
        <v>203</v>
      </c>
      <c r="C126" s="129" t="s">
        <v>160</v>
      </c>
      <c r="D126" s="129" t="s">
        <v>204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30" t="s">
        <v>1172</v>
      </c>
      <c r="C127" s="387" t="s">
        <v>1149</v>
      </c>
      <c r="D127" s="155">
        <v>246.12</v>
      </c>
      <c r="E127" s="199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330" t="s">
        <v>1203</v>
      </c>
      <c r="C128" s="387" t="s">
        <v>270</v>
      </c>
      <c r="D128" s="155">
        <v>697.5</v>
      </c>
      <c r="E128" s="81"/>
      <c r="F128" s="81"/>
      <c r="G128" s="389"/>
      <c r="H128" s="389"/>
      <c r="I128" s="99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369"/>
      <c r="C129" s="124"/>
      <c r="D129" s="370"/>
      <c r="E129" s="81"/>
      <c r="F129" s="81"/>
      <c r="G129" s="131"/>
      <c r="H129" s="242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99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0"/>
      <c r="C131" s="130"/>
      <c r="D131" s="130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0"/>
      <c r="C132" s="130"/>
      <c r="D132" s="130"/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30"/>
      <c r="C133" s="130"/>
      <c r="D133" s="130"/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31"/>
      <c r="C134" s="131"/>
      <c r="D134" s="131"/>
      <c r="E134" s="81"/>
      <c r="F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81"/>
      <c r="C135" s="133" t="s">
        <v>193</v>
      </c>
      <c r="D135" s="134">
        <f>SUM(D127:D134)</f>
        <v>943.62</v>
      </c>
      <c r="E135" s="81"/>
      <c r="F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81"/>
      <c r="C136" s="81"/>
      <c r="D136" s="81"/>
      <c r="E136" s="81"/>
      <c r="F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79" t="s">
        <v>252</v>
      </c>
      <c r="C137" s="304">
        <f>SUM(D66+D77+D84+D91+D98+D105+D114+D122+D135)</f>
        <v>3247.67</v>
      </c>
      <c r="D137" s="99"/>
      <c r="E137" s="99"/>
      <c r="F137" s="389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1"/>
      <c r="C138" s="141"/>
      <c r="D138" s="141"/>
      <c r="E138" s="81"/>
      <c r="F138" s="13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79" t="s">
        <v>253</v>
      </c>
      <c r="C139" s="99"/>
      <c r="D139" s="99"/>
      <c r="E139" s="99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39" t="s">
        <v>254</v>
      </c>
      <c r="C140" s="139" t="s">
        <v>255</v>
      </c>
      <c r="D140" s="139" t="s">
        <v>256</v>
      </c>
      <c r="E140" s="142" t="s">
        <v>257</v>
      </c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147"/>
      <c r="D141" s="231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147"/>
      <c r="D142" s="146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 ht="15.75" customHeight="1">
      <c r="A143" s="81"/>
      <c r="B143" s="146"/>
      <c r="C143" s="147"/>
      <c r="D143" s="146"/>
      <c r="E143" s="146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 ht="15.75" customHeight="1">
      <c r="A144" s="81"/>
      <c r="B144" s="146"/>
      <c r="C144" s="147"/>
      <c r="D144" s="146"/>
      <c r="E144" s="146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331"/>
      <c r="D145" s="342"/>
      <c r="E145" s="146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331"/>
      <c r="D146" s="146"/>
      <c r="E146" s="332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332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147"/>
      <c r="D148" s="146"/>
      <c r="E148" s="333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146"/>
      <c r="C149" s="147"/>
      <c r="D149" s="146"/>
      <c r="E149" s="146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146"/>
      <c r="C150" s="147"/>
      <c r="D150" s="146"/>
      <c r="E150" s="146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373" t="s">
        <v>971</v>
      </c>
      <c r="C152" s="376" t="s">
        <v>255</v>
      </c>
      <c r="D152" s="377" t="s">
        <v>748</v>
      </c>
      <c r="E152" s="374" t="s">
        <v>749</v>
      </c>
      <c r="F152" s="430" t="s">
        <v>937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375"/>
      <c r="C153" s="375"/>
      <c r="D153" s="378"/>
      <c r="E153" s="378"/>
      <c r="F153" s="378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10000.0</v>
      </c>
      <c r="C154" s="406">
        <v>45260.0</v>
      </c>
      <c r="D154" s="219">
        <v>350000.0</v>
      </c>
      <c r="E154" s="219">
        <v>10000.0</v>
      </c>
      <c r="F154" s="219">
        <v>340000.0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15000.0</v>
      </c>
      <c r="C155" s="406">
        <v>45275.0</v>
      </c>
      <c r="D155" s="219">
        <v>340000.0</v>
      </c>
      <c r="E155" s="219">
        <v>5000.0</v>
      </c>
      <c r="F155" s="219">
        <v>335000.0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20000.0</v>
      </c>
      <c r="C156" s="337">
        <v>45315.0</v>
      </c>
      <c r="D156" s="219">
        <v>335000.0</v>
      </c>
      <c r="E156" s="219">
        <v>5000.0</v>
      </c>
      <c r="F156" s="219">
        <v>330000.0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451">
        <v>25000.0</v>
      </c>
      <c r="C157" s="452">
        <v>45328.0</v>
      </c>
      <c r="D157" s="453">
        <v>330000.0</v>
      </c>
      <c r="E157" s="453">
        <v>5000.0</v>
      </c>
      <c r="F157" s="453">
        <v>325000.0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30000.0</v>
      </c>
      <c r="C158" s="337">
        <v>45357.0</v>
      </c>
      <c r="D158" s="451">
        <v>325000.0</v>
      </c>
      <c r="E158" s="219">
        <v>5000.0</v>
      </c>
      <c r="F158" s="219">
        <v>320000.0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35000.0</v>
      </c>
      <c r="C159" s="337">
        <v>45385.0</v>
      </c>
      <c r="D159" s="219">
        <v>320000.0</v>
      </c>
      <c r="E159" s="219">
        <v>5000.0</v>
      </c>
      <c r="F159" s="219">
        <v>315000.0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40000.0</v>
      </c>
      <c r="C160" s="337">
        <v>45416.0</v>
      </c>
      <c r="D160" s="219">
        <v>315000.0</v>
      </c>
      <c r="E160" s="219">
        <v>5000.0</v>
      </c>
      <c r="F160" s="219">
        <v>310000.0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40500.0</v>
      </c>
      <c r="C161" s="337">
        <v>45427.0</v>
      </c>
      <c r="D161" s="219">
        <v>310000.0</v>
      </c>
      <c r="E161" s="219">
        <v>500.0</v>
      </c>
      <c r="F161" s="219">
        <v>309500.0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219">
        <v>45500.0</v>
      </c>
      <c r="C162" s="337">
        <v>45450.0</v>
      </c>
      <c r="D162" s="219">
        <v>309500.0</v>
      </c>
      <c r="E162" s="219">
        <v>5000.0</v>
      </c>
      <c r="F162" s="219">
        <v>304500.0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219">
        <v>46000.0</v>
      </c>
      <c r="C163" s="337">
        <v>45456.0</v>
      </c>
      <c r="D163" s="219">
        <v>304500.0</v>
      </c>
      <c r="E163" s="219">
        <v>500.0</v>
      </c>
      <c r="F163" s="219">
        <v>304000.0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219">
        <v>51000.0</v>
      </c>
      <c r="C164" s="337">
        <v>45482.0</v>
      </c>
      <c r="D164" s="219">
        <v>304000.0</v>
      </c>
      <c r="E164" s="219">
        <v>5000.0</v>
      </c>
      <c r="F164" s="219">
        <v>299000.0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219">
        <v>56000.0</v>
      </c>
      <c r="C165" s="337">
        <v>45505.0</v>
      </c>
      <c r="D165" s="219">
        <v>299000.0</v>
      </c>
      <c r="E165" s="219">
        <v>5000.0</v>
      </c>
      <c r="F165" s="219">
        <v>294000.0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219">
        <v>56500.0</v>
      </c>
      <c r="C166" s="337">
        <v>45505.0</v>
      </c>
      <c r="D166" s="219">
        <v>294000.0</v>
      </c>
      <c r="E166" s="219">
        <v>500.0</v>
      </c>
      <c r="F166" s="219">
        <v>293500.0</v>
      </c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451">
        <v>66500.0</v>
      </c>
      <c r="C167" s="530">
        <v>45545.0</v>
      </c>
      <c r="D167" s="451">
        <v>293500.0</v>
      </c>
      <c r="E167" s="451">
        <v>5000.0</v>
      </c>
      <c r="F167" s="451">
        <v>288500.0</v>
      </c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534">
        <v>71500.0</v>
      </c>
      <c r="C168" s="535">
        <v>45586.0</v>
      </c>
      <c r="D168" s="451">
        <v>288500.0</v>
      </c>
      <c r="E168" s="534">
        <v>4000.0</v>
      </c>
      <c r="F168" s="534">
        <v>283500.0</v>
      </c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451"/>
      <c r="C169" s="535"/>
      <c r="D169" s="534">
        <v>283500.0</v>
      </c>
      <c r="E169" s="451"/>
      <c r="F169" s="45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S981" s="81"/>
      <c r="T981" s="81"/>
      <c r="U981" s="81"/>
      <c r="V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S982" s="81"/>
      <c r="T982" s="81"/>
      <c r="U982" s="81"/>
      <c r="V982" s="81"/>
    </row>
    <row r="983">
      <c r="S983" s="81"/>
      <c r="T983" s="81"/>
      <c r="U983" s="81"/>
      <c r="V983" s="81"/>
    </row>
    <row r="984">
      <c r="S984" s="81"/>
      <c r="T984" s="81"/>
      <c r="U984" s="81"/>
      <c r="V984" s="81"/>
    </row>
  </sheetData>
  <mergeCells count="6">
    <mergeCell ref="B116:D116"/>
    <mergeCell ref="B152:B153"/>
    <mergeCell ref="C152:C153"/>
    <mergeCell ref="D152:D153"/>
    <mergeCell ref="E152:E153"/>
    <mergeCell ref="F152:F15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7.75"/>
    <col customWidth="1" min="2" max="2" width="21.5"/>
    <col customWidth="1" min="3" max="3" width="23.5"/>
    <col customWidth="1" min="4" max="4" width="0.38"/>
    <col customWidth="1" min="5" max="5" width="14.75"/>
    <col customWidth="1" min="6" max="6" width="17.63"/>
    <col customWidth="1" min="8" max="9" width="24.75"/>
  </cols>
  <sheetData>
    <row r="1" ht="26.25" customHeight="1">
      <c r="A1" s="536" t="s">
        <v>1204</v>
      </c>
      <c r="B1" s="537">
        <v>497247.29</v>
      </c>
      <c r="C1" s="538"/>
      <c r="D1" s="538"/>
      <c r="E1" s="539"/>
      <c r="F1" s="539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0"/>
      <c r="R1" s="540"/>
      <c r="S1" s="540"/>
      <c r="T1" s="541"/>
      <c r="U1" s="541"/>
      <c r="V1" s="541"/>
      <c r="W1" s="541"/>
      <c r="X1" s="541"/>
      <c r="Y1" s="541"/>
      <c r="Z1" s="541"/>
    </row>
    <row r="2">
      <c r="A2" s="536" t="s">
        <v>1205</v>
      </c>
      <c r="B2" s="537">
        <v>41437.25</v>
      </c>
      <c r="C2" s="538"/>
      <c r="D2" s="538"/>
      <c r="E2" s="539"/>
      <c r="F2" s="539"/>
      <c r="G2" s="540"/>
      <c r="H2" s="540"/>
      <c r="I2" s="540"/>
      <c r="J2" s="540"/>
      <c r="K2" s="540"/>
      <c r="L2" s="540"/>
      <c r="M2" s="540"/>
      <c r="N2" s="540"/>
      <c r="O2" s="540"/>
      <c r="P2" s="540"/>
      <c r="Q2" s="540"/>
      <c r="R2" s="540"/>
      <c r="S2" s="540"/>
      <c r="T2" s="541"/>
      <c r="U2" s="541"/>
      <c r="V2" s="541"/>
      <c r="W2" s="541"/>
      <c r="X2" s="541"/>
      <c r="Y2" s="541"/>
      <c r="Z2" s="541"/>
    </row>
    <row r="3">
      <c r="A3" s="540"/>
      <c r="B3" s="542"/>
      <c r="C3" s="542"/>
      <c r="D3" s="540"/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1"/>
      <c r="U3" s="541"/>
      <c r="V3" s="541"/>
      <c r="W3" s="541"/>
      <c r="X3" s="541"/>
      <c r="Y3" s="541"/>
      <c r="Z3" s="541"/>
    </row>
    <row r="4" ht="39.0" customHeight="1">
      <c r="A4" s="543" t="s">
        <v>159</v>
      </c>
      <c r="B4" s="544" t="s">
        <v>1206</v>
      </c>
      <c r="C4" s="545" t="s">
        <v>1207</v>
      </c>
      <c r="D4" s="546"/>
      <c r="E4" s="547"/>
      <c r="F4" s="547"/>
      <c r="G4" s="547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1"/>
      <c r="U4" s="541"/>
      <c r="V4" s="541"/>
      <c r="W4" s="541"/>
      <c r="X4" s="541"/>
      <c r="Y4" s="541"/>
      <c r="Z4" s="541"/>
    </row>
    <row r="5">
      <c r="A5" s="548" t="s">
        <v>13</v>
      </c>
      <c r="B5" s="549">
        <v>3162.86</v>
      </c>
      <c r="C5" s="550"/>
      <c r="D5" s="9"/>
      <c r="E5" s="551"/>
      <c r="F5" s="552"/>
      <c r="G5" s="553"/>
      <c r="H5" s="540"/>
      <c r="I5" s="540"/>
      <c r="J5" s="540"/>
      <c r="K5" s="540"/>
      <c r="L5" s="540"/>
      <c r="M5" s="540"/>
      <c r="N5" s="540"/>
      <c r="O5" s="540"/>
      <c r="P5" s="540"/>
      <c r="Q5" s="540"/>
      <c r="R5" s="540"/>
      <c r="S5" s="540"/>
      <c r="T5" s="541"/>
      <c r="U5" s="541"/>
      <c r="V5" s="541"/>
      <c r="W5" s="541"/>
      <c r="X5" s="541"/>
      <c r="Y5" s="541"/>
      <c r="Z5" s="541"/>
    </row>
    <row r="6">
      <c r="A6" s="548" t="s">
        <v>20</v>
      </c>
      <c r="B6" s="549">
        <v>70.0</v>
      </c>
      <c r="C6" s="550"/>
      <c r="D6" s="9"/>
      <c r="E6" s="547"/>
      <c r="F6" s="552"/>
      <c r="G6" s="553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1"/>
      <c r="U6" s="541"/>
      <c r="V6" s="541"/>
      <c r="W6" s="541"/>
      <c r="X6" s="541"/>
      <c r="Y6" s="541"/>
      <c r="Z6" s="541"/>
    </row>
    <row r="7">
      <c r="A7" s="548" t="s">
        <v>23</v>
      </c>
      <c r="B7" s="549">
        <v>300.0</v>
      </c>
      <c r="C7" s="554"/>
      <c r="D7" s="546"/>
      <c r="E7" s="547"/>
      <c r="F7" s="552"/>
      <c r="G7" s="555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1"/>
      <c r="U7" s="541"/>
      <c r="V7" s="541"/>
      <c r="W7" s="541"/>
      <c r="X7" s="541"/>
      <c r="Y7" s="541"/>
      <c r="Z7" s="541"/>
    </row>
    <row r="8">
      <c r="A8" s="548" t="s">
        <v>1208</v>
      </c>
      <c r="B8" s="549">
        <v>298.0</v>
      </c>
      <c r="C8" s="556"/>
      <c r="D8" s="556"/>
      <c r="E8" s="540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540"/>
      <c r="Q8" s="540"/>
      <c r="R8" s="540"/>
      <c r="S8" s="540"/>
      <c r="T8" s="541"/>
      <c r="U8" s="541"/>
      <c r="V8" s="541"/>
      <c r="W8" s="541"/>
      <c r="X8" s="541"/>
      <c r="Y8" s="541"/>
      <c r="Z8" s="541"/>
    </row>
    <row r="9">
      <c r="A9" s="548" t="s">
        <v>1209</v>
      </c>
      <c r="B9" s="549">
        <v>8497.26</v>
      </c>
      <c r="C9" s="557">
        <v>8865.99</v>
      </c>
      <c r="D9" s="556"/>
      <c r="E9" s="540"/>
      <c r="F9" s="540"/>
      <c r="G9" s="540"/>
      <c r="H9" s="540"/>
      <c r="I9" s="540"/>
      <c r="J9" s="540"/>
      <c r="K9" s="540"/>
      <c r="L9" s="540"/>
      <c r="M9" s="540"/>
      <c r="N9" s="540"/>
      <c r="O9" s="540"/>
      <c r="P9" s="540"/>
      <c r="Q9" s="540"/>
      <c r="R9" s="540"/>
      <c r="S9" s="540"/>
      <c r="T9" s="541"/>
      <c r="U9" s="541"/>
      <c r="V9" s="541"/>
      <c r="W9" s="541"/>
      <c r="X9" s="541"/>
      <c r="Y9" s="541"/>
      <c r="Z9" s="541"/>
    </row>
    <row r="10">
      <c r="A10" s="548" t="s">
        <v>1210</v>
      </c>
      <c r="B10" s="549">
        <v>15000.0</v>
      </c>
      <c r="C10" s="556"/>
      <c r="D10" s="556"/>
      <c r="E10" s="540"/>
      <c r="F10" s="540"/>
      <c r="G10" s="540"/>
      <c r="H10" s="540"/>
      <c r="I10" s="540"/>
      <c r="J10" s="540"/>
      <c r="K10" s="540"/>
      <c r="L10" s="540"/>
      <c r="M10" s="540"/>
      <c r="N10" s="540"/>
      <c r="O10" s="540"/>
      <c r="P10" s="540"/>
      <c r="Q10" s="540"/>
      <c r="R10" s="540"/>
      <c r="S10" s="540"/>
      <c r="T10" s="541"/>
      <c r="U10" s="541"/>
      <c r="V10" s="541"/>
      <c r="W10" s="541"/>
      <c r="X10" s="541"/>
      <c r="Y10" s="541"/>
      <c r="Z10" s="541"/>
    </row>
    <row r="11">
      <c r="A11" s="548" t="s">
        <v>1211</v>
      </c>
      <c r="B11" s="549">
        <v>106.7</v>
      </c>
      <c r="C11" s="556"/>
      <c r="D11" s="556"/>
      <c r="E11" s="540"/>
      <c r="F11" s="540"/>
      <c r="G11" s="540"/>
      <c r="H11" s="540"/>
      <c r="I11" s="540"/>
      <c r="J11" s="540"/>
      <c r="K11" s="540"/>
      <c r="L11" s="540"/>
      <c r="M11" s="540"/>
      <c r="N11" s="540"/>
      <c r="O11" s="540"/>
      <c r="P11" s="540"/>
      <c r="Q11" s="540"/>
      <c r="R11" s="540"/>
      <c r="S11" s="540"/>
      <c r="T11" s="541"/>
      <c r="U11" s="541"/>
      <c r="V11" s="541"/>
      <c r="W11" s="541"/>
      <c r="X11" s="541"/>
      <c r="Y11" s="541"/>
      <c r="Z11" s="541"/>
    </row>
    <row r="12">
      <c r="A12" s="548" t="s">
        <v>1212</v>
      </c>
      <c r="B12" s="549">
        <v>2250.0</v>
      </c>
      <c r="C12" s="556"/>
      <c r="D12" s="556"/>
      <c r="E12" s="540"/>
      <c r="F12" s="540"/>
      <c r="G12" s="540"/>
      <c r="H12" s="540"/>
      <c r="I12" s="540"/>
      <c r="J12" s="540"/>
      <c r="K12" s="540"/>
      <c r="L12" s="540"/>
      <c r="M12" s="540"/>
      <c r="N12" s="540"/>
      <c r="O12" s="540"/>
      <c r="P12" s="540"/>
      <c r="Q12" s="540"/>
      <c r="R12" s="540"/>
      <c r="S12" s="540"/>
      <c r="T12" s="541"/>
      <c r="U12" s="541"/>
      <c r="V12" s="541"/>
      <c r="W12" s="541"/>
      <c r="X12" s="541"/>
      <c r="Y12" s="541"/>
      <c r="Z12" s="541"/>
    </row>
    <row r="13">
      <c r="A13" s="558" t="s">
        <v>1213</v>
      </c>
      <c r="B13" s="549">
        <v>18.46</v>
      </c>
      <c r="C13" s="556"/>
      <c r="D13" s="556"/>
      <c r="E13" s="540"/>
      <c r="F13" s="540"/>
      <c r="G13" s="540"/>
      <c r="H13" s="540"/>
      <c r="I13" s="540"/>
      <c r="J13" s="540"/>
      <c r="K13" s="540"/>
      <c r="L13" s="540"/>
      <c r="M13" s="540"/>
      <c r="N13" s="540"/>
      <c r="O13" s="540"/>
      <c r="P13" s="540"/>
      <c r="Q13" s="540"/>
      <c r="R13" s="540"/>
      <c r="S13" s="540"/>
      <c r="T13" s="541"/>
      <c r="U13" s="541"/>
      <c r="V13" s="541"/>
      <c r="W13" s="541"/>
      <c r="X13" s="541"/>
      <c r="Y13" s="541"/>
      <c r="Z13" s="541"/>
    </row>
    <row r="14">
      <c r="A14" s="558" t="s">
        <v>1214</v>
      </c>
      <c r="B14" s="549">
        <v>1118.8</v>
      </c>
      <c r="C14" s="556"/>
      <c r="D14" s="556"/>
      <c r="E14" s="540"/>
      <c r="F14" s="540"/>
      <c r="G14" s="540"/>
      <c r="H14" s="540"/>
      <c r="I14" s="540"/>
      <c r="J14" s="540"/>
      <c r="K14" s="540"/>
      <c r="L14" s="540"/>
      <c r="M14" s="540"/>
      <c r="N14" s="540"/>
      <c r="O14" s="540"/>
      <c r="P14" s="540"/>
      <c r="Q14" s="540"/>
      <c r="R14" s="540"/>
      <c r="S14" s="540"/>
      <c r="T14" s="541"/>
      <c r="U14" s="541"/>
      <c r="V14" s="541"/>
      <c r="W14" s="541"/>
      <c r="X14" s="541"/>
      <c r="Y14" s="541"/>
      <c r="Z14" s="541"/>
    </row>
    <row r="15">
      <c r="A15" s="548" t="s">
        <v>49</v>
      </c>
      <c r="B15" s="549">
        <v>35.0</v>
      </c>
      <c r="C15" s="556"/>
      <c r="D15" s="556"/>
      <c r="E15" s="540"/>
      <c r="F15" s="540"/>
      <c r="G15" s="540"/>
      <c r="H15" s="540"/>
      <c r="I15" s="540"/>
      <c r="J15" s="540"/>
      <c r="K15" s="540"/>
      <c r="L15" s="540"/>
      <c r="M15" s="540"/>
      <c r="N15" s="540"/>
      <c r="O15" s="540"/>
      <c r="P15" s="540"/>
      <c r="Q15" s="540"/>
      <c r="R15" s="540"/>
      <c r="S15" s="540"/>
      <c r="T15" s="541"/>
      <c r="U15" s="541"/>
      <c r="V15" s="541"/>
      <c r="W15" s="541"/>
      <c r="X15" s="541"/>
      <c r="Y15" s="541"/>
      <c r="Z15" s="541"/>
    </row>
    <row r="16">
      <c r="A16" s="548" t="s">
        <v>600</v>
      </c>
      <c r="B16" s="549">
        <v>45.25</v>
      </c>
      <c r="C16" s="556"/>
      <c r="D16" s="556"/>
      <c r="E16" s="540"/>
      <c r="F16" s="540"/>
      <c r="G16" s="540"/>
      <c r="H16" s="540"/>
      <c r="I16" s="540"/>
      <c r="J16" s="540"/>
      <c r="K16" s="540"/>
      <c r="L16" s="540"/>
      <c r="M16" s="540"/>
      <c r="N16" s="540"/>
      <c r="O16" s="540"/>
      <c r="P16" s="540"/>
      <c r="Q16" s="540"/>
      <c r="R16" s="540"/>
      <c r="S16" s="540"/>
      <c r="T16" s="541"/>
      <c r="U16" s="541"/>
      <c r="V16" s="541"/>
      <c r="W16" s="541"/>
      <c r="X16" s="541"/>
      <c r="Y16" s="541"/>
      <c r="Z16" s="541"/>
    </row>
    <row r="17">
      <c r="A17" s="548" t="s">
        <v>1215</v>
      </c>
      <c r="B17" s="549">
        <v>1430.0</v>
      </c>
      <c r="C17" s="557">
        <v>1529.67</v>
      </c>
      <c r="D17" s="556"/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40"/>
      <c r="Q17" s="540"/>
      <c r="R17" s="540"/>
      <c r="S17" s="540"/>
      <c r="T17" s="541"/>
      <c r="U17" s="541"/>
      <c r="V17" s="541"/>
      <c r="W17" s="541"/>
      <c r="X17" s="541"/>
      <c r="Y17" s="541"/>
      <c r="Z17" s="541"/>
    </row>
    <row r="18">
      <c r="A18" s="548" t="s">
        <v>1216</v>
      </c>
      <c r="B18" s="549">
        <v>359.0</v>
      </c>
      <c r="C18" s="556"/>
      <c r="D18" s="556"/>
      <c r="E18" s="540"/>
      <c r="F18" s="540"/>
      <c r="G18" s="540"/>
      <c r="H18" s="540"/>
      <c r="I18" s="540"/>
      <c r="J18" s="540"/>
      <c r="K18" s="540"/>
      <c r="L18" s="540"/>
      <c r="M18" s="540"/>
      <c r="N18" s="540"/>
      <c r="O18" s="540"/>
      <c r="P18" s="540"/>
      <c r="Q18" s="540"/>
      <c r="R18" s="540"/>
      <c r="S18" s="540"/>
      <c r="T18" s="541"/>
      <c r="U18" s="541"/>
      <c r="V18" s="541"/>
      <c r="W18" s="541"/>
      <c r="X18" s="541"/>
      <c r="Y18" s="541"/>
      <c r="Z18" s="541"/>
    </row>
    <row r="19">
      <c r="A19" s="559" t="s">
        <v>1217</v>
      </c>
      <c r="B19" s="560">
        <v>911.4</v>
      </c>
      <c r="C19" s="556"/>
      <c r="D19" s="556"/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0"/>
      <c r="Q19" s="540"/>
      <c r="R19" s="540"/>
      <c r="S19" s="540"/>
      <c r="T19" s="541"/>
      <c r="U19" s="541"/>
      <c r="V19" s="541"/>
      <c r="W19" s="541"/>
      <c r="X19" s="541"/>
      <c r="Y19" s="541"/>
      <c r="Z19" s="541"/>
    </row>
    <row r="20">
      <c r="A20" s="561" t="s">
        <v>1218</v>
      </c>
      <c r="B20" s="562">
        <v>651.0</v>
      </c>
      <c r="C20" s="556"/>
      <c r="D20" s="540"/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0"/>
      <c r="Q20" s="540"/>
      <c r="R20" s="540"/>
      <c r="S20" s="540"/>
      <c r="T20" s="541"/>
      <c r="U20" s="541"/>
      <c r="V20" s="541"/>
      <c r="W20" s="541"/>
      <c r="X20" s="541"/>
      <c r="Y20" s="541"/>
      <c r="Z20" s="541"/>
    </row>
    <row r="21">
      <c r="A21" s="548" t="s">
        <v>1219</v>
      </c>
      <c r="B21" s="549">
        <v>1950.0</v>
      </c>
      <c r="C21" s="556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0"/>
      <c r="T21" s="541"/>
      <c r="U21" s="541"/>
      <c r="V21" s="541"/>
      <c r="W21" s="541"/>
      <c r="X21" s="541"/>
      <c r="Y21" s="541"/>
      <c r="Z21" s="541"/>
    </row>
    <row r="22">
      <c r="A22" s="548" t="s">
        <v>1220</v>
      </c>
      <c r="B22" s="563">
        <v>436.0</v>
      </c>
      <c r="C22" s="556"/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41"/>
      <c r="U22" s="541"/>
      <c r="V22" s="541"/>
      <c r="W22" s="541"/>
      <c r="X22" s="541"/>
      <c r="Y22" s="541"/>
      <c r="Z22" s="541"/>
    </row>
    <row r="23">
      <c r="A23" s="548" t="s">
        <v>1221</v>
      </c>
      <c r="B23" s="549">
        <v>1200.0</v>
      </c>
      <c r="C23" s="556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41"/>
      <c r="U23" s="541"/>
      <c r="V23" s="541"/>
      <c r="W23" s="541"/>
      <c r="X23" s="541"/>
      <c r="Y23" s="541"/>
      <c r="Z23" s="541"/>
    </row>
    <row r="24">
      <c r="A24" s="548" t="s">
        <v>70</v>
      </c>
      <c r="B24" s="549">
        <v>150.0</v>
      </c>
      <c r="C24" s="556"/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41"/>
      <c r="U24" s="541"/>
      <c r="V24" s="541"/>
      <c r="W24" s="541"/>
      <c r="X24" s="541"/>
      <c r="Y24" s="541"/>
      <c r="Z24" s="541"/>
    </row>
    <row r="25">
      <c r="A25" s="548" t="s">
        <v>1222</v>
      </c>
      <c r="B25" s="564">
        <v>1480.0</v>
      </c>
      <c r="C25" s="556"/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41"/>
      <c r="U25" s="541"/>
      <c r="V25" s="541"/>
      <c r="W25" s="541"/>
      <c r="X25" s="541"/>
      <c r="Y25" s="541"/>
      <c r="Z25" s="541"/>
    </row>
    <row r="26">
      <c r="A26" s="548" t="s">
        <v>1223</v>
      </c>
      <c r="B26" s="549">
        <v>490.0</v>
      </c>
      <c r="C26" s="556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41"/>
      <c r="U26" s="541"/>
      <c r="V26" s="541"/>
      <c r="W26" s="541"/>
      <c r="X26" s="541"/>
      <c r="Y26" s="541"/>
      <c r="Z26" s="541"/>
    </row>
    <row r="27">
      <c r="A27" s="548" t="s">
        <v>1224</v>
      </c>
      <c r="B27" s="549">
        <v>3000.0</v>
      </c>
      <c r="C27" s="556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41"/>
      <c r="U27" s="541"/>
      <c r="V27" s="541"/>
      <c r="W27" s="541"/>
      <c r="X27" s="541"/>
      <c r="Y27" s="541"/>
      <c r="Z27" s="541"/>
    </row>
    <row r="28">
      <c r="A28" s="548" t="s">
        <v>1225</v>
      </c>
      <c r="B28" s="565" t="s">
        <v>134</v>
      </c>
      <c r="C28" s="556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41"/>
      <c r="U28" s="541"/>
      <c r="V28" s="541"/>
      <c r="W28" s="541"/>
      <c r="X28" s="541"/>
      <c r="Y28" s="541"/>
      <c r="Z28" s="541"/>
    </row>
    <row r="29" ht="19.5" customHeight="1">
      <c r="A29" s="566" t="s">
        <v>179</v>
      </c>
      <c r="B29" s="567">
        <f t="shared" ref="B29:C29" si="1">SUM(B5:B28)</f>
        <v>42959.73</v>
      </c>
      <c r="C29" s="568">
        <f t="shared" si="1"/>
        <v>10395.66</v>
      </c>
      <c r="D29" s="568"/>
      <c r="E29" s="569"/>
      <c r="F29" s="569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41"/>
      <c r="U29" s="541"/>
      <c r="V29" s="541"/>
      <c r="W29" s="541"/>
      <c r="X29" s="541"/>
      <c r="Y29" s="541"/>
      <c r="Z29" s="541"/>
    </row>
    <row r="30" ht="19.5" customHeight="1">
      <c r="A30" s="540"/>
      <c r="B30" s="540"/>
      <c r="C30" s="540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41"/>
      <c r="U30" s="541"/>
      <c r="V30" s="541"/>
      <c r="W30" s="541"/>
      <c r="X30" s="541"/>
      <c r="Y30" s="541"/>
      <c r="Z30" s="541"/>
    </row>
    <row r="31">
      <c r="A31" s="570"/>
      <c r="B31" s="571"/>
      <c r="C31" s="540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41"/>
      <c r="U31" s="541"/>
      <c r="V31" s="541"/>
      <c r="W31" s="541"/>
      <c r="X31" s="541"/>
      <c r="Y31" s="541"/>
      <c r="Z31" s="541"/>
    </row>
    <row r="32">
      <c r="A32" s="540"/>
      <c r="B32" s="540"/>
      <c r="C32" s="540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41"/>
      <c r="U32" s="541"/>
      <c r="V32" s="541"/>
      <c r="W32" s="541"/>
      <c r="X32" s="541"/>
      <c r="Y32" s="541"/>
      <c r="Z32" s="541"/>
    </row>
    <row r="33">
      <c r="A33" s="572"/>
      <c r="B33" s="540"/>
      <c r="C33" s="540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41"/>
      <c r="U33" s="541"/>
      <c r="V33" s="541"/>
      <c r="W33" s="541"/>
      <c r="X33" s="541"/>
      <c r="Y33" s="541"/>
      <c r="Z33" s="541"/>
    </row>
    <row r="34">
      <c r="A34" s="540"/>
      <c r="B34" s="540"/>
      <c r="C34" s="540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41"/>
      <c r="U34" s="541"/>
      <c r="V34" s="541"/>
      <c r="W34" s="541"/>
      <c r="X34" s="541"/>
      <c r="Y34" s="541"/>
      <c r="Z34" s="541"/>
    </row>
    <row r="35">
      <c r="A35" s="540"/>
      <c r="B35" s="540"/>
      <c r="C35" s="540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41"/>
      <c r="U35" s="541"/>
      <c r="V35" s="541"/>
      <c r="W35" s="541"/>
      <c r="X35" s="541"/>
      <c r="Y35" s="541"/>
      <c r="Z35" s="541"/>
    </row>
    <row r="36">
      <c r="A36" s="540"/>
      <c r="B36" s="540"/>
      <c r="C36" s="540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41"/>
      <c r="U36" s="541"/>
      <c r="V36" s="541"/>
      <c r="W36" s="541"/>
      <c r="X36" s="541"/>
      <c r="Y36" s="541"/>
      <c r="Z36" s="541"/>
    </row>
    <row r="37">
      <c r="A37" s="540"/>
      <c r="B37" s="540"/>
      <c r="C37" s="540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41"/>
      <c r="U37" s="541"/>
      <c r="V37" s="541"/>
      <c r="W37" s="541"/>
      <c r="X37" s="541"/>
      <c r="Y37" s="541"/>
      <c r="Z37" s="541"/>
    </row>
    <row r="38">
      <c r="A38" s="540"/>
      <c r="B38" s="540"/>
      <c r="C38" s="540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41"/>
      <c r="U38" s="541"/>
      <c r="V38" s="541"/>
      <c r="W38" s="541"/>
      <c r="X38" s="541"/>
      <c r="Y38" s="541"/>
      <c r="Z38" s="541"/>
    </row>
    <row r="39">
      <c r="A39" s="540"/>
      <c r="B39" s="540"/>
      <c r="C39" s="540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41"/>
      <c r="U39" s="541"/>
      <c r="V39" s="541"/>
      <c r="W39" s="541"/>
      <c r="X39" s="541"/>
      <c r="Y39" s="541"/>
      <c r="Z39" s="541"/>
    </row>
    <row r="40">
      <c r="A40" s="540"/>
      <c r="B40" s="540"/>
      <c r="C40" s="540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41"/>
      <c r="U40" s="541"/>
      <c r="V40" s="541"/>
      <c r="W40" s="541"/>
      <c r="X40" s="541"/>
      <c r="Y40" s="541"/>
      <c r="Z40" s="541"/>
    </row>
    <row r="41">
      <c r="A41" s="540"/>
      <c r="B41" s="540"/>
      <c r="C41" s="540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41"/>
      <c r="U41" s="541"/>
      <c r="V41" s="541"/>
      <c r="W41" s="541"/>
      <c r="X41" s="541"/>
      <c r="Y41" s="541"/>
      <c r="Z41" s="541"/>
    </row>
    <row r="42">
      <c r="A42" s="540"/>
      <c r="B42" s="540"/>
      <c r="C42" s="540"/>
      <c r="D42" s="540"/>
      <c r="E42" s="540"/>
      <c r="F42" s="540"/>
      <c r="G42" s="540"/>
      <c r="H42" s="540"/>
      <c r="I42" s="540"/>
      <c r="J42" s="540"/>
      <c r="K42" s="540"/>
      <c r="L42" s="540"/>
      <c r="M42" s="540"/>
      <c r="N42" s="540"/>
      <c r="O42" s="540"/>
      <c r="P42" s="540"/>
      <c r="Q42" s="540"/>
      <c r="R42" s="540"/>
      <c r="S42" s="540"/>
      <c r="T42" s="541"/>
      <c r="U42" s="541"/>
      <c r="V42" s="541"/>
      <c r="W42" s="541"/>
      <c r="X42" s="541"/>
      <c r="Y42" s="541"/>
      <c r="Z42" s="541"/>
    </row>
    <row r="43">
      <c r="A43" s="540"/>
      <c r="B43" s="540"/>
      <c r="C43" s="540"/>
      <c r="D43" s="540"/>
      <c r="E43" s="540"/>
      <c r="F43" s="540"/>
      <c r="G43" s="540"/>
      <c r="H43" s="540"/>
      <c r="I43" s="540"/>
      <c r="J43" s="540"/>
      <c r="K43" s="540"/>
      <c r="L43" s="540"/>
      <c r="M43" s="540"/>
      <c r="N43" s="540"/>
      <c r="O43" s="540"/>
      <c r="P43" s="540"/>
      <c r="Q43" s="540"/>
      <c r="R43" s="540"/>
      <c r="S43" s="540"/>
      <c r="T43" s="541"/>
      <c r="U43" s="541"/>
      <c r="V43" s="541"/>
      <c r="W43" s="541"/>
      <c r="X43" s="541"/>
      <c r="Y43" s="541"/>
      <c r="Z43" s="541"/>
    </row>
    <row r="44">
      <c r="A44" s="540"/>
      <c r="B44" s="540"/>
      <c r="C44" s="540"/>
      <c r="D44" s="540"/>
      <c r="E44" s="540"/>
      <c r="F44" s="540"/>
      <c r="G44" s="540"/>
      <c r="H44" s="540"/>
      <c r="I44" s="540"/>
      <c r="J44" s="540"/>
      <c r="K44" s="540"/>
      <c r="L44" s="540"/>
      <c r="M44" s="540"/>
      <c r="N44" s="540"/>
      <c r="O44" s="540"/>
      <c r="P44" s="540"/>
      <c r="Q44" s="540"/>
      <c r="R44" s="540"/>
      <c r="S44" s="540"/>
      <c r="T44" s="541"/>
      <c r="U44" s="541"/>
      <c r="V44" s="541"/>
      <c r="W44" s="541"/>
      <c r="X44" s="541"/>
      <c r="Y44" s="541"/>
      <c r="Z44" s="541"/>
    </row>
    <row r="45">
      <c r="A45" s="540"/>
      <c r="B45" s="540"/>
      <c r="C45" s="540"/>
      <c r="D45" s="540"/>
      <c r="E45" s="540"/>
      <c r="F45" s="540"/>
      <c r="G45" s="540"/>
      <c r="H45" s="540"/>
      <c r="I45" s="540"/>
      <c r="J45" s="540"/>
      <c r="K45" s="540"/>
      <c r="L45" s="540"/>
      <c r="M45" s="540"/>
      <c r="N45" s="540"/>
      <c r="O45" s="540"/>
      <c r="P45" s="540"/>
      <c r="Q45" s="540"/>
      <c r="R45" s="540"/>
      <c r="S45" s="540"/>
      <c r="T45" s="541"/>
      <c r="U45" s="541"/>
      <c r="V45" s="541"/>
      <c r="W45" s="541"/>
      <c r="X45" s="541"/>
      <c r="Y45" s="541"/>
      <c r="Z45" s="541"/>
    </row>
    <row r="46">
      <c r="A46" s="540"/>
      <c r="B46" s="540"/>
      <c r="C46" s="540"/>
      <c r="D46" s="540"/>
      <c r="E46" s="540"/>
      <c r="F46" s="540"/>
      <c r="G46" s="540"/>
      <c r="H46" s="540"/>
      <c r="I46" s="540"/>
      <c r="J46" s="540"/>
      <c r="K46" s="540"/>
      <c r="L46" s="540"/>
      <c r="M46" s="540"/>
      <c r="N46" s="540"/>
      <c r="O46" s="540"/>
      <c r="P46" s="540"/>
      <c r="Q46" s="540"/>
      <c r="R46" s="540"/>
      <c r="S46" s="540"/>
      <c r="T46" s="541"/>
      <c r="U46" s="541"/>
      <c r="V46" s="541"/>
      <c r="W46" s="541"/>
      <c r="X46" s="541"/>
      <c r="Y46" s="541"/>
      <c r="Z46" s="541"/>
    </row>
    <row r="47">
      <c r="A47" s="540"/>
      <c r="B47" s="540"/>
      <c r="C47" s="540"/>
      <c r="D47" s="540"/>
      <c r="E47" s="540"/>
      <c r="F47" s="540"/>
      <c r="G47" s="540"/>
      <c r="H47" s="540"/>
      <c r="I47" s="540"/>
      <c r="J47" s="540"/>
      <c r="K47" s="540"/>
      <c r="L47" s="540"/>
      <c r="M47" s="540"/>
      <c r="N47" s="540"/>
      <c r="O47" s="540"/>
      <c r="P47" s="540"/>
      <c r="Q47" s="540"/>
      <c r="R47" s="540"/>
      <c r="S47" s="540"/>
      <c r="T47" s="541"/>
      <c r="U47" s="541"/>
      <c r="V47" s="541"/>
      <c r="W47" s="541"/>
      <c r="X47" s="541"/>
      <c r="Y47" s="541"/>
      <c r="Z47" s="541"/>
    </row>
    <row r="48">
      <c r="A48" s="540"/>
      <c r="B48" s="540"/>
      <c r="C48" s="540"/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1"/>
      <c r="U48" s="541"/>
      <c r="V48" s="541"/>
      <c r="W48" s="541"/>
      <c r="X48" s="541"/>
      <c r="Y48" s="541"/>
      <c r="Z48" s="541"/>
    </row>
    <row r="49">
      <c r="A49" s="540"/>
      <c r="B49" s="540"/>
      <c r="C49" s="540"/>
      <c r="D49" s="540"/>
      <c r="E49" s="540"/>
      <c r="F49" s="540"/>
      <c r="G49" s="540"/>
      <c r="H49" s="540"/>
      <c r="I49" s="540"/>
      <c r="J49" s="540"/>
      <c r="K49" s="540"/>
      <c r="L49" s="540"/>
      <c r="M49" s="540"/>
      <c r="N49" s="540"/>
      <c r="O49" s="540"/>
      <c r="P49" s="540"/>
      <c r="Q49" s="540"/>
      <c r="R49" s="540"/>
      <c r="S49" s="540"/>
      <c r="T49" s="541"/>
      <c r="U49" s="541"/>
      <c r="V49" s="541"/>
      <c r="W49" s="541"/>
      <c r="X49" s="541"/>
      <c r="Y49" s="541"/>
      <c r="Z49" s="541"/>
    </row>
    <row r="50">
      <c r="A50" s="540"/>
      <c r="B50" s="540"/>
      <c r="C50" s="540"/>
      <c r="D50" s="540"/>
      <c r="E50" s="540"/>
      <c r="F50" s="540"/>
      <c r="G50" s="540"/>
      <c r="H50" s="540"/>
      <c r="I50" s="540"/>
      <c r="J50" s="540"/>
      <c r="K50" s="540"/>
      <c r="L50" s="540"/>
      <c r="M50" s="540"/>
      <c r="N50" s="540"/>
      <c r="O50" s="540"/>
      <c r="P50" s="540"/>
      <c r="Q50" s="540"/>
      <c r="R50" s="540"/>
      <c r="S50" s="540"/>
      <c r="T50" s="541"/>
      <c r="U50" s="541"/>
      <c r="V50" s="541"/>
      <c r="W50" s="541"/>
      <c r="X50" s="541"/>
      <c r="Y50" s="541"/>
      <c r="Z50" s="541"/>
    </row>
    <row r="51">
      <c r="A51" s="540"/>
      <c r="B51" s="540"/>
      <c r="C51" s="540"/>
      <c r="D51" s="540"/>
      <c r="E51" s="540"/>
      <c r="F51" s="540"/>
      <c r="G51" s="540"/>
      <c r="H51" s="540"/>
      <c r="I51" s="540"/>
      <c r="J51" s="540"/>
      <c r="K51" s="540"/>
      <c r="L51" s="540"/>
      <c r="M51" s="540"/>
      <c r="N51" s="540"/>
      <c r="O51" s="540"/>
      <c r="P51" s="540"/>
      <c r="Q51" s="540"/>
      <c r="R51" s="540"/>
      <c r="S51" s="540"/>
      <c r="T51" s="541"/>
      <c r="U51" s="541"/>
      <c r="V51" s="541"/>
      <c r="W51" s="541"/>
      <c r="X51" s="541"/>
      <c r="Y51" s="541"/>
      <c r="Z51" s="541"/>
    </row>
    <row r="52">
      <c r="A52" s="540"/>
      <c r="B52" s="540"/>
      <c r="C52" s="540"/>
      <c r="D52" s="540"/>
      <c r="E52" s="540"/>
      <c r="F52" s="540"/>
      <c r="G52" s="540"/>
      <c r="H52" s="540"/>
      <c r="I52" s="540"/>
      <c r="J52" s="540"/>
      <c r="K52" s="540"/>
      <c r="L52" s="540"/>
      <c r="M52" s="540"/>
      <c r="N52" s="540"/>
      <c r="O52" s="540"/>
      <c r="P52" s="540"/>
      <c r="Q52" s="540"/>
      <c r="R52" s="540"/>
      <c r="S52" s="540"/>
      <c r="T52" s="541"/>
      <c r="U52" s="541"/>
      <c r="V52" s="541"/>
      <c r="W52" s="541"/>
      <c r="X52" s="541"/>
      <c r="Y52" s="541"/>
      <c r="Z52" s="541"/>
    </row>
    <row r="53">
      <c r="A53" s="540"/>
      <c r="B53" s="540"/>
      <c r="C53" s="540"/>
      <c r="D53" s="540"/>
      <c r="E53" s="540"/>
      <c r="F53" s="540"/>
      <c r="G53" s="540"/>
      <c r="H53" s="540"/>
      <c r="I53" s="540"/>
      <c r="J53" s="540"/>
      <c r="K53" s="540"/>
      <c r="L53" s="540"/>
      <c r="M53" s="540"/>
      <c r="N53" s="540"/>
      <c r="O53" s="540"/>
      <c r="P53" s="540"/>
      <c r="Q53" s="540"/>
      <c r="R53" s="540"/>
      <c r="S53" s="540"/>
      <c r="T53" s="541"/>
      <c r="U53" s="541"/>
      <c r="V53" s="541"/>
      <c r="W53" s="541"/>
      <c r="X53" s="541"/>
      <c r="Y53" s="541"/>
      <c r="Z53" s="541"/>
    </row>
    <row r="54">
      <c r="A54" s="540"/>
      <c r="B54" s="540"/>
      <c r="C54" s="540"/>
      <c r="D54" s="540"/>
      <c r="E54" s="540"/>
      <c r="F54" s="540"/>
      <c r="G54" s="540"/>
      <c r="H54" s="540"/>
      <c r="I54" s="540"/>
      <c r="J54" s="540"/>
      <c r="K54" s="540"/>
      <c r="L54" s="540"/>
      <c r="M54" s="540"/>
      <c r="N54" s="540"/>
      <c r="O54" s="540"/>
      <c r="P54" s="540"/>
      <c r="Q54" s="540"/>
      <c r="R54" s="540"/>
      <c r="S54" s="540"/>
      <c r="T54" s="541"/>
      <c r="U54" s="541"/>
      <c r="V54" s="541"/>
      <c r="W54" s="541"/>
      <c r="X54" s="541"/>
      <c r="Y54" s="541"/>
      <c r="Z54" s="541"/>
    </row>
    <row r="55">
      <c r="A55" s="540"/>
      <c r="B55" s="540"/>
      <c r="C55" s="540"/>
      <c r="D55" s="540"/>
      <c r="E55" s="540"/>
      <c r="F55" s="540"/>
      <c r="G55" s="540"/>
      <c r="H55" s="540"/>
      <c r="I55" s="540"/>
      <c r="J55" s="540"/>
      <c r="K55" s="540"/>
      <c r="L55" s="540"/>
      <c r="M55" s="540"/>
      <c r="N55" s="540"/>
      <c r="O55" s="540"/>
      <c r="P55" s="540"/>
      <c r="Q55" s="540"/>
      <c r="R55" s="540"/>
      <c r="S55" s="540"/>
      <c r="T55" s="541"/>
      <c r="U55" s="541"/>
      <c r="V55" s="541"/>
      <c r="W55" s="541"/>
      <c r="X55" s="541"/>
      <c r="Y55" s="541"/>
      <c r="Z55" s="541"/>
    </row>
    <row r="56">
      <c r="A56" s="540"/>
      <c r="B56" s="540"/>
      <c r="C56" s="540"/>
      <c r="D56" s="540"/>
      <c r="E56" s="540"/>
      <c r="F56" s="540"/>
      <c r="G56" s="540"/>
      <c r="H56" s="540"/>
      <c r="I56" s="540"/>
      <c r="J56" s="540"/>
      <c r="K56" s="540"/>
      <c r="L56" s="540"/>
      <c r="M56" s="540"/>
      <c r="N56" s="540"/>
      <c r="O56" s="540"/>
      <c r="P56" s="540"/>
      <c r="Q56" s="540"/>
      <c r="R56" s="540"/>
      <c r="S56" s="540"/>
      <c r="T56" s="541"/>
      <c r="U56" s="541"/>
      <c r="V56" s="541"/>
      <c r="W56" s="541"/>
      <c r="X56" s="541"/>
      <c r="Y56" s="541"/>
      <c r="Z56" s="541"/>
    </row>
    <row r="57">
      <c r="A57" s="540"/>
      <c r="B57" s="540"/>
      <c r="C57" s="540"/>
      <c r="D57" s="540"/>
      <c r="E57" s="540"/>
      <c r="F57" s="540"/>
      <c r="G57" s="540"/>
      <c r="H57" s="540"/>
      <c r="I57" s="540"/>
      <c r="J57" s="540"/>
      <c r="K57" s="540"/>
      <c r="L57" s="540"/>
      <c r="M57" s="540"/>
      <c r="N57" s="540"/>
      <c r="O57" s="540"/>
      <c r="P57" s="540"/>
      <c r="Q57" s="540"/>
      <c r="R57" s="540"/>
      <c r="S57" s="540"/>
      <c r="T57" s="541"/>
      <c r="U57" s="541"/>
      <c r="V57" s="541"/>
      <c r="W57" s="541"/>
      <c r="X57" s="541"/>
      <c r="Y57" s="541"/>
      <c r="Z57" s="541"/>
    </row>
    <row r="58">
      <c r="A58" s="540"/>
      <c r="B58" s="540"/>
      <c r="C58" s="540"/>
      <c r="D58" s="540"/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41"/>
      <c r="U58" s="541"/>
      <c r="V58" s="541"/>
      <c r="W58" s="541"/>
      <c r="X58" s="541"/>
      <c r="Y58" s="541"/>
      <c r="Z58" s="541"/>
    </row>
    <row r="59">
      <c r="A59" s="540"/>
      <c r="B59" s="540"/>
      <c r="C59" s="540"/>
      <c r="D59" s="540"/>
      <c r="E59" s="540"/>
      <c r="F59" s="540"/>
      <c r="G59" s="540"/>
      <c r="H59" s="540"/>
      <c r="I59" s="540"/>
      <c r="J59" s="540"/>
      <c r="K59" s="540"/>
      <c r="L59" s="540"/>
      <c r="M59" s="540"/>
      <c r="N59" s="540"/>
      <c r="O59" s="540"/>
      <c r="P59" s="540"/>
      <c r="Q59" s="540"/>
      <c r="R59" s="540"/>
      <c r="S59" s="540"/>
      <c r="T59" s="541"/>
      <c r="U59" s="541"/>
      <c r="V59" s="541"/>
      <c r="W59" s="541"/>
      <c r="X59" s="541"/>
      <c r="Y59" s="541"/>
      <c r="Z59" s="541"/>
    </row>
    <row r="60">
      <c r="A60" s="540"/>
      <c r="B60" s="540"/>
      <c r="C60" s="540"/>
      <c r="D60" s="540"/>
      <c r="E60" s="540"/>
      <c r="F60" s="540"/>
      <c r="G60" s="540"/>
      <c r="H60" s="540"/>
      <c r="I60" s="540"/>
      <c r="J60" s="540"/>
      <c r="K60" s="540"/>
      <c r="L60" s="540"/>
      <c r="M60" s="540"/>
      <c r="N60" s="540"/>
      <c r="O60" s="540"/>
      <c r="P60" s="540"/>
      <c r="Q60" s="540"/>
      <c r="R60" s="540"/>
      <c r="S60" s="540"/>
      <c r="T60" s="541"/>
      <c r="U60" s="541"/>
      <c r="V60" s="541"/>
      <c r="W60" s="541"/>
      <c r="X60" s="541"/>
      <c r="Y60" s="541"/>
      <c r="Z60" s="541"/>
    </row>
    <row r="61">
      <c r="A61" s="540"/>
      <c r="B61" s="540"/>
      <c r="C61" s="540"/>
      <c r="D61" s="540"/>
      <c r="E61" s="540"/>
      <c r="F61" s="540"/>
      <c r="G61" s="540"/>
      <c r="H61" s="540"/>
      <c r="I61" s="540"/>
      <c r="J61" s="540"/>
      <c r="K61" s="540"/>
      <c r="L61" s="540"/>
      <c r="M61" s="540"/>
      <c r="N61" s="540"/>
      <c r="O61" s="540"/>
      <c r="P61" s="540"/>
      <c r="Q61" s="540"/>
      <c r="R61" s="540"/>
      <c r="S61" s="540"/>
      <c r="T61" s="541"/>
      <c r="U61" s="541"/>
      <c r="V61" s="541"/>
      <c r="W61" s="541"/>
      <c r="X61" s="541"/>
      <c r="Y61" s="541"/>
      <c r="Z61" s="541"/>
    </row>
    <row r="62">
      <c r="A62" s="540"/>
      <c r="B62" s="540"/>
      <c r="C62" s="540"/>
      <c r="D62" s="540"/>
      <c r="E62" s="540"/>
      <c r="F62" s="540"/>
      <c r="G62" s="540"/>
      <c r="H62" s="540"/>
      <c r="I62" s="540"/>
      <c r="J62" s="540"/>
      <c r="K62" s="540"/>
      <c r="L62" s="540"/>
      <c r="M62" s="540"/>
      <c r="N62" s="540"/>
      <c r="O62" s="540"/>
      <c r="P62" s="540"/>
      <c r="Q62" s="540"/>
      <c r="R62" s="540"/>
      <c r="S62" s="540"/>
      <c r="T62" s="541"/>
      <c r="U62" s="541"/>
      <c r="V62" s="541"/>
      <c r="W62" s="541"/>
      <c r="X62" s="541"/>
      <c r="Y62" s="541"/>
      <c r="Z62" s="541"/>
    </row>
    <row r="63">
      <c r="A63" s="540"/>
      <c r="B63" s="540"/>
      <c r="C63" s="540"/>
      <c r="D63" s="540"/>
      <c r="E63" s="540"/>
      <c r="F63" s="540"/>
      <c r="G63" s="540"/>
      <c r="H63" s="540"/>
      <c r="I63" s="540"/>
      <c r="J63" s="540"/>
      <c r="K63" s="540"/>
      <c r="L63" s="540"/>
      <c r="M63" s="540"/>
      <c r="N63" s="540"/>
      <c r="O63" s="540"/>
      <c r="P63" s="540"/>
      <c r="Q63" s="540"/>
      <c r="R63" s="540"/>
      <c r="S63" s="540"/>
      <c r="T63" s="541"/>
      <c r="U63" s="541"/>
      <c r="V63" s="541"/>
      <c r="W63" s="541"/>
      <c r="X63" s="541"/>
      <c r="Y63" s="541"/>
      <c r="Z63" s="541"/>
    </row>
    <row r="64">
      <c r="A64" s="540"/>
      <c r="B64" s="540"/>
      <c r="C64" s="540"/>
      <c r="D64" s="540"/>
      <c r="E64" s="540"/>
      <c r="F64" s="540"/>
      <c r="G64" s="540"/>
      <c r="H64" s="540"/>
      <c r="I64" s="540"/>
      <c r="J64" s="540"/>
      <c r="K64" s="540"/>
      <c r="L64" s="540"/>
      <c r="M64" s="540"/>
      <c r="N64" s="540"/>
      <c r="O64" s="540"/>
      <c r="P64" s="540"/>
      <c r="Q64" s="540"/>
      <c r="R64" s="540"/>
      <c r="S64" s="540"/>
      <c r="T64" s="541"/>
      <c r="U64" s="541"/>
      <c r="V64" s="541"/>
      <c r="W64" s="541"/>
      <c r="X64" s="541"/>
      <c r="Y64" s="541"/>
      <c r="Z64" s="541"/>
    </row>
    <row r="65">
      <c r="A65" s="540"/>
      <c r="B65" s="540"/>
      <c r="C65" s="540"/>
      <c r="D65" s="540"/>
      <c r="E65" s="540"/>
      <c r="F65" s="540"/>
      <c r="G65" s="540"/>
      <c r="H65" s="540"/>
      <c r="I65" s="540"/>
      <c r="J65" s="540"/>
      <c r="K65" s="540"/>
      <c r="L65" s="540"/>
      <c r="M65" s="540"/>
      <c r="N65" s="540"/>
      <c r="O65" s="540"/>
      <c r="P65" s="540"/>
      <c r="Q65" s="540"/>
      <c r="R65" s="540"/>
      <c r="S65" s="540"/>
      <c r="T65" s="541"/>
      <c r="U65" s="541"/>
      <c r="V65" s="541"/>
      <c r="W65" s="541"/>
      <c r="X65" s="541"/>
      <c r="Y65" s="541"/>
      <c r="Z65" s="541"/>
    </row>
    <row r="66">
      <c r="A66" s="540"/>
      <c r="B66" s="540"/>
      <c r="C66" s="540"/>
      <c r="D66" s="540"/>
      <c r="E66" s="540"/>
      <c r="F66" s="540"/>
      <c r="G66" s="540"/>
      <c r="H66" s="540"/>
      <c r="I66" s="540"/>
      <c r="J66" s="540"/>
      <c r="K66" s="540"/>
      <c r="L66" s="540"/>
      <c r="M66" s="540"/>
      <c r="N66" s="540"/>
      <c r="O66" s="540"/>
      <c r="P66" s="540"/>
      <c r="Q66" s="540"/>
      <c r="R66" s="540"/>
      <c r="S66" s="540"/>
      <c r="T66" s="541"/>
      <c r="U66" s="541"/>
      <c r="V66" s="541"/>
      <c r="W66" s="541"/>
      <c r="X66" s="541"/>
      <c r="Y66" s="541"/>
      <c r="Z66" s="541"/>
    </row>
    <row r="67">
      <c r="A67" s="540"/>
      <c r="B67" s="540"/>
      <c r="C67" s="540"/>
      <c r="D67" s="540"/>
      <c r="E67" s="540"/>
      <c r="F67" s="540"/>
      <c r="G67" s="540"/>
      <c r="H67" s="540"/>
      <c r="I67" s="540"/>
      <c r="J67" s="540"/>
      <c r="K67" s="540"/>
      <c r="L67" s="540"/>
      <c r="M67" s="540"/>
      <c r="N67" s="540"/>
      <c r="O67" s="540"/>
      <c r="P67" s="540"/>
      <c r="Q67" s="540"/>
      <c r="R67" s="540"/>
      <c r="S67" s="540"/>
      <c r="T67" s="541"/>
      <c r="U67" s="541"/>
      <c r="V67" s="541"/>
      <c r="W67" s="541"/>
      <c r="X67" s="541"/>
      <c r="Y67" s="541"/>
      <c r="Z67" s="541"/>
    </row>
    <row r="68">
      <c r="A68" s="540"/>
      <c r="B68" s="540"/>
      <c r="C68" s="540"/>
      <c r="D68" s="540"/>
      <c r="E68" s="540"/>
      <c r="F68" s="540"/>
      <c r="G68" s="540"/>
      <c r="H68" s="540"/>
      <c r="I68" s="540"/>
      <c r="J68" s="540"/>
      <c r="K68" s="540"/>
      <c r="L68" s="540"/>
      <c r="M68" s="540"/>
      <c r="N68" s="540"/>
      <c r="O68" s="540"/>
      <c r="P68" s="540"/>
      <c r="Q68" s="540"/>
      <c r="R68" s="540"/>
      <c r="S68" s="540"/>
      <c r="T68" s="541"/>
      <c r="U68" s="541"/>
      <c r="V68" s="541"/>
      <c r="W68" s="541"/>
      <c r="X68" s="541"/>
      <c r="Y68" s="541"/>
      <c r="Z68" s="541"/>
    </row>
    <row r="69">
      <c r="A69" s="540"/>
      <c r="B69" s="540"/>
      <c r="C69" s="540"/>
      <c r="D69" s="540"/>
      <c r="E69" s="540"/>
      <c r="F69" s="540"/>
      <c r="G69" s="540"/>
      <c r="H69" s="540"/>
      <c r="I69" s="540"/>
      <c r="J69" s="540"/>
      <c r="K69" s="540"/>
      <c r="L69" s="540"/>
      <c r="M69" s="540"/>
      <c r="N69" s="540"/>
      <c r="O69" s="540"/>
      <c r="P69" s="540"/>
      <c r="Q69" s="540"/>
      <c r="R69" s="540"/>
      <c r="S69" s="540"/>
      <c r="T69" s="541"/>
      <c r="U69" s="541"/>
      <c r="V69" s="541"/>
      <c r="W69" s="541"/>
      <c r="X69" s="541"/>
      <c r="Y69" s="541"/>
      <c r="Z69" s="541"/>
    </row>
    <row r="70">
      <c r="A70" s="540"/>
      <c r="B70" s="540"/>
      <c r="C70" s="540"/>
      <c r="D70" s="540"/>
      <c r="E70" s="540"/>
      <c r="F70" s="540"/>
      <c r="G70" s="540"/>
      <c r="H70" s="540"/>
      <c r="I70" s="540"/>
      <c r="J70" s="540"/>
      <c r="K70" s="540"/>
      <c r="L70" s="540"/>
      <c r="M70" s="540"/>
      <c r="N70" s="540"/>
      <c r="O70" s="540"/>
      <c r="P70" s="540"/>
      <c r="Q70" s="540"/>
      <c r="R70" s="540"/>
      <c r="S70" s="540"/>
      <c r="T70" s="541"/>
      <c r="U70" s="541"/>
      <c r="V70" s="541"/>
      <c r="W70" s="541"/>
      <c r="X70" s="541"/>
      <c r="Y70" s="541"/>
      <c r="Z70" s="541"/>
    </row>
    <row r="71">
      <c r="A71" s="540"/>
      <c r="B71" s="540"/>
      <c r="C71" s="540"/>
      <c r="D71" s="540"/>
      <c r="E71" s="540"/>
      <c r="F71" s="540"/>
      <c r="G71" s="540"/>
      <c r="H71" s="540"/>
      <c r="I71" s="540"/>
      <c r="J71" s="540"/>
      <c r="K71" s="540"/>
      <c r="L71" s="540"/>
      <c r="M71" s="540"/>
      <c r="N71" s="540"/>
      <c r="O71" s="540"/>
      <c r="P71" s="540"/>
      <c r="Q71" s="540"/>
      <c r="R71" s="540"/>
      <c r="S71" s="540"/>
      <c r="T71" s="541"/>
      <c r="U71" s="541"/>
      <c r="V71" s="541"/>
      <c r="W71" s="541"/>
      <c r="X71" s="541"/>
      <c r="Y71" s="541"/>
      <c r="Z71" s="541"/>
    </row>
    <row r="72">
      <c r="A72" s="540"/>
      <c r="B72" s="540"/>
      <c r="C72" s="540"/>
      <c r="D72" s="540"/>
      <c r="E72" s="540"/>
      <c r="F72" s="540"/>
      <c r="G72" s="540"/>
      <c r="H72" s="540"/>
      <c r="I72" s="540"/>
      <c r="J72" s="540"/>
      <c r="K72" s="540"/>
      <c r="L72" s="540"/>
      <c r="M72" s="540"/>
      <c r="N72" s="540"/>
      <c r="O72" s="540"/>
      <c r="P72" s="540"/>
      <c r="Q72" s="540"/>
      <c r="R72" s="540"/>
      <c r="S72" s="540"/>
      <c r="T72" s="541"/>
      <c r="U72" s="541"/>
      <c r="V72" s="541"/>
      <c r="W72" s="541"/>
      <c r="X72" s="541"/>
      <c r="Y72" s="541"/>
      <c r="Z72" s="541"/>
    </row>
    <row r="73">
      <c r="A73" s="540"/>
      <c r="B73" s="540"/>
      <c r="C73" s="540"/>
      <c r="D73" s="540"/>
      <c r="E73" s="540"/>
      <c r="F73" s="540"/>
      <c r="G73" s="540"/>
      <c r="H73" s="540"/>
      <c r="I73" s="540"/>
      <c r="J73" s="540"/>
      <c r="K73" s="540"/>
      <c r="L73" s="540"/>
      <c r="M73" s="540"/>
      <c r="N73" s="540"/>
      <c r="O73" s="540"/>
      <c r="P73" s="540"/>
      <c r="Q73" s="540"/>
      <c r="R73" s="540"/>
      <c r="S73" s="540"/>
      <c r="T73" s="541"/>
      <c r="U73" s="541"/>
      <c r="V73" s="541"/>
      <c r="W73" s="541"/>
      <c r="X73" s="541"/>
      <c r="Y73" s="541"/>
      <c r="Z73" s="541"/>
    </row>
    <row r="74">
      <c r="A74" s="540"/>
      <c r="B74" s="540"/>
      <c r="C74" s="540"/>
      <c r="D74" s="540"/>
      <c r="E74" s="540"/>
      <c r="F74" s="540"/>
      <c r="G74" s="540"/>
      <c r="H74" s="540"/>
      <c r="I74" s="540"/>
      <c r="J74" s="540"/>
      <c r="K74" s="540"/>
      <c r="L74" s="540"/>
      <c r="M74" s="540"/>
      <c r="N74" s="540"/>
      <c r="O74" s="540"/>
      <c r="P74" s="540"/>
      <c r="Q74" s="540"/>
      <c r="R74" s="540"/>
      <c r="S74" s="540"/>
      <c r="T74" s="541"/>
      <c r="U74" s="541"/>
      <c r="V74" s="541"/>
      <c r="W74" s="541"/>
      <c r="X74" s="541"/>
      <c r="Y74" s="541"/>
      <c r="Z74" s="541"/>
    </row>
    <row r="75">
      <c r="A75" s="540"/>
      <c r="B75" s="540"/>
      <c r="C75" s="540"/>
      <c r="D75" s="540"/>
      <c r="E75" s="540"/>
      <c r="F75" s="540"/>
      <c r="G75" s="540"/>
      <c r="H75" s="540"/>
      <c r="I75" s="540"/>
      <c r="J75" s="540"/>
      <c r="K75" s="540"/>
      <c r="L75" s="540"/>
      <c r="M75" s="540"/>
      <c r="N75" s="540"/>
      <c r="O75" s="540"/>
      <c r="P75" s="540"/>
      <c r="Q75" s="540"/>
      <c r="R75" s="540"/>
      <c r="S75" s="540"/>
      <c r="T75" s="541"/>
      <c r="U75" s="541"/>
      <c r="V75" s="541"/>
      <c r="W75" s="541"/>
      <c r="X75" s="541"/>
      <c r="Y75" s="541"/>
      <c r="Z75" s="541"/>
    </row>
    <row r="76">
      <c r="A76" s="540"/>
      <c r="B76" s="540"/>
      <c r="C76" s="540"/>
      <c r="D76" s="540"/>
      <c r="E76" s="540"/>
      <c r="F76" s="540"/>
      <c r="G76" s="540"/>
      <c r="H76" s="540"/>
      <c r="I76" s="540"/>
      <c r="J76" s="540"/>
      <c r="K76" s="540"/>
      <c r="L76" s="540"/>
      <c r="M76" s="540"/>
      <c r="N76" s="540"/>
      <c r="O76" s="540"/>
      <c r="P76" s="540"/>
      <c r="Q76" s="540"/>
      <c r="R76" s="540"/>
      <c r="S76" s="540"/>
      <c r="T76" s="541"/>
      <c r="U76" s="541"/>
      <c r="V76" s="541"/>
      <c r="W76" s="541"/>
      <c r="X76" s="541"/>
      <c r="Y76" s="541"/>
      <c r="Z76" s="541"/>
    </row>
    <row r="77">
      <c r="A77" s="540"/>
      <c r="B77" s="540"/>
      <c r="C77" s="540"/>
      <c r="D77" s="540"/>
      <c r="E77" s="540"/>
      <c r="F77" s="540"/>
      <c r="G77" s="540"/>
      <c r="H77" s="540"/>
      <c r="I77" s="540"/>
      <c r="J77" s="540"/>
      <c r="K77" s="540"/>
      <c r="L77" s="540"/>
      <c r="M77" s="540"/>
      <c r="N77" s="540"/>
      <c r="O77" s="540"/>
      <c r="P77" s="540"/>
      <c r="Q77" s="540"/>
      <c r="R77" s="540"/>
      <c r="S77" s="540"/>
      <c r="T77" s="541"/>
      <c r="U77" s="541"/>
      <c r="V77" s="541"/>
      <c r="W77" s="541"/>
      <c r="X77" s="541"/>
      <c r="Y77" s="541"/>
      <c r="Z77" s="541"/>
    </row>
    <row r="78">
      <c r="A78" s="540"/>
      <c r="B78" s="540"/>
      <c r="C78" s="540"/>
      <c r="D78" s="540"/>
      <c r="E78" s="540"/>
      <c r="F78" s="540"/>
      <c r="G78" s="540"/>
      <c r="H78" s="540"/>
      <c r="I78" s="540"/>
      <c r="J78" s="540"/>
      <c r="K78" s="540"/>
      <c r="L78" s="540"/>
      <c r="M78" s="540"/>
      <c r="N78" s="540"/>
      <c r="O78" s="540"/>
      <c r="P78" s="540"/>
      <c r="Q78" s="540"/>
      <c r="R78" s="540"/>
      <c r="S78" s="540"/>
      <c r="T78" s="541"/>
      <c r="U78" s="541"/>
      <c r="V78" s="541"/>
      <c r="W78" s="541"/>
      <c r="X78" s="541"/>
      <c r="Y78" s="541"/>
      <c r="Z78" s="541"/>
    </row>
    <row r="79">
      <c r="A79" s="540"/>
      <c r="B79" s="540"/>
      <c r="C79" s="540"/>
      <c r="D79" s="540"/>
      <c r="E79" s="540"/>
      <c r="F79" s="540"/>
      <c r="G79" s="540"/>
      <c r="H79" s="540"/>
      <c r="I79" s="540"/>
      <c r="J79" s="540"/>
      <c r="K79" s="540"/>
      <c r="L79" s="540"/>
      <c r="M79" s="540"/>
      <c r="N79" s="540"/>
      <c r="O79" s="540"/>
      <c r="P79" s="540"/>
      <c r="Q79" s="540"/>
      <c r="R79" s="540"/>
      <c r="S79" s="540"/>
      <c r="T79" s="541"/>
      <c r="U79" s="541"/>
      <c r="V79" s="541"/>
      <c r="W79" s="541"/>
      <c r="X79" s="541"/>
      <c r="Y79" s="541"/>
      <c r="Z79" s="541"/>
    </row>
    <row r="80">
      <c r="A80" s="540"/>
      <c r="B80" s="540"/>
      <c r="C80" s="540"/>
      <c r="D80" s="540"/>
      <c r="E80" s="540"/>
      <c r="F80" s="540"/>
      <c r="G80" s="540"/>
      <c r="H80" s="540"/>
      <c r="I80" s="540"/>
      <c r="J80" s="540"/>
      <c r="K80" s="540"/>
      <c r="L80" s="540"/>
      <c r="M80" s="540"/>
      <c r="N80" s="540"/>
      <c r="O80" s="540"/>
      <c r="P80" s="540"/>
      <c r="Q80" s="540"/>
      <c r="R80" s="540"/>
      <c r="S80" s="540"/>
      <c r="T80" s="541"/>
      <c r="U80" s="541"/>
      <c r="V80" s="541"/>
      <c r="W80" s="541"/>
      <c r="X80" s="541"/>
      <c r="Y80" s="541"/>
      <c r="Z80" s="541"/>
    </row>
    <row r="81">
      <c r="A81" s="540"/>
      <c r="B81" s="540"/>
      <c r="C81" s="540"/>
      <c r="D81" s="540"/>
      <c r="E81" s="540"/>
      <c r="F81" s="540"/>
      <c r="G81" s="540"/>
      <c r="H81" s="540"/>
      <c r="I81" s="540"/>
      <c r="J81" s="540"/>
      <c r="K81" s="540"/>
      <c r="L81" s="540"/>
      <c r="M81" s="540"/>
      <c r="N81" s="540"/>
      <c r="O81" s="540"/>
      <c r="P81" s="540"/>
      <c r="Q81" s="540"/>
      <c r="R81" s="540"/>
      <c r="S81" s="540"/>
      <c r="T81" s="541"/>
      <c r="U81" s="541"/>
      <c r="V81" s="541"/>
      <c r="W81" s="541"/>
      <c r="X81" s="541"/>
      <c r="Y81" s="541"/>
      <c r="Z81" s="541"/>
    </row>
    <row r="82">
      <c r="A82" s="540"/>
      <c r="B82" s="540"/>
      <c r="C82" s="540"/>
      <c r="D82" s="540"/>
      <c r="E82" s="540"/>
      <c r="F82" s="540"/>
      <c r="G82" s="540"/>
      <c r="H82" s="540"/>
      <c r="I82" s="540"/>
      <c r="J82" s="540"/>
      <c r="K82" s="540"/>
      <c r="L82" s="540"/>
      <c r="M82" s="540"/>
      <c r="N82" s="540"/>
      <c r="O82" s="540"/>
      <c r="P82" s="540"/>
      <c r="Q82" s="540"/>
      <c r="R82" s="540"/>
      <c r="S82" s="540"/>
      <c r="T82" s="541"/>
      <c r="U82" s="541"/>
      <c r="V82" s="541"/>
      <c r="W82" s="541"/>
      <c r="X82" s="541"/>
      <c r="Y82" s="541"/>
      <c r="Z82" s="541"/>
    </row>
    <row r="83">
      <c r="A83" s="540"/>
      <c r="B83" s="540"/>
      <c r="C83" s="540"/>
      <c r="D83" s="540"/>
      <c r="E83" s="540"/>
      <c r="F83" s="540"/>
      <c r="G83" s="540"/>
      <c r="H83" s="540"/>
      <c r="I83" s="540"/>
      <c r="J83" s="540"/>
      <c r="K83" s="540"/>
      <c r="L83" s="540"/>
      <c r="M83" s="540"/>
      <c r="N83" s="540"/>
      <c r="O83" s="540"/>
      <c r="P83" s="540"/>
      <c r="Q83" s="540"/>
      <c r="R83" s="540"/>
      <c r="S83" s="540"/>
      <c r="T83" s="541"/>
      <c r="U83" s="541"/>
      <c r="V83" s="541"/>
      <c r="W83" s="541"/>
      <c r="X83" s="541"/>
      <c r="Y83" s="541"/>
      <c r="Z83" s="541"/>
    </row>
    <row r="84">
      <c r="A84" s="540"/>
      <c r="B84" s="540"/>
      <c r="C84" s="540"/>
      <c r="D84" s="540"/>
      <c r="E84" s="540"/>
      <c r="F84" s="540"/>
      <c r="G84" s="540"/>
      <c r="H84" s="540"/>
      <c r="I84" s="540"/>
      <c r="J84" s="540"/>
      <c r="K84" s="540"/>
      <c r="L84" s="540"/>
      <c r="M84" s="540"/>
      <c r="N84" s="540"/>
      <c r="O84" s="540"/>
      <c r="P84" s="540"/>
      <c r="Q84" s="540"/>
      <c r="R84" s="540"/>
      <c r="S84" s="540"/>
      <c r="T84" s="541"/>
      <c r="U84" s="541"/>
      <c r="V84" s="541"/>
      <c r="W84" s="541"/>
      <c r="X84" s="541"/>
      <c r="Y84" s="541"/>
      <c r="Z84" s="541"/>
    </row>
    <row r="85">
      <c r="A85" s="540"/>
      <c r="B85" s="540"/>
      <c r="C85" s="540"/>
      <c r="D85" s="540"/>
      <c r="E85" s="540"/>
      <c r="F85" s="540"/>
      <c r="G85" s="540"/>
      <c r="H85" s="540"/>
      <c r="I85" s="540"/>
      <c r="J85" s="540"/>
      <c r="K85" s="540"/>
      <c r="L85" s="540"/>
      <c r="M85" s="540"/>
      <c r="N85" s="540"/>
      <c r="O85" s="540"/>
      <c r="P85" s="540"/>
      <c r="Q85" s="540"/>
      <c r="R85" s="540"/>
      <c r="S85" s="540"/>
      <c r="T85" s="541"/>
      <c r="U85" s="541"/>
      <c r="V85" s="541"/>
      <c r="W85" s="541"/>
      <c r="X85" s="541"/>
      <c r="Y85" s="541"/>
      <c r="Z85" s="541"/>
    </row>
    <row r="86">
      <c r="A86" s="540"/>
      <c r="B86" s="540"/>
      <c r="C86" s="540"/>
      <c r="D86" s="540"/>
      <c r="E86" s="540"/>
      <c r="F86" s="540"/>
      <c r="G86" s="540"/>
      <c r="H86" s="540"/>
      <c r="I86" s="540"/>
      <c r="J86" s="540"/>
      <c r="K86" s="540"/>
      <c r="L86" s="540"/>
      <c r="M86" s="540"/>
      <c r="N86" s="540"/>
      <c r="O86" s="540"/>
      <c r="P86" s="540"/>
      <c r="Q86" s="540"/>
      <c r="R86" s="540"/>
      <c r="S86" s="540"/>
      <c r="T86" s="541"/>
      <c r="U86" s="541"/>
      <c r="V86" s="541"/>
      <c r="W86" s="541"/>
      <c r="X86" s="541"/>
      <c r="Y86" s="541"/>
      <c r="Z86" s="541"/>
    </row>
    <row r="87">
      <c r="A87" s="540"/>
      <c r="B87" s="540"/>
      <c r="C87" s="540"/>
      <c r="D87" s="540"/>
      <c r="E87" s="540"/>
      <c r="F87" s="540"/>
      <c r="G87" s="540"/>
      <c r="H87" s="540"/>
      <c r="I87" s="540"/>
      <c r="J87" s="540"/>
      <c r="K87" s="540"/>
      <c r="L87" s="540"/>
      <c r="M87" s="540"/>
      <c r="N87" s="540"/>
      <c r="O87" s="540"/>
      <c r="P87" s="540"/>
      <c r="Q87" s="540"/>
      <c r="R87" s="540"/>
      <c r="S87" s="540"/>
      <c r="T87" s="541"/>
      <c r="U87" s="541"/>
      <c r="V87" s="541"/>
      <c r="W87" s="541"/>
      <c r="X87" s="541"/>
      <c r="Y87" s="541"/>
      <c r="Z87" s="541"/>
    </row>
    <row r="88">
      <c r="A88" s="540"/>
      <c r="B88" s="540"/>
      <c r="C88" s="540"/>
      <c r="D88" s="540"/>
      <c r="E88" s="540"/>
      <c r="F88" s="540"/>
      <c r="G88" s="540"/>
      <c r="H88" s="540"/>
      <c r="I88" s="540"/>
      <c r="J88" s="540"/>
      <c r="K88" s="540"/>
      <c r="L88" s="540"/>
      <c r="M88" s="540"/>
      <c r="N88" s="540"/>
      <c r="O88" s="540"/>
      <c r="P88" s="540"/>
      <c r="Q88" s="540"/>
      <c r="R88" s="540"/>
      <c r="S88" s="540"/>
      <c r="T88" s="541"/>
      <c r="U88" s="541"/>
      <c r="V88" s="541"/>
      <c r="W88" s="541"/>
      <c r="X88" s="541"/>
      <c r="Y88" s="541"/>
      <c r="Z88" s="541"/>
    </row>
    <row r="89">
      <c r="A89" s="540"/>
      <c r="B89" s="540"/>
      <c r="C89" s="540"/>
      <c r="D89" s="540"/>
      <c r="E89" s="540"/>
      <c r="F89" s="540"/>
      <c r="G89" s="540"/>
      <c r="H89" s="540"/>
      <c r="I89" s="540"/>
      <c r="J89" s="540"/>
      <c r="K89" s="540"/>
      <c r="L89" s="540"/>
      <c r="M89" s="540"/>
      <c r="N89" s="540"/>
      <c r="O89" s="540"/>
      <c r="P89" s="540"/>
      <c r="Q89" s="540"/>
      <c r="R89" s="540"/>
      <c r="S89" s="540"/>
      <c r="T89" s="541"/>
      <c r="U89" s="541"/>
      <c r="V89" s="541"/>
      <c r="W89" s="541"/>
      <c r="X89" s="541"/>
      <c r="Y89" s="541"/>
      <c r="Z89" s="541"/>
    </row>
    <row r="90">
      <c r="A90" s="540"/>
      <c r="B90" s="540"/>
      <c r="C90" s="540"/>
      <c r="D90" s="540"/>
      <c r="E90" s="540"/>
      <c r="F90" s="540"/>
      <c r="G90" s="540"/>
      <c r="H90" s="540"/>
      <c r="I90" s="540"/>
      <c r="J90" s="540"/>
      <c r="K90" s="540"/>
      <c r="L90" s="540"/>
      <c r="M90" s="540"/>
      <c r="N90" s="540"/>
      <c r="O90" s="540"/>
      <c r="P90" s="540"/>
      <c r="Q90" s="540"/>
      <c r="R90" s="540"/>
      <c r="S90" s="540"/>
      <c r="T90" s="541"/>
      <c r="U90" s="541"/>
      <c r="V90" s="541"/>
      <c r="W90" s="541"/>
      <c r="X90" s="541"/>
      <c r="Y90" s="541"/>
      <c r="Z90" s="541"/>
    </row>
    <row r="91">
      <c r="A91" s="540"/>
      <c r="B91" s="540"/>
      <c r="C91" s="540"/>
      <c r="D91" s="540"/>
      <c r="E91" s="540"/>
      <c r="F91" s="540"/>
      <c r="G91" s="540"/>
      <c r="H91" s="540"/>
      <c r="I91" s="540"/>
      <c r="J91" s="540"/>
      <c r="K91" s="540"/>
      <c r="L91" s="540"/>
      <c r="M91" s="540"/>
      <c r="N91" s="540"/>
      <c r="O91" s="540"/>
      <c r="P91" s="540"/>
      <c r="Q91" s="540"/>
      <c r="R91" s="540"/>
      <c r="S91" s="540"/>
      <c r="T91" s="541"/>
      <c r="U91" s="541"/>
      <c r="V91" s="541"/>
      <c r="W91" s="541"/>
      <c r="X91" s="541"/>
      <c r="Y91" s="541"/>
      <c r="Z91" s="541"/>
    </row>
    <row r="92">
      <c r="A92" s="540"/>
      <c r="B92" s="540"/>
      <c r="C92" s="540"/>
      <c r="D92" s="540"/>
      <c r="E92" s="540"/>
      <c r="F92" s="540"/>
      <c r="G92" s="540"/>
      <c r="H92" s="540"/>
      <c r="I92" s="540"/>
      <c r="J92" s="540"/>
      <c r="K92" s="540"/>
      <c r="L92" s="540"/>
      <c r="M92" s="540"/>
      <c r="N92" s="540"/>
      <c r="O92" s="540"/>
      <c r="P92" s="540"/>
      <c r="Q92" s="540"/>
      <c r="R92" s="540"/>
      <c r="S92" s="540"/>
      <c r="T92" s="541"/>
      <c r="U92" s="541"/>
      <c r="V92" s="541"/>
      <c r="W92" s="541"/>
      <c r="X92" s="541"/>
      <c r="Y92" s="541"/>
      <c r="Z92" s="541"/>
    </row>
    <row r="93">
      <c r="A93" s="540"/>
      <c r="B93" s="540"/>
      <c r="C93" s="540"/>
      <c r="D93" s="540"/>
      <c r="E93" s="540"/>
      <c r="F93" s="540"/>
      <c r="G93" s="540"/>
      <c r="H93" s="540"/>
      <c r="I93" s="540"/>
      <c r="J93" s="540"/>
      <c r="K93" s="540"/>
      <c r="L93" s="540"/>
      <c r="M93" s="540"/>
      <c r="N93" s="540"/>
      <c r="O93" s="540"/>
      <c r="P93" s="540"/>
      <c r="Q93" s="540"/>
      <c r="R93" s="540"/>
      <c r="S93" s="540"/>
      <c r="T93" s="541"/>
      <c r="U93" s="541"/>
      <c r="V93" s="541"/>
      <c r="W93" s="541"/>
      <c r="X93" s="541"/>
      <c r="Y93" s="541"/>
      <c r="Z93" s="541"/>
    </row>
    <row r="94">
      <c r="A94" s="540"/>
      <c r="B94" s="540"/>
      <c r="C94" s="540"/>
      <c r="D94" s="540"/>
      <c r="E94" s="540"/>
      <c r="F94" s="540"/>
      <c r="G94" s="540"/>
      <c r="H94" s="540"/>
      <c r="I94" s="540"/>
      <c r="J94" s="540"/>
      <c r="K94" s="540"/>
      <c r="L94" s="540"/>
      <c r="M94" s="540"/>
      <c r="N94" s="540"/>
      <c r="O94" s="540"/>
      <c r="P94" s="540"/>
      <c r="Q94" s="540"/>
      <c r="R94" s="540"/>
      <c r="S94" s="540"/>
      <c r="T94" s="541"/>
      <c r="U94" s="541"/>
      <c r="V94" s="541"/>
      <c r="W94" s="541"/>
      <c r="X94" s="541"/>
      <c r="Y94" s="541"/>
      <c r="Z94" s="541"/>
    </row>
    <row r="95">
      <c r="A95" s="540"/>
      <c r="B95" s="540"/>
      <c r="C95" s="540"/>
      <c r="D95" s="540"/>
      <c r="E95" s="540"/>
      <c r="F95" s="540"/>
      <c r="G95" s="540"/>
      <c r="H95" s="540"/>
      <c r="I95" s="540"/>
      <c r="J95" s="540"/>
      <c r="K95" s="540"/>
      <c r="L95" s="540"/>
      <c r="M95" s="540"/>
      <c r="N95" s="540"/>
      <c r="O95" s="540"/>
      <c r="P95" s="540"/>
      <c r="Q95" s="540"/>
      <c r="R95" s="540"/>
      <c r="S95" s="540"/>
      <c r="T95" s="541"/>
      <c r="U95" s="541"/>
      <c r="V95" s="541"/>
      <c r="W95" s="541"/>
      <c r="X95" s="541"/>
      <c r="Y95" s="541"/>
      <c r="Z95" s="541"/>
    </row>
    <row r="96">
      <c r="A96" s="540"/>
      <c r="B96" s="540"/>
      <c r="C96" s="540"/>
      <c r="D96" s="540"/>
      <c r="E96" s="540"/>
      <c r="F96" s="540"/>
      <c r="G96" s="540"/>
      <c r="H96" s="540"/>
      <c r="I96" s="540"/>
      <c r="J96" s="540"/>
      <c r="K96" s="540"/>
      <c r="L96" s="540"/>
      <c r="M96" s="540"/>
      <c r="N96" s="540"/>
      <c r="O96" s="540"/>
      <c r="P96" s="540"/>
      <c r="Q96" s="540"/>
      <c r="R96" s="540"/>
      <c r="S96" s="540"/>
      <c r="T96" s="541"/>
      <c r="U96" s="541"/>
      <c r="V96" s="541"/>
      <c r="W96" s="541"/>
      <c r="X96" s="541"/>
      <c r="Y96" s="541"/>
      <c r="Z96" s="541"/>
    </row>
    <row r="97">
      <c r="A97" s="540"/>
      <c r="B97" s="540"/>
      <c r="C97" s="540"/>
      <c r="D97" s="540"/>
      <c r="E97" s="540"/>
      <c r="F97" s="540"/>
      <c r="G97" s="540"/>
      <c r="H97" s="540"/>
      <c r="I97" s="540"/>
      <c r="J97" s="540"/>
      <c r="K97" s="540"/>
      <c r="L97" s="540"/>
      <c r="M97" s="540"/>
      <c r="N97" s="540"/>
      <c r="O97" s="540"/>
      <c r="P97" s="540"/>
      <c r="Q97" s="540"/>
      <c r="R97" s="540"/>
      <c r="S97" s="540"/>
      <c r="T97" s="541"/>
      <c r="U97" s="541"/>
      <c r="V97" s="541"/>
      <c r="W97" s="541"/>
      <c r="X97" s="541"/>
      <c r="Y97" s="541"/>
      <c r="Z97" s="541"/>
    </row>
    <row r="98">
      <c r="A98" s="540"/>
      <c r="B98" s="540"/>
      <c r="C98" s="540"/>
      <c r="D98" s="540"/>
      <c r="E98" s="540"/>
      <c r="F98" s="540"/>
      <c r="G98" s="540"/>
      <c r="H98" s="540"/>
      <c r="I98" s="540"/>
      <c r="J98" s="540"/>
      <c r="K98" s="540"/>
      <c r="L98" s="540"/>
      <c r="M98" s="540"/>
      <c r="N98" s="540"/>
      <c r="O98" s="540"/>
      <c r="P98" s="540"/>
      <c r="Q98" s="540"/>
      <c r="R98" s="540"/>
      <c r="S98" s="540"/>
      <c r="T98" s="541"/>
      <c r="U98" s="541"/>
      <c r="V98" s="541"/>
      <c r="W98" s="541"/>
      <c r="X98" s="541"/>
      <c r="Y98" s="541"/>
      <c r="Z98" s="541"/>
    </row>
    <row r="99">
      <c r="A99" s="540"/>
      <c r="B99" s="540"/>
      <c r="C99" s="540"/>
      <c r="D99" s="540"/>
      <c r="E99" s="540"/>
      <c r="F99" s="540"/>
      <c r="G99" s="540"/>
      <c r="H99" s="540"/>
      <c r="I99" s="540"/>
      <c r="J99" s="540"/>
      <c r="K99" s="540"/>
      <c r="L99" s="540"/>
      <c r="M99" s="540"/>
      <c r="N99" s="540"/>
      <c r="O99" s="540"/>
      <c r="P99" s="540"/>
      <c r="Q99" s="540"/>
      <c r="R99" s="540"/>
      <c r="S99" s="540"/>
      <c r="T99" s="541"/>
      <c r="U99" s="541"/>
      <c r="V99" s="541"/>
      <c r="W99" s="541"/>
      <c r="X99" s="541"/>
      <c r="Y99" s="541"/>
      <c r="Z99" s="541"/>
    </row>
    <row r="100">
      <c r="A100" s="540"/>
      <c r="B100" s="540"/>
      <c r="C100" s="540"/>
      <c r="D100" s="540"/>
      <c r="E100" s="540"/>
      <c r="F100" s="540"/>
      <c r="G100" s="540"/>
      <c r="H100" s="540"/>
      <c r="I100" s="540"/>
      <c r="J100" s="540"/>
      <c r="K100" s="540"/>
      <c r="L100" s="540"/>
      <c r="M100" s="540"/>
      <c r="N100" s="540"/>
      <c r="O100" s="540"/>
      <c r="P100" s="540"/>
      <c r="Q100" s="540"/>
      <c r="R100" s="540"/>
      <c r="S100" s="540"/>
      <c r="T100" s="541"/>
      <c r="U100" s="541"/>
      <c r="V100" s="541"/>
      <c r="W100" s="541"/>
      <c r="X100" s="541"/>
      <c r="Y100" s="541"/>
      <c r="Z100" s="541"/>
    </row>
    <row r="101">
      <c r="A101" s="540"/>
      <c r="B101" s="540"/>
      <c r="C101" s="540"/>
      <c r="D101" s="540"/>
      <c r="E101" s="540"/>
      <c r="F101" s="540"/>
      <c r="G101" s="540"/>
      <c r="H101" s="540"/>
      <c r="I101" s="540"/>
      <c r="J101" s="540"/>
      <c r="K101" s="540"/>
      <c r="L101" s="540"/>
      <c r="M101" s="540"/>
      <c r="N101" s="540"/>
      <c r="O101" s="540"/>
      <c r="P101" s="540"/>
      <c r="Q101" s="540"/>
      <c r="R101" s="540"/>
      <c r="S101" s="540"/>
      <c r="T101" s="541"/>
      <c r="U101" s="541"/>
      <c r="V101" s="541"/>
      <c r="W101" s="541"/>
      <c r="X101" s="541"/>
      <c r="Y101" s="541"/>
      <c r="Z101" s="541"/>
    </row>
    <row r="102">
      <c r="A102" s="540"/>
      <c r="B102" s="540"/>
      <c r="C102" s="540"/>
      <c r="D102" s="540"/>
      <c r="E102" s="540"/>
      <c r="F102" s="540"/>
      <c r="G102" s="540"/>
      <c r="H102" s="540"/>
      <c r="I102" s="540"/>
      <c r="J102" s="540"/>
      <c r="K102" s="540"/>
      <c r="L102" s="540"/>
      <c r="M102" s="540"/>
      <c r="N102" s="540"/>
      <c r="O102" s="540"/>
      <c r="P102" s="540"/>
      <c r="Q102" s="540"/>
      <c r="R102" s="540"/>
      <c r="S102" s="540"/>
      <c r="T102" s="541"/>
      <c r="U102" s="541"/>
      <c r="V102" s="541"/>
      <c r="W102" s="541"/>
      <c r="X102" s="541"/>
      <c r="Y102" s="541"/>
      <c r="Z102" s="541"/>
    </row>
    <row r="103">
      <c r="A103" s="540"/>
      <c r="B103" s="540"/>
      <c r="C103" s="540"/>
      <c r="D103" s="540"/>
      <c r="E103" s="540"/>
      <c r="F103" s="540"/>
      <c r="G103" s="540"/>
      <c r="H103" s="540"/>
      <c r="I103" s="540"/>
      <c r="J103" s="540"/>
      <c r="K103" s="540"/>
      <c r="L103" s="540"/>
      <c r="M103" s="540"/>
      <c r="N103" s="540"/>
      <c r="O103" s="540"/>
      <c r="P103" s="540"/>
      <c r="Q103" s="540"/>
      <c r="R103" s="540"/>
      <c r="S103" s="540"/>
      <c r="T103" s="541"/>
      <c r="U103" s="541"/>
      <c r="V103" s="541"/>
      <c r="W103" s="541"/>
      <c r="X103" s="541"/>
      <c r="Y103" s="541"/>
      <c r="Z103" s="541"/>
    </row>
    <row r="104">
      <c r="A104" s="540"/>
      <c r="B104" s="540"/>
      <c r="C104" s="540"/>
      <c r="D104" s="540"/>
      <c r="E104" s="540"/>
      <c r="F104" s="540"/>
      <c r="G104" s="540"/>
      <c r="H104" s="540"/>
      <c r="I104" s="540"/>
      <c r="J104" s="540"/>
      <c r="K104" s="540"/>
      <c r="L104" s="540"/>
      <c r="M104" s="540"/>
      <c r="N104" s="540"/>
      <c r="O104" s="540"/>
      <c r="P104" s="540"/>
      <c r="Q104" s="540"/>
      <c r="R104" s="540"/>
      <c r="S104" s="540"/>
      <c r="T104" s="541"/>
      <c r="U104" s="541"/>
      <c r="V104" s="541"/>
      <c r="W104" s="541"/>
      <c r="X104" s="541"/>
      <c r="Y104" s="541"/>
      <c r="Z104" s="541"/>
    </row>
    <row r="105">
      <c r="A105" s="540"/>
      <c r="B105" s="540"/>
      <c r="C105" s="540"/>
      <c r="D105" s="540"/>
      <c r="E105" s="540"/>
      <c r="F105" s="540"/>
      <c r="G105" s="540"/>
      <c r="H105" s="540"/>
      <c r="I105" s="540"/>
      <c r="J105" s="540"/>
      <c r="K105" s="540"/>
      <c r="L105" s="540"/>
      <c r="M105" s="540"/>
      <c r="N105" s="540"/>
      <c r="O105" s="540"/>
      <c r="P105" s="540"/>
      <c r="Q105" s="540"/>
      <c r="R105" s="540"/>
      <c r="S105" s="540"/>
      <c r="T105" s="541"/>
      <c r="U105" s="541"/>
      <c r="V105" s="541"/>
      <c r="W105" s="541"/>
      <c r="X105" s="541"/>
      <c r="Y105" s="541"/>
      <c r="Z105" s="541"/>
    </row>
    <row r="106">
      <c r="A106" s="540"/>
      <c r="B106" s="540"/>
      <c r="C106" s="540"/>
      <c r="D106" s="540"/>
      <c r="E106" s="540"/>
      <c r="F106" s="540"/>
      <c r="G106" s="540"/>
      <c r="H106" s="540"/>
      <c r="I106" s="540"/>
      <c r="J106" s="540"/>
      <c r="K106" s="540"/>
      <c r="L106" s="540"/>
      <c r="M106" s="540"/>
      <c r="N106" s="540"/>
      <c r="O106" s="540"/>
      <c r="P106" s="540"/>
      <c r="Q106" s="540"/>
      <c r="R106" s="540"/>
      <c r="S106" s="540"/>
      <c r="T106" s="541"/>
      <c r="U106" s="541"/>
      <c r="V106" s="541"/>
      <c r="W106" s="541"/>
      <c r="X106" s="541"/>
      <c r="Y106" s="541"/>
      <c r="Z106" s="541"/>
    </row>
    <row r="107">
      <c r="A107" s="540"/>
      <c r="B107" s="540"/>
      <c r="C107" s="540"/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T107" s="541"/>
      <c r="U107" s="541"/>
      <c r="V107" s="541"/>
      <c r="W107" s="541"/>
      <c r="X107" s="541"/>
      <c r="Y107" s="541"/>
      <c r="Z107" s="541"/>
    </row>
    <row r="108">
      <c r="A108" s="540"/>
      <c r="B108" s="540"/>
      <c r="C108" s="540"/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40"/>
      <c r="O108" s="540"/>
      <c r="P108" s="540"/>
      <c r="Q108" s="540"/>
      <c r="R108" s="540"/>
      <c r="S108" s="540"/>
      <c r="T108" s="541"/>
      <c r="U108" s="541"/>
      <c r="V108" s="541"/>
      <c r="W108" s="541"/>
      <c r="X108" s="541"/>
      <c r="Y108" s="541"/>
      <c r="Z108" s="541"/>
    </row>
    <row r="109">
      <c r="A109" s="540"/>
      <c r="B109" s="540"/>
      <c r="C109" s="540"/>
      <c r="D109" s="540"/>
      <c r="E109" s="540"/>
      <c r="F109" s="540"/>
      <c r="G109" s="540"/>
      <c r="H109" s="540"/>
      <c r="I109" s="540"/>
      <c r="J109" s="540"/>
      <c r="K109" s="540"/>
      <c r="L109" s="540"/>
      <c r="M109" s="540"/>
      <c r="N109" s="540"/>
      <c r="O109" s="540"/>
      <c r="P109" s="540"/>
      <c r="Q109" s="540"/>
      <c r="R109" s="540"/>
      <c r="S109" s="540"/>
      <c r="T109" s="541"/>
      <c r="U109" s="541"/>
      <c r="V109" s="541"/>
      <c r="W109" s="541"/>
      <c r="X109" s="541"/>
      <c r="Y109" s="541"/>
      <c r="Z109" s="541"/>
    </row>
    <row r="110">
      <c r="A110" s="540"/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  <c r="M110" s="540"/>
      <c r="N110" s="540"/>
      <c r="O110" s="540"/>
      <c r="P110" s="540"/>
      <c r="Q110" s="540"/>
      <c r="R110" s="540"/>
      <c r="S110" s="540"/>
      <c r="T110" s="541"/>
      <c r="U110" s="541"/>
      <c r="V110" s="541"/>
      <c r="W110" s="541"/>
      <c r="X110" s="541"/>
      <c r="Y110" s="541"/>
      <c r="Z110" s="541"/>
    </row>
    <row r="111">
      <c r="A111" s="540"/>
      <c r="B111" s="540"/>
      <c r="C111" s="540"/>
      <c r="D111" s="540"/>
      <c r="E111" s="540"/>
      <c r="F111" s="540"/>
      <c r="G111" s="540"/>
      <c r="H111" s="540"/>
      <c r="I111" s="540"/>
      <c r="J111" s="540"/>
      <c r="K111" s="540"/>
      <c r="L111" s="540"/>
      <c r="M111" s="540"/>
      <c r="N111" s="540"/>
      <c r="O111" s="540"/>
      <c r="P111" s="540"/>
      <c r="Q111" s="540"/>
      <c r="R111" s="540"/>
      <c r="S111" s="540"/>
      <c r="T111" s="541"/>
      <c r="U111" s="541"/>
      <c r="V111" s="541"/>
      <c r="W111" s="541"/>
      <c r="X111" s="541"/>
      <c r="Y111" s="541"/>
      <c r="Z111" s="541"/>
    </row>
    <row r="112">
      <c r="A112" s="540"/>
      <c r="B112" s="540"/>
      <c r="C112" s="540"/>
      <c r="D112" s="540"/>
      <c r="E112" s="540"/>
      <c r="F112" s="540"/>
      <c r="G112" s="540"/>
      <c r="H112" s="540"/>
      <c r="I112" s="540"/>
      <c r="J112" s="540"/>
      <c r="K112" s="540"/>
      <c r="L112" s="540"/>
      <c r="M112" s="540"/>
      <c r="N112" s="540"/>
      <c r="O112" s="540"/>
      <c r="P112" s="540"/>
      <c r="Q112" s="540"/>
      <c r="R112" s="540"/>
      <c r="S112" s="540"/>
      <c r="T112" s="541"/>
      <c r="U112" s="541"/>
      <c r="V112" s="541"/>
      <c r="W112" s="541"/>
      <c r="X112" s="541"/>
      <c r="Y112" s="541"/>
      <c r="Z112" s="541"/>
    </row>
    <row r="113">
      <c r="A113" s="540"/>
      <c r="B113" s="540"/>
      <c r="C113" s="540"/>
      <c r="D113" s="540"/>
      <c r="E113" s="540"/>
      <c r="F113" s="540"/>
      <c r="G113" s="540"/>
      <c r="H113" s="540"/>
      <c r="I113" s="540"/>
      <c r="J113" s="540"/>
      <c r="K113" s="540"/>
      <c r="L113" s="540"/>
      <c r="M113" s="540"/>
      <c r="N113" s="540"/>
      <c r="O113" s="540"/>
      <c r="P113" s="540"/>
      <c r="Q113" s="540"/>
      <c r="R113" s="540"/>
      <c r="S113" s="540"/>
      <c r="T113" s="541"/>
      <c r="U113" s="541"/>
      <c r="V113" s="541"/>
      <c r="W113" s="541"/>
      <c r="X113" s="541"/>
      <c r="Y113" s="541"/>
      <c r="Z113" s="541"/>
    </row>
    <row r="114">
      <c r="A114" s="540"/>
      <c r="B114" s="540"/>
      <c r="C114" s="540"/>
      <c r="D114" s="540"/>
      <c r="E114" s="540"/>
      <c r="F114" s="540"/>
      <c r="G114" s="540"/>
      <c r="H114" s="540"/>
      <c r="I114" s="540"/>
      <c r="J114" s="540"/>
      <c r="K114" s="540"/>
      <c r="L114" s="540"/>
      <c r="M114" s="540"/>
      <c r="N114" s="540"/>
      <c r="O114" s="540"/>
      <c r="P114" s="540"/>
      <c r="Q114" s="540"/>
      <c r="R114" s="540"/>
      <c r="S114" s="540"/>
      <c r="T114" s="541"/>
      <c r="U114" s="541"/>
      <c r="V114" s="541"/>
      <c r="W114" s="541"/>
      <c r="X114" s="541"/>
      <c r="Y114" s="541"/>
      <c r="Z114" s="541"/>
    </row>
    <row r="115">
      <c r="A115" s="540"/>
      <c r="B115" s="540"/>
      <c r="C115" s="540"/>
      <c r="D115" s="540"/>
      <c r="E115" s="540"/>
      <c r="F115" s="540"/>
      <c r="G115" s="540"/>
      <c r="H115" s="540"/>
      <c r="I115" s="540"/>
      <c r="J115" s="540"/>
      <c r="K115" s="540"/>
      <c r="L115" s="540"/>
      <c r="M115" s="540"/>
      <c r="N115" s="540"/>
      <c r="O115" s="540"/>
      <c r="P115" s="540"/>
      <c r="Q115" s="540"/>
      <c r="R115" s="540"/>
      <c r="S115" s="540"/>
      <c r="T115" s="541"/>
      <c r="U115" s="541"/>
      <c r="V115" s="541"/>
      <c r="W115" s="541"/>
      <c r="X115" s="541"/>
      <c r="Y115" s="541"/>
      <c r="Z115" s="541"/>
    </row>
    <row r="116">
      <c r="A116" s="540"/>
      <c r="B116" s="540"/>
      <c r="C116" s="540"/>
      <c r="D116" s="540"/>
      <c r="E116" s="540"/>
      <c r="F116" s="540"/>
      <c r="G116" s="540"/>
      <c r="H116" s="540"/>
      <c r="I116" s="540"/>
      <c r="J116" s="540"/>
      <c r="K116" s="540"/>
      <c r="L116" s="540"/>
      <c r="M116" s="540"/>
      <c r="N116" s="540"/>
      <c r="O116" s="540"/>
      <c r="P116" s="540"/>
      <c r="Q116" s="540"/>
      <c r="R116" s="540"/>
      <c r="S116" s="540"/>
      <c r="T116" s="541"/>
      <c r="U116" s="541"/>
      <c r="V116" s="541"/>
      <c r="W116" s="541"/>
      <c r="X116" s="541"/>
      <c r="Y116" s="541"/>
      <c r="Z116" s="541"/>
    </row>
    <row r="117">
      <c r="A117" s="540"/>
      <c r="B117" s="540"/>
      <c r="C117" s="540"/>
      <c r="D117" s="540"/>
      <c r="E117" s="540"/>
      <c r="F117" s="540"/>
      <c r="G117" s="540"/>
      <c r="H117" s="540"/>
      <c r="I117" s="540"/>
      <c r="J117" s="540"/>
      <c r="K117" s="540"/>
      <c r="L117" s="540"/>
      <c r="M117" s="540"/>
      <c r="N117" s="540"/>
      <c r="O117" s="540"/>
      <c r="P117" s="540"/>
      <c r="Q117" s="540"/>
      <c r="R117" s="540"/>
      <c r="S117" s="540"/>
      <c r="T117" s="541"/>
      <c r="U117" s="541"/>
      <c r="V117" s="541"/>
      <c r="W117" s="541"/>
      <c r="X117" s="541"/>
      <c r="Y117" s="541"/>
      <c r="Z117" s="541"/>
    </row>
    <row r="118">
      <c r="A118" s="540"/>
      <c r="B118" s="540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40"/>
      <c r="N118" s="540"/>
      <c r="O118" s="540"/>
      <c r="P118" s="540"/>
      <c r="Q118" s="540"/>
      <c r="R118" s="540"/>
      <c r="S118" s="540"/>
      <c r="T118" s="541"/>
      <c r="U118" s="541"/>
      <c r="V118" s="541"/>
      <c r="W118" s="541"/>
      <c r="X118" s="541"/>
      <c r="Y118" s="541"/>
      <c r="Z118" s="541"/>
    </row>
    <row r="119">
      <c r="A119" s="540"/>
      <c r="B119" s="540"/>
      <c r="C119" s="540"/>
      <c r="D119" s="540"/>
      <c r="E119" s="540"/>
      <c r="F119" s="540"/>
      <c r="G119" s="540"/>
      <c r="H119" s="540"/>
      <c r="I119" s="540"/>
      <c r="J119" s="540"/>
      <c r="K119" s="540"/>
      <c r="L119" s="540"/>
      <c r="M119" s="540"/>
      <c r="N119" s="540"/>
      <c r="O119" s="540"/>
      <c r="P119" s="540"/>
      <c r="Q119" s="540"/>
      <c r="R119" s="540"/>
      <c r="S119" s="540"/>
      <c r="T119" s="541"/>
      <c r="U119" s="541"/>
      <c r="V119" s="541"/>
      <c r="W119" s="541"/>
      <c r="X119" s="541"/>
      <c r="Y119" s="541"/>
      <c r="Z119" s="541"/>
    </row>
    <row r="120">
      <c r="A120" s="540"/>
      <c r="B120" s="540"/>
      <c r="C120" s="540"/>
      <c r="D120" s="540"/>
      <c r="E120" s="540"/>
      <c r="F120" s="540"/>
      <c r="G120" s="540"/>
      <c r="H120" s="540"/>
      <c r="I120" s="540"/>
      <c r="J120" s="540"/>
      <c r="K120" s="540"/>
      <c r="L120" s="540"/>
      <c r="M120" s="540"/>
      <c r="N120" s="540"/>
      <c r="O120" s="540"/>
      <c r="P120" s="540"/>
      <c r="Q120" s="540"/>
      <c r="R120" s="540"/>
      <c r="S120" s="540"/>
      <c r="T120" s="541"/>
      <c r="U120" s="541"/>
      <c r="V120" s="541"/>
      <c r="W120" s="541"/>
      <c r="X120" s="541"/>
      <c r="Y120" s="541"/>
      <c r="Z120" s="541"/>
    </row>
    <row r="121">
      <c r="A121" s="540"/>
      <c r="B121" s="540"/>
      <c r="C121" s="540"/>
      <c r="D121" s="540"/>
      <c r="E121" s="540"/>
      <c r="F121" s="540"/>
      <c r="G121" s="540"/>
      <c r="H121" s="540"/>
      <c r="I121" s="540"/>
      <c r="J121" s="540"/>
      <c r="K121" s="540"/>
      <c r="L121" s="540"/>
      <c r="M121" s="540"/>
      <c r="N121" s="540"/>
      <c r="O121" s="540"/>
      <c r="P121" s="540"/>
      <c r="Q121" s="540"/>
      <c r="R121" s="540"/>
      <c r="S121" s="540"/>
      <c r="T121" s="541"/>
      <c r="U121" s="541"/>
      <c r="V121" s="541"/>
      <c r="W121" s="541"/>
      <c r="X121" s="541"/>
      <c r="Y121" s="541"/>
      <c r="Z121" s="541"/>
    </row>
    <row r="122">
      <c r="A122" s="540"/>
      <c r="B122" s="540"/>
      <c r="C122" s="540"/>
      <c r="D122" s="540"/>
      <c r="E122" s="540"/>
      <c r="F122" s="540"/>
      <c r="G122" s="540"/>
      <c r="H122" s="540"/>
      <c r="I122" s="540"/>
      <c r="J122" s="540"/>
      <c r="K122" s="540"/>
      <c r="L122" s="540"/>
      <c r="M122" s="540"/>
      <c r="N122" s="540"/>
      <c r="O122" s="540"/>
      <c r="P122" s="540"/>
      <c r="Q122" s="540"/>
      <c r="R122" s="540"/>
      <c r="S122" s="540"/>
      <c r="T122" s="541"/>
      <c r="U122" s="541"/>
      <c r="V122" s="541"/>
      <c r="W122" s="541"/>
      <c r="X122" s="541"/>
      <c r="Y122" s="541"/>
      <c r="Z122" s="541"/>
    </row>
    <row r="123">
      <c r="A123" s="540"/>
      <c r="B123" s="540"/>
      <c r="C123" s="540"/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40"/>
      <c r="O123" s="540"/>
      <c r="P123" s="540"/>
      <c r="Q123" s="540"/>
      <c r="R123" s="540"/>
      <c r="S123" s="540"/>
      <c r="T123" s="541"/>
      <c r="U123" s="541"/>
      <c r="V123" s="541"/>
      <c r="W123" s="541"/>
      <c r="X123" s="541"/>
      <c r="Y123" s="541"/>
      <c r="Z123" s="541"/>
    </row>
    <row r="124">
      <c r="A124" s="540"/>
      <c r="B124" s="540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40"/>
      <c r="O124" s="540"/>
      <c r="P124" s="540"/>
      <c r="Q124" s="540"/>
      <c r="R124" s="540"/>
      <c r="S124" s="540"/>
      <c r="T124" s="541"/>
      <c r="U124" s="541"/>
      <c r="V124" s="541"/>
      <c r="W124" s="541"/>
      <c r="X124" s="541"/>
      <c r="Y124" s="541"/>
      <c r="Z124" s="541"/>
    </row>
    <row r="125">
      <c r="A125" s="540"/>
      <c r="B125" s="540"/>
      <c r="C125" s="540"/>
      <c r="D125" s="540"/>
      <c r="E125" s="540"/>
      <c r="F125" s="540"/>
      <c r="G125" s="540"/>
      <c r="H125" s="540"/>
      <c r="I125" s="540"/>
      <c r="J125" s="540"/>
      <c r="K125" s="540"/>
      <c r="L125" s="540"/>
      <c r="M125" s="540"/>
      <c r="N125" s="540"/>
      <c r="O125" s="540"/>
      <c r="P125" s="540"/>
      <c r="Q125" s="540"/>
      <c r="R125" s="540"/>
      <c r="S125" s="540"/>
      <c r="T125" s="541"/>
      <c r="U125" s="541"/>
      <c r="V125" s="541"/>
      <c r="W125" s="541"/>
      <c r="X125" s="541"/>
      <c r="Y125" s="541"/>
      <c r="Z125" s="541"/>
    </row>
    <row r="126">
      <c r="A126" s="540"/>
      <c r="B126" s="540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40"/>
      <c r="O126" s="540"/>
      <c r="P126" s="540"/>
      <c r="Q126" s="540"/>
      <c r="R126" s="540"/>
      <c r="S126" s="540"/>
      <c r="T126" s="541"/>
      <c r="U126" s="541"/>
      <c r="V126" s="541"/>
      <c r="W126" s="541"/>
      <c r="X126" s="541"/>
      <c r="Y126" s="541"/>
      <c r="Z126" s="541"/>
    </row>
    <row r="127">
      <c r="A127" s="540"/>
      <c r="B127" s="540"/>
      <c r="C127" s="540"/>
      <c r="D127" s="540"/>
      <c r="E127" s="540"/>
      <c r="F127" s="540"/>
      <c r="G127" s="540"/>
      <c r="H127" s="540"/>
      <c r="I127" s="540"/>
      <c r="J127" s="540"/>
      <c r="K127" s="540"/>
      <c r="L127" s="540"/>
      <c r="M127" s="540"/>
      <c r="N127" s="540"/>
      <c r="O127" s="540"/>
      <c r="P127" s="540"/>
      <c r="Q127" s="540"/>
      <c r="R127" s="540"/>
      <c r="S127" s="540"/>
      <c r="T127" s="541"/>
      <c r="U127" s="541"/>
      <c r="V127" s="541"/>
      <c r="W127" s="541"/>
      <c r="X127" s="541"/>
      <c r="Y127" s="541"/>
      <c r="Z127" s="541"/>
    </row>
    <row r="128">
      <c r="A128" s="540"/>
      <c r="B128" s="540"/>
      <c r="C128" s="540"/>
      <c r="D128" s="540"/>
      <c r="E128" s="540"/>
      <c r="F128" s="540"/>
      <c r="G128" s="540"/>
      <c r="H128" s="540"/>
      <c r="I128" s="540"/>
      <c r="J128" s="540"/>
      <c r="K128" s="540"/>
      <c r="L128" s="540"/>
      <c r="M128" s="540"/>
      <c r="N128" s="540"/>
      <c r="O128" s="540"/>
      <c r="P128" s="540"/>
      <c r="Q128" s="540"/>
      <c r="R128" s="540"/>
      <c r="S128" s="540"/>
      <c r="T128" s="541"/>
      <c r="U128" s="541"/>
      <c r="V128" s="541"/>
      <c r="W128" s="541"/>
      <c r="X128" s="541"/>
      <c r="Y128" s="541"/>
      <c r="Z128" s="541"/>
    </row>
    <row r="129">
      <c r="A129" s="540"/>
      <c r="B129" s="540"/>
      <c r="C129" s="540"/>
      <c r="D129" s="540"/>
      <c r="E129" s="540"/>
      <c r="F129" s="540"/>
      <c r="G129" s="540"/>
      <c r="H129" s="540"/>
      <c r="I129" s="540"/>
      <c r="J129" s="540"/>
      <c r="K129" s="540"/>
      <c r="L129" s="540"/>
      <c r="M129" s="540"/>
      <c r="N129" s="540"/>
      <c r="O129" s="540"/>
      <c r="P129" s="540"/>
      <c r="Q129" s="540"/>
      <c r="R129" s="540"/>
      <c r="S129" s="540"/>
      <c r="T129" s="541"/>
      <c r="U129" s="541"/>
      <c r="V129" s="541"/>
      <c r="W129" s="541"/>
      <c r="X129" s="541"/>
      <c r="Y129" s="541"/>
      <c r="Z129" s="541"/>
    </row>
    <row r="130">
      <c r="A130" s="540"/>
      <c r="B130" s="540"/>
      <c r="C130" s="540"/>
      <c r="D130" s="540"/>
      <c r="E130" s="540"/>
      <c r="F130" s="540"/>
      <c r="G130" s="540"/>
      <c r="H130" s="540"/>
      <c r="I130" s="540"/>
      <c r="J130" s="540"/>
      <c r="K130" s="540"/>
      <c r="L130" s="540"/>
      <c r="M130" s="540"/>
      <c r="N130" s="540"/>
      <c r="O130" s="540"/>
      <c r="P130" s="540"/>
      <c r="Q130" s="540"/>
      <c r="R130" s="540"/>
      <c r="S130" s="540"/>
      <c r="T130" s="541"/>
      <c r="U130" s="541"/>
      <c r="V130" s="541"/>
      <c r="W130" s="541"/>
      <c r="X130" s="541"/>
      <c r="Y130" s="541"/>
      <c r="Z130" s="541"/>
    </row>
    <row r="131">
      <c r="A131" s="540"/>
      <c r="B131" s="540"/>
      <c r="C131" s="540"/>
      <c r="D131" s="540"/>
      <c r="E131" s="540"/>
      <c r="F131" s="540"/>
      <c r="G131" s="540"/>
      <c r="H131" s="540"/>
      <c r="I131" s="540"/>
      <c r="J131" s="540"/>
      <c r="K131" s="540"/>
      <c r="L131" s="540"/>
      <c r="M131" s="540"/>
      <c r="N131" s="540"/>
      <c r="O131" s="540"/>
      <c r="P131" s="540"/>
      <c r="Q131" s="540"/>
      <c r="R131" s="540"/>
      <c r="S131" s="540"/>
      <c r="T131" s="541"/>
      <c r="U131" s="541"/>
      <c r="V131" s="541"/>
      <c r="W131" s="541"/>
      <c r="X131" s="541"/>
      <c r="Y131" s="541"/>
      <c r="Z131" s="541"/>
    </row>
    <row r="132">
      <c r="A132" s="540"/>
      <c r="B132" s="540"/>
      <c r="C132" s="540"/>
      <c r="D132" s="540"/>
      <c r="E132" s="540"/>
      <c r="F132" s="540"/>
      <c r="G132" s="540"/>
      <c r="H132" s="540"/>
      <c r="I132" s="540"/>
      <c r="J132" s="540"/>
      <c r="K132" s="540"/>
      <c r="L132" s="540"/>
      <c r="M132" s="540"/>
      <c r="N132" s="540"/>
      <c r="O132" s="540"/>
      <c r="P132" s="540"/>
      <c r="Q132" s="540"/>
      <c r="R132" s="540"/>
      <c r="S132" s="540"/>
      <c r="T132" s="541"/>
      <c r="U132" s="541"/>
      <c r="V132" s="541"/>
      <c r="W132" s="541"/>
      <c r="X132" s="541"/>
      <c r="Y132" s="541"/>
      <c r="Z132" s="541"/>
    </row>
    <row r="133">
      <c r="A133" s="540"/>
      <c r="B133" s="540"/>
      <c r="C133" s="540"/>
      <c r="D133" s="540"/>
      <c r="E133" s="540"/>
      <c r="F133" s="540"/>
      <c r="G133" s="540"/>
      <c r="H133" s="540"/>
      <c r="I133" s="540"/>
      <c r="J133" s="540"/>
      <c r="K133" s="540"/>
      <c r="L133" s="540"/>
      <c r="M133" s="540"/>
      <c r="N133" s="540"/>
      <c r="O133" s="540"/>
      <c r="P133" s="540"/>
      <c r="Q133" s="540"/>
      <c r="R133" s="540"/>
      <c r="S133" s="540"/>
      <c r="T133" s="541"/>
      <c r="U133" s="541"/>
      <c r="V133" s="541"/>
      <c r="W133" s="541"/>
      <c r="X133" s="541"/>
      <c r="Y133" s="541"/>
      <c r="Z133" s="541"/>
    </row>
    <row r="134">
      <c r="A134" s="540"/>
      <c r="B134" s="540"/>
      <c r="C134" s="540"/>
      <c r="D134" s="540"/>
      <c r="E134" s="540"/>
      <c r="F134" s="540"/>
      <c r="G134" s="540"/>
      <c r="H134" s="540"/>
      <c r="I134" s="540"/>
      <c r="J134" s="540"/>
      <c r="K134" s="540"/>
      <c r="L134" s="540"/>
      <c r="M134" s="540"/>
      <c r="N134" s="540"/>
      <c r="O134" s="540"/>
      <c r="P134" s="540"/>
      <c r="Q134" s="540"/>
      <c r="R134" s="540"/>
      <c r="S134" s="540"/>
      <c r="T134" s="541"/>
      <c r="U134" s="541"/>
      <c r="V134" s="541"/>
      <c r="W134" s="541"/>
      <c r="X134" s="541"/>
      <c r="Y134" s="541"/>
      <c r="Z134" s="541"/>
    </row>
    <row r="135">
      <c r="A135" s="540"/>
      <c r="B135" s="540"/>
      <c r="C135" s="540"/>
      <c r="D135" s="540"/>
      <c r="E135" s="540"/>
      <c r="F135" s="540"/>
      <c r="G135" s="540"/>
      <c r="H135" s="540"/>
      <c r="I135" s="540"/>
      <c r="J135" s="540"/>
      <c r="K135" s="540"/>
      <c r="L135" s="540"/>
      <c r="M135" s="540"/>
      <c r="N135" s="540"/>
      <c r="O135" s="540"/>
      <c r="P135" s="540"/>
      <c r="Q135" s="540"/>
      <c r="R135" s="540"/>
      <c r="S135" s="540"/>
      <c r="T135" s="541"/>
      <c r="U135" s="541"/>
      <c r="V135" s="541"/>
      <c r="W135" s="541"/>
      <c r="X135" s="541"/>
      <c r="Y135" s="541"/>
      <c r="Z135" s="541"/>
    </row>
    <row r="136">
      <c r="A136" s="540"/>
      <c r="B136" s="540"/>
      <c r="C136" s="540"/>
      <c r="D136" s="540"/>
      <c r="E136" s="540"/>
      <c r="F136" s="540"/>
      <c r="G136" s="540"/>
      <c r="H136" s="540"/>
      <c r="I136" s="540"/>
      <c r="J136" s="540"/>
      <c r="K136" s="540"/>
      <c r="L136" s="540"/>
      <c r="M136" s="540"/>
      <c r="N136" s="540"/>
      <c r="O136" s="540"/>
      <c r="P136" s="540"/>
      <c r="Q136" s="540"/>
      <c r="R136" s="540"/>
      <c r="S136" s="540"/>
      <c r="T136" s="541"/>
      <c r="U136" s="541"/>
      <c r="V136" s="541"/>
      <c r="W136" s="541"/>
      <c r="X136" s="541"/>
      <c r="Y136" s="541"/>
      <c r="Z136" s="541"/>
    </row>
    <row r="137">
      <c r="A137" s="540"/>
      <c r="B137" s="540"/>
      <c r="C137" s="540"/>
      <c r="D137" s="540"/>
      <c r="E137" s="540"/>
      <c r="F137" s="540"/>
      <c r="G137" s="540"/>
      <c r="H137" s="540"/>
      <c r="I137" s="540"/>
      <c r="J137" s="540"/>
      <c r="K137" s="540"/>
      <c r="L137" s="540"/>
      <c r="M137" s="540"/>
      <c r="N137" s="540"/>
      <c r="O137" s="540"/>
      <c r="P137" s="540"/>
      <c r="Q137" s="540"/>
      <c r="R137" s="540"/>
      <c r="S137" s="540"/>
      <c r="T137" s="541"/>
      <c r="U137" s="541"/>
      <c r="V137" s="541"/>
      <c r="W137" s="541"/>
      <c r="X137" s="541"/>
      <c r="Y137" s="541"/>
      <c r="Z137" s="541"/>
    </row>
    <row r="138">
      <c r="A138" s="540"/>
      <c r="B138" s="540"/>
      <c r="C138" s="540"/>
      <c r="D138" s="540"/>
      <c r="E138" s="540"/>
      <c r="F138" s="540"/>
      <c r="G138" s="540"/>
      <c r="H138" s="540"/>
      <c r="I138" s="540"/>
      <c r="J138" s="540"/>
      <c r="K138" s="540"/>
      <c r="L138" s="540"/>
      <c r="M138" s="540"/>
      <c r="N138" s="540"/>
      <c r="O138" s="540"/>
      <c r="P138" s="540"/>
      <c r="Q138" s="540"/>
      <c r="R138" s="540"/>
      <c r="S138" s="540"/>
      <c r="T138" s="541"/>
      <c r="U138" s="541"/>
      <c r="V138" s="541"/>
      <c r="W138" s="541"/>
      <c r="X138" s="541"/>
      <c r="Y138" s="541"/>
      <c r="Z138" s="541"/>
    </row>
    <row r="139">
      <c r="A139" s="540"/>
      <c r="B139" s="540"/>
      <c r="C139" s="540"/>
      <c r="D139" s="540"/>
      <c r="E139" s="540"/>
      <c r="F139" s="540"/>
      <c r="G139" s="540"/>
      <c r="H139" s="540"/>
      <c r="I139" s="540"/>
      <c r="J139" s="540"/>
      <c r="K139" s="540"/>
      <c r="L139" s="540"/>
      <c r="M139" s="540"/>
      <c r="N139" s="540"/>
      <c r="O139" s="540"/>
      <c r="P139" s="540"/>
      <c r="Q139" s="540"/>
      <c r="R139" s="540"/>
      <c r="S139" s="540"/>
      <c r="T139" s="541"/>
      <c r="U139" s="541"/>
      <c r="V139" s="541"/>
      <c r="W139" s="541"/>
      <c r="X139" s="541"/>
      <c r="Y139" s="541"/>
      <c r="Z139" s="541"/>
    </row>
    <row r="140">
      <c r="A140" s="540"/>
      <c r="B140" s="540"/>
      <c r="C140" s="540"/>
      <c r="D140" s="540"/>
      <c r="E140" s="540"/>
      <c r="F140" s="540"/>
      <c r="G140" s="540"/>
      <c r="H140" s="540"/>
      <c r="I140" s="540"/>
      <c r="J140" s="540"/>
      <c r="K140" s="540"/>
      <c r="L140" s="540"/>
      <c r="M140" s="540"/>
      <c r="N140" s="540"/>
      <c r="O140" s="540"/>
      <c r="P140" s="540"/>
      <c r="Q140" s="540"/>
      <c r="R140" s="540"/>
      <c r="S140" s="540"/>
      <c r="T140" s="541"/>
      <c r="U140" s="541"/>
      <c r="V140" s="541"/>
      <c r="W140" s="541"/>
      <c r="X140" s="541"/>
      <c r="Y140" s="541"/>
      <c r="Z140" s="541"/>
    </row>
    <row r="141">
      <c r="A141" s="540"/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  <c r="M141" s="540"/>
      <c r="N141" s="540"/>
      <c r="O141" s="540"/>
      <c r="P141" s="540"/>
      <c r="Q141" s="540"/>
      <c r="R141" s="540"/>
      <c r="S141" s="540"/>
      <c r="T141" s="541"/>
      <c r="U141" s="541"/>
      <c r="V141" s="541"/>
      <c r="W141" s="541"/>
      <c r="X141" s="541"/>
      <c r="Y141" s="541"/>
      <c r="Z141" s="541"/>
    </row>
    <row r="142">
      <c r="A142" s="540"/>
      <c r="B142" s="540"/>
      <c r="C142" s="540"/>
      <c r="D142" s="540"/>
      <c r="E142" s="540"/>
      <c r="F142" s="540"/>
      <c r="G142" s="540"/>
      <c r="H142" s="540"/>
      <c r="I142" s="540"/>
      <c r="J142" s="540"/>
      <c r="K142" s="540"/>
      <c r="L142" s="540"/>
      <c r="M142" s="540"/>
      <c r="N142" s="540"/>
      <c r="O142" s="540"/>
      <c r="P142" s="540"/>
      <c r="Q142" s="540"/>
      <c r="R142" s="540"/>
      <c r="S142" s="540"/>
      <c r="T142" s="541"/>
      <c r="U142" s="541"/>
      <c r="V142" s="541"/>
      <c r="W142" s="541"/>
      <c r="X142" s="541"/>
      <c r="Y142" s="541"/>
      <c r="Z142" s="541"/>
    </row>
    <row r="143">
      <c r="A143" s="540"/>
      <c r="B143" s="540"/>
      <c r="C143" s="540"/>
      <c r="D143" s="540"/>
      <c r="E143" s="540"/>
      <c r="F143" s="540"/>
      <c r="G143" s="540"/>
      <c r="H143" s="540"/>
      <c r="I143" s="540"/>
      <c r="J143" s="540"/>
      <c r="K143" s="540"/>
      <c r="L143" s="540"/>
      <c r="M143" s="540"/>
      <c r="N143" s="540"/>
      <c r="O143" s="540"/>
      <c r="P143" s="540"/>
      <c r="Q143" s="540"/>
      <c r="R143" s="540"/>
      <c r="S143" s="540"/>
      <c r="T143" s="541"/>
      <c r="U143" s="541"/>
      <c r="V143" s="541"/>
      <c r="W143" s="541"/>
      <c r="X143" s="541"/>
      <c r="Y143" s="541"/>
      <c r="Z143" s="541"/>
    </row>
    <row r="144">
      <c r="A144" s="540"/>
      <c r="B144" s="540"/>
      <c r="C144" s="540"/>
      <c r="D144" s="540"/>
      <c r="E144" s="540"/>
      <c r="F144" s="540"/>
      <c r="G144" s="540"/>
      <c r="H144" s="540"/>
      <c r="I144" s="540"/>
      <c r="J144" s="540"/>
      <c r="K144" s="540"/>
      <c r="L144" s="540"/>
      <c r="M144" s="540"/>
      <c r="N144" s="540"/>
      <c r="O144" s="540"/>
      <c r="P144" s="540"/>
      <c r="Q144" s="540"/>
      <c r="R144" s="540"/>
      <c r="S144" s="540"/>
      <c r="T144" s="541"/>
      <c r="U144" s="541"/>
      <c r="V144" s="541"/>
      <c r="W144" s="541"/>
      <c r="X144" s="541"/>
      <c r="Y144" s="541"/>
      <c r="Z144" s="541"/>
    </row>
    <row r="145">
      <c r="A145" s="540"/>
      <c r="B145" s="540"/>
      <c r="C145" s="540"/>
      <c r="D145" s="540"/>
      <c r="E145" s="540"/>
      <c r="F145" s="540"/>
      <c r="G145" s="540"/>
      <c r="H145" s="540"/>
      <c r="I145" s="540"/>
      <c r="J145" s="540"/>
      <c r="K145" s="540"/>
      <c r="L145" s="540"/>
      <c r="M145" s="540"/>
      <c r="N145" s="540"/>
      <c r="O145" s="540"/>
      <c r="P145" s="540"/>
      <c r="Q145" s="540"/>
      <c r="R145" s="540"/>
      <c r="S145" s="540"/>
      <c r="T145" s="541"/>
      <c r="U145" s="541"/>
      <c r="V145" s="541"/>
      <c r="W145" s="541"/>
      <c r="X145" s="541"/>
      <c r="Y145" s="541"/>
      <c r="Z145" s="541"/>
    </row>
    <row r="146">
      <c r="A146" s="540"/>
      <c r="B146" s="540"/>
      <c r="C146" s="540"/>
      <c r="D146" s="540"/>
      <c r="E146" s="540"/>
      <c r="F146" s="540"/>
      <c r="G146" s="540"/>
      <c r="H146" s="540"/>
      <c r="I146" s="540"/>
      <c r="J146" s="540"/>
      <c r="K146" s="540"/>
      <c r="L146" s="540"/>
      <c r="M146" s="540"/>
      <c r="N146" s="540"/>
      <c r="O146" s="540"/>
      <c r="P146" s="540"/>
      <c r="Q146" s="540"/>
      <c r="R146" s="540"/>
      <c r="S146" s="540"/>
      <c r="T146" s="541"/>
      <c r="U146" s="541"/>
      <c r="V146" s="541"/>
      <c r="W146" s="541"/>
      <c r="X146" s="541"/>
      <c r="Y146" s="541"/>
      <c r="Z146" s="541"/>
    </row>
    <row r="147">
      <c r="A147" s="540"/>
      <c r="B147" s="540"/>
      <c r="C147" s="540"/>
      <c r="D147" s="540"/>
      <c r="E147" s="540"/>
      <c r="F147" s="540"/>
      <c r="G147" s="540"/>
      <c r="H147" s="540"/>
      <c r="I147" s="540"/>
      <c r="J147" s="540"/>
      <c r="K147" s="540"/>
      <c r="L147" s="540"/>
      <c r="M147" s="540"/>
      <c r="N147" s="540"/>
      <c r="O147" s="540"/>
      <c r="P147" s="540"/>
      <c r="Q147" s="540"/>
      <c r="R147" s="540"/>
      <c r="S147" s="540"/>
      <c r="T147" s="541"/>
      <c r="U147" s="541"/>
      <c r="V147" s="541"/>
      <c r="W147" s="541"/>
      <c r="X147" s="541"/>
      <c r="Y147" s="541"/>
      <c r="Z147" s="541"/>
    </row>
    <row r="148">
      <c r="A148" s="540"/>
      <c r="B148" s="540"/>
      <c r="C148" s="540"/>
      <c r="D148" s="540"/>
      <c r="E148" s="540"/>
      <c r="F148" s="540"/>
      <c r="G148" s="540"/>
      <c r="H148" s="540"/>
      <c r="I148" s="540"/>
      <c r="J148" s="540"/>
      <c r="K148" s="540"/>
      <c r="L148" s="540"/>
      <c r="M148" s="540"/>
      <c r="N148" s="540"/>
      <c r="O148" s="540"/>
      <c r="P148" s="540"/>
      <c r="Q148" s="540"/>
      <c r="R148" s="540"/>
      <c r="S148" s="540"/>
      <c r="T148" s="541"/>
      <c r="U148" s="541"/>
      <c r="V148" s="541"/>
      <c r="W148" s="541"/>
      <c r="X148" s="541"/>
      <c r="Y148" s="541"/>
      <c r="Z148" s="541"/>
    </row>
    <row r="149">
      <c r="A149" s="540"/>
      <c r="B149" s="540"/>
      <c r="C149" s="540"/>
      <c r="D149" s="540"/>
      <c r="E149" s="540"/>
      <c r="F149" s="540"/>
      <c r="G149" s="540"/>
      <c r="H149" s="540"/>
      <c r="I149" s="540"/>
      <c r="J149" s="540"/>
      <c r="K149" s="540"/>
      <c r="L149" s="540"/>
      <c r="M149" s="540"/>
      <c r="N149" s="540"/>
      <c r="O149" s="540"/>
      <c r="P149" s="540"/>
      <c r="Q149" s="540"/>
      <c r="R149" s="540"/>
      <c r="S149" s="540"/>
      <c r="T149" s="541"/>
      <c r="U149" s="541"/>
      <c r="V149" s="541"/>
      <c r="W149" s="541"/>
      <c r="X149" s="541"/>
      <c r="Y149" s="541"/>
      <c r="Z149" s="541"/>
    </row>
    <row r="150">
      <c r="A150" s="540"/>
      <c r="B150" s="540"/>
      <c r="C150" s="540"/>
      <c r="D150" s="540"/>
      <c r="E150" s="540"/>
      <c r="F150" s="540"/>
      <c r="G150" s="540"/>
      <c r="H150" s="540"/>
      <c r="I150" s="540"/>
      <c r="J150" s="540"/>
      <c r="K150" s="540"/>
      <c r="L150" s="540"/>
      <c r="M150" s="540"/>
      <c r="N150" s="540"/>
      <c r="O150" s="540"/>
      <c r="P150" s="540"/>
      <c r="Q150" s="540"/>
      <c r="R150" s="540"/>
      <c r="S150" s="540"/>
      <c r="T150" s="541"/>
      <c r="U150" s="541"/>
      <c r="V150" s="541"/>
      <c r="W150" s="541"/>
      <c r="X150" s="541"/>
      <c r="Y150" s="541"/>
      <c r="Z150" s="541"/>
    </row>
    <row r="151">
      <c r="A151" s="540"/>
      <c r="B151" s="540"/>
      <c r="C151" s="540"/>
      <c r="D151" s="540"/>
      <c r="E151" s="540"/>
      <c r="F151" s="540"/>
      <c r="G151" s="540"/>
      <c r="H151" s="540"/>
      <c r="I151" s="540"/>
      <c r="J151" s="540"/>
      <c r="K151" s="540"/>
      <c r="L151" s="540"/>
      <c r="M151" s="540"/>
      <c r="N151" s="540"/>
      <c r="O151" s="540"/>
      <c r="P151" s="540"/>
      <c r="Q151" s="540"/>
      <c r="R151" s="540"/>
      <c r="S151" s="540"/>
      <c r="T151" s="541"/>
      <c r="U151" s="541"/>
      <c r="V151" s="541"/>
      <c r="W151" s="541"/>
      <c r="X151" s="541"/>
      <c r="Y151" s="541"/>
      <c r="Z151" s="541"/>
    </row>
    <row r="152">
      <c r="A152" s="540"/>
      <c r="B152" s="540"/>
      <c r="C152" s="540"/>
      <c r="D152" s="540"/>
      <c r="E152" s="540"/>
      <c r="F152" s="540"/>
      <c r="G152" s="540"/>
      <c r="H152" s="540"/>
      <c r="I152" s="540"/>
      <c r="J152" s="540"/>
      <c r="K152" s="540"/>
      <c r="L152" s="540"/>
      <c r="M152" s="540"/>
      <c r="N152" s="540"/>
      <c r="O152" s="540"/>
      <c r="P152" s="540"/>
      <c r="Q152" s="540"/>
      <c r="R152" s="540"/>
      <c r="S152" s="540"/>
      <c r="T152" s="541"/>
      <c r="U152" s="541"/>
      <c r="V152" s="541"/>
      <c r="W152" s="541"/>
      <c r="X152" s="541"/>
      <c r="Y152" s="541"/>
      <c r="Z152" s="541"/>
    </row>
    <row r="153">
      <c r="A153" s="540"/>
      <c r="B153" s="540"/>
      <c r="C153" s="540"/>
      <c r="D153" s="540"/>
      <c r="E153" s="540"/>
      <c r="F153" s="540"/>
      <c r="G153" s="540"/>
      <c r="H153" s="540"/>
      <c r="I153" s="540"/>
      <c r="J153" s="540"/>
      <c r="K153" s="540"/>
      <c r="L153" s="540"/>
      <c r="M153" s="540"/>
      <c r="N153" s="540"/>
      <c r="O153" s="540"/>
      <c r="P153" s="540"/>
      <c r="Q153" s="540"/>
      <c r="R153" s="540"/>
      <c r="S153" s="540"/>
      <c r="T153" s="541"/>
      <c r="U153" s="541"/>
      <c r="V153" s="541"/>
      <c r="W153" s="541"/>
      <c r="X153" s="541"/>
      <c r="Y153" s="541"/>
      <c r="Z153" s="541"/>
    </row>
    <row r="154">
      <c r="A154" s="540"/>
      <c r="B154" s="540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40"/>
      <c r="N154" s="540"/>
      <c r="O154" s="540"/>
      <c r="P154" s="540"/>
      <c r="Q154" s="540"/>
      <c r="R154" s="540"/>
      <c r="S154" s="540"/>
      <c r="T154" s="541"/>
      <c r="U154" s="541"/>
      <c r="V154" s="541"/>
      <c r="W154" s="541"/>
      <c r="X154" s="541"/>
      <c r="Y154" s="541"/>
      <c r="Z154" s="541"/>
    </row>
    <row r="155">
      <c r="A155" s="540"/>
      <c r="B155" s="540"/>
      <c r="C155" s="540"/>
      <c r="D155" s="540"/>
      <c r="E155" s="540"/>
      <c r="F155" s="540"/>
      <c r="G155" s="540"/>
      <c r="H155" s="540"/>
      <c r="I155" s="540"/>
      <c r="J155" s="540"/>
      <c r="K155" s="540"/>
      <c r="L155" s="540"/>
      <c r="M155" s="540"/>
      <c r="N155" s="540"/>
      <c r="O155" s="540"/>
      <c r="P155" s="540"/>
      <c r="Q155" s="540"/>
      <c r="R155" s="540"/>
      <c r="S155" s="540"/>
      <c r="T155" s="541"/>
      <c r="U155" s="541"/>
      <c r="V155" s="541"/>
      <c r="W155" s="541"/>
      <c r="X155" s="541"/>
      <c r="Y155" s="541"/>
      <c r="Z155" s="541"/>
    </row>
    <row r="156">
      <c r="A156" s="540"/>
      <c r="B156" s="540"/>
      <c r="C156" s="540"/>
      <c r="D156" s="540"/>
      <c r="E156" s="540"/>
      <c r="F156" s="540"/>
      <c r="G156" s="540"/>
      <c r="H156" s="540"/>
      <c r="I156" s="540"/>
      <c r="J156" s="540"/>
      <c r="K156" s="540"/>
      <c r="L156" s="540"/>
      <c r="M156" s="540"/>
      <c r="N156" s="540"/>
      <c r="O156" s="540"/>
      <c r="P156" s="540"/>
      <c r="Q156" s="540"/>
      <c r="R156" s="540"/>
      <c r="S156" s="540"/>
      <c r="T156" s="541"/>
      <c r="U156" s="541"/>
      <c r="V156" s="541"/>
      <c r="W156" s="541"/>
      <c r="X156" s="541"/>
      <c r="Y156" s="541"/>
      <c r="Z156" s="541"/>
    </row>
    <row r="157">
      <c r="A157" s="540"/>
      <c r="B157" s="540"/>
      <c r="C157" s="540"/>
      <c r="D157" s="540"/>
      <c r="E157" s="540"/>
      <c r="F157" s="540"/>
      <c r="G157" s="540"/>
      <c r="H157" s="540"/>
      <c r="I157" s="540"/>
      <c r="J157" s="540"/>
      <c r="K157" s="540"/>
      <c r="L157" s="540"/>
      <c r="M157" s="540"/>
      <c r="N157" s="540"/>
      <c r="O157" s="540"/>
      <c r="P157" s="540"/>
      <c r="Q157" s="540"/>
      <c r="R157" s="540"/>
      <c r="S157" s="540"/>
      <c r="T157" s="541"/>
      <c r="U157" s="541"/>
      <c r="V157" s="541"/>
      <c r="W157" s="541"/>
      <c r="X157" s="541"/>
      <c r="Y157" s="541"/>
      <c r="Z157" s="541"/>
    </row>
    <row r="158">
      <c r="A158" s="540"/>
      <c r="B158" s="540"/>
      <c r="C158" s="540"/>
      <c r="D158" s="540"/>
      <c r="E158" s="540"/>
      <c r="F158" s="540"/>
      <c r="G158" s="540"/>
      <c r="H158" s="540"/>
      <c r="I158" s="540"/>
      <c r="J158" s="540"/>
      <c r="K158" s="540"/>
      <c r="L158" s="540"/>
      <c r="M158" s="540"/>
      <c r="N158" s="540"/>
      <c r="O158" s="540"/>
      <c r="P158" s="540"/>
      <c r="Q158" s="540"/>
      <c r="R158" s="540"/>
      <c r="S158" s="540"/>
      <c r="T158" s="541"/>
      <c r="U158" s="541"/>
      <c r="V158" s="541"/>
      <c r="W158" s="541"/>
      <c r="X158" s="541"/>
      <c r="Y158" s="541"/>
      <c r="Z158" s="541"/>
    </row>
    <row r="159">
      <c r="A159" s="540"/>
      <c r="B159" s="540"/>
      <c r="C159" s="540"/>
      <c r="D159" s="540"/>
      <c r="E159" s="540"/>
      <c r="F159" s="540"/>
      <c r="G159" s="540"/>
      <c r="H159" s="540"/>
      <c r="I159" s="540"/>
      <c r="J159" s="540"/>
      <c r="K159" s="540"/>
      <c r="L159" s="540"/>
      <c r="M159" s="540"/>
      <c r="N159" s="540"/>
      <c r="O159" s="540"/>
      <c r="P159" s="540"/>
      <c r="Q159" s="540"/>
      <c r="R159" s="540"/>
      <c r="S159" s="540"/>
      <c r="T159" s="541"/>
      <c r="U159" s="541"/>
      <c r="V159" s="541"/>
      <c r="W159" s="541"/>
      <c r="X159" s="541"/>
      <c r="Y159" s="541"/>
      <c r="Z159" s="541"/>
    </row>
    <row r="160">
      <c r="A160" s="540"/>
      <c r="B160" s="540"/>
      <c r="C160" s="540"/>
      <c r="D160" s="540"/>
      <c r="E160" s="540"/>
      <c r="F160" s="540"/>
      <c r="G160" s="540"/>
      <c r="H160" s="540"/>
      <c r="I160" s="540"/>
      <c r="J160" s="540"/>
      <c r="K160" s="540"/>
      <c r="L160" s="540"/>
      <c r="M160" s="540"/>
      <c r="N160" s="540"/>
      <c r="O160" s="540"/>
      <c r="P160" s="540"/>
      <c r="Q160" s="540"/>
      <c r="R160" s="540"/>
      <c r="S160" s="540"/>
      <c r="T160" s="541"/>
      <c r="U160" s="541"/>
      <c r="V160" s="541"/>
      <c r="W160" s="541"/>
      <c r="X160" s="541"/>
      <c r="Y160" s="541"/>
      <c r="Z160" s="541"/>
    </row>
    <row r="161">
      <c r="A161" s="540"/>
      <c r="B161" s="540"/>
      <c r="C161" s="540"/>
      <c r="D161" s="540"/>
      <c r="E161" s="540"/>
      <c r="F161" s="540"/>
      <c r="G161" s="540"/>
      <c r="H161" s="540"/>
      <c r="I161" s="540"/>
      <c r="J161" s="540"/>
      <c r="K161" s="540"/>
      <c r="L161" s="540"/>
      <c r="M161" s="540"/>
      <c r="N161" s="540"/>
      <c r="O161" s="540"/>
      <c r="P161" s="540"/>
      <c r="Q161" s="540"/>
      <c r="R161" s="540"/>
      <c r="S161" s="540"/>
      <c r="T161" s="541"/>
      <c r="U161" s="541"/>
      <c r="V161" s="541"/>
      <c r="W161" s="541"/>
      <c r="X161" s="541"/>
      <c r="Y161" s="541"/>
      <c r="Z161" s="541"/>
    </row>
    <row r="162">
      <c r="A162" s="540"/>
      <c r="B162" s="540"/>
      <c r="C162" s="540"/>
      <c r="D162" s="540"/>
      <c r="E162" s="540"/>
      <c r="F162" s="540"/>
      <c r="G162" s="540"/>
      <c r="H162" s="540"/>
      <c r="I162" s="540"/>
      <c r="J162" s="540"/>
      <c r="K162" s="540"/>
      <c r="L162" s="540"/>
      <c r="M162" s="540"/>
      <c r="N162" s="540"/>
      <c r="O162" s="540"/>
      <c r="P162" s="540"/>
      <c r="Q162" s="540"/>
      <c r="R162" s="540"/>
      <c r="S162" s="540"/>
      <c r="T162" s="541"/>
      <c r="U162" s="541"/>
      <c r="V162" s="541"/>
      <c r="W162" s="541"/>
      <c r="X162" s="541"/>
      <c r="Y162" s="541"/>
      <c r="Z162" s="541"/>
    </row>
    <row r="163">
      <c r="A163" s="540"/>
      <c r="B163" s="540"/>
      <c r="C163" s="540"/>
      <c r="D163" s="540"/>
      <c r="E163" s="540"/>
      <c r="F163" s="540"/>
      <c r="G163" s="540"/>
      <c r="H163" s="540"/>
      <c r="I163" s="540"/>
      <c r="J163" s="540"/>
      <c r="K163" s="540"/>
      <c r="L163" s="540"/>
      <c r="M163" s="540"/>
      <c r="N163" s="540"/>
      <c r="O163" s="540"/>
      <c r="P163" s="540"/>
      <c r="Q163" s="540"/>
      <c r="R163" s="540"/>
      <c r="S163" s="540"/>
      <c r="T163" s="541"/>
      <c r="U163" s="541"/>
      <c r="V163" s="541"/>
      <c r="W163" s="541"/>
      <c r="X163" s="541"/>
      <c r="Y163" s="541"/>
      <c r="Z163" s="541"/>
    </row>
    <row r="164">
      <c r="A164" s="540"/>
      <c r="B164" s="540"/>
      <c r="C164" s="540"/>
      <c r="D164" s="540"/>
      <c r="E164" s="540"/>
      <c r="F164" s="540"/>
      <c r="G164" s="540"/>
      <c r="H164" s="540"/>
      <c r="I164" s="540"/>
      <c r="J164" s="540"/>
      <c r="K164" s="540"/>
      <c r="L164" s="540"/>
      <c r="M164" s="540"/>
      <c r="N164" s="540"/>
      <c r="O164" s="540"/>
      <c r="P164" s="540"/>
      <c r="Q164" s="540"/>
      <c r="R164" s="540"/>
      <c r="S164" s="540"/>
      <c r="T164" s="541"/>
      <c r="U164" s="541"/>
      <c r="V164" s="541"/>
      <c r="W164" s="541"/>
      <c r="X164" s="541"/>
      <c r="Y164" s="541"/>
      <c r="Z164" s="541"/>
    </row>
    <row r="165">
      <c r="A165" s="540"/>
      <c r="B165" s="540"/>
      <c r="C165" s="540"/>
      <c r="D165" s="540"/>
      <c r="E165" s="540"/>
      <c r="F165" s="540"/>
      <c r="G165" s="540"/>
      <c r="H165" s="540"/>
      <c r="I165" s="540"/>
      <c r="J165" s="540"/>
      <c r="K165" s="540"/>
      <c r="L165" s="540"/>
      <c r="M165" s="540"/>
      <c r="N165" s="540"/>
      <c r="O165" s="540"/>
      <c r="P165" s="540"/>
      <c r="Q165" s="540"/>
      <c r="R165" s="540"/>
      <c r="S165" s="540"/>
      <c r="T165" s="541"/>
      <c r="U165" s="541"/>
      <c r="V165" s="541"/>
      <c r="W165" s="541"/>
      <c r="X165" s="541"/>
      <c r="Y165" s="541"/>
      <c r="Z165" s="541"/>
    </row>
    <row r="166">
      <c r="A166" s="540"/>
      <c r="B166" s="540"/>
      <c r="C166" s="540"/>
      <c r="D166" s="540"/>
      <c r="E166" s="540"/>
      <c r="F166" s="540"/>
      <c r="G166" s="540"/>
      <c r="H166" s="540"/>
      <c r="I166" s="540"/>
      <c r="J166" s="540"/>
      <c r="K166" s="540"/>
      <c r="L166" s="540"/>
      <c r="M166" s="540"/>
      <c r="N166" s="540"/>
      <c r="O166" s="540"/>
      <c r="P166" s="540"/>
      <c r="Q166" s="540"/>
      <c r="R166" s="540"/>
      <c r="S166" s="540"/>
      <c r="T166" s="541"/>
      <c r="U166" s="541"/>
      <c r="V166" s="541"/>
      <c r="W166" s="541"/>
      <c r="X166" s="541"/>
      <c r="Y166" s="541"/>
      <c r="Z166" s="541"/>
    </row>
    <row r="167">
      <c r="A167" s="540"/>
      <c r="B167" s="540"/>
      <c r="C167" s="540"/>
      <c r="D167" s="540"/>
      <c r="E167" s="540"/>
      <c r="F167" s="540"/>
      <c r="G167" s="540"/>
      <c r="H167" s="540"/>
      <c r="I167" s="540"/>
      <c r="J167" s="540"/>
      <c r="K167" s="540"/>
      <c r="L167" s="540"/>
      <c r="M167" s="540"/>
      <c r="N167" s="540"/>
      <c r="O167" s="540"/>
      <c r="P167" s="540"/>
      <c r="Q167" s="540"/>
      <c r="R167" s="540"/>
      <c r="S167" s="540"/>
      <c r="T167" s="541"/>
      <c r="U167" s="541"/>
      <c r="V167" s="541"/>
      <c r="W167" s="541"/>
      <c r="X167" s="541"/>
      <c r="Y167" s="541"/>
      <c r="Z167" s="541"/>
    </row>
    <row r="168">
      <c r="A168" s="540"/>
      <c r="B168" s="540"/>
      <c r="C168" s="540"/>
      <c r="D168" s="540"/>
      <c r="E168" s="540"/>
      <c r="F168" s="540"/>
      <c r="G168" s="540"/>
      <c r="H168" s="540"/>
      <c r="I168" s="540"/>
      <c r="J168" s="540"/>
      <c r="K168" s="540"/>
      <c r="L168" s="540"/>
      <c r="M168" s="540"/>
      <c r="N168" s="540"/>
      <c r="O168" s="540"/>
      <c r="P168" s="540"/>
      <c r="Q168" s="540"/>
      <c r="R168" s="540"/>
      <c r="S168" s="540"/>
      <c r="T168" s="541"/>
      <c r="U168" s="541"/>
      <c r="V168" s="541"/>
      <c r="W168" s="541"/>
      <c r="X168" s="541"/>
      <c r="Y168" s="541"/>
      <c r="Z168" s="541"/>
    </row>
    <row r="169">
      <c r="A169" s="540"/>
      <c r="B169" s="540"/>
      <c r="C169" s="540"/>
      <c r="D169" s="540"/>
      <c r="E169" s="540"/>
      <c r="F169" s="540"/>
      <c r="G169" s="540"/>
      <c r="H169" s="540"/>
      <c r="I169" s="540"/>
      <c r="J169" s="540"/>
      <c r="K169" s="540"/>
      <c r="L169" s="540"/>
      <c r="M169" s="540"/>
      <c r="N169" s="540"/>
      <c r="O169" s="540"/>
      <c r="P169" s="540"/>
      <c r="Q169" s="540"/>
      <c r="R169" s="540"/>
      <c r="S169" s="540"/>
      <c r="T169" s="541"/>
      <c r="U169" s="541"/>
      <c r="V169" s="541"/>
      <c r="W169" s="541"/>
      <c r="X169" s="541"/>
      <c r="Y169" s="541"/>
      <c r="Z169" s="541"/>
    </row>
    <row r="170">
      <c r="A170" s="540"/>
      <c r="B170" s="540"/>
      <c r="C170" s="540"/>
      <c r="D170" s="540"/>
      <c r="E170" s="540"/>
      <c r="F170" s="540"/>
      <c r="G170" s="540"/>
      <c r="H170" s="540"/>
      <c r="I170" s="540"/>
      <c r="J170" s="540"/>
      <c r="K170" s="540"/>
      <c r="L170" s="540"/>
      <c r="M170" s="540"/>
      <c r="N170" s="540"/>
      <c r="O170" s="540"/>
      <c r="P170" s="540"/>
      <c r="Q170" s="540"/>
      <c r="R170" s="540"/>
      <c r="S170" s="540"/>
      <c r="T170" s="541"/>
      <c r="U170" s="541"/>
      <c r="V170" s="541"/>
      <c r="W170" s="541"/>
      <c r="X170" s="541"/>
      <c r="Y170" s="541"/>
      <c r="Z170" s="541"/>
    </row>
    <row r="171">
      <c r="A171" s="540"/>
      <c r="B171" s="540"/>
      <c r="C171" s="540"/>
      <c r="D171" s="540"/>
      <c r="E171" s="540"/>
      <c r="F171" s="540"/>
      <c r="G171" s="540"/>
      <c r="H171" s="540"/>
      <c r="I171" s="540"/>
      <c r="J171" s="540"/>
      <c r="K171" s="540"/>
      <c r="L171" s="540"/>
      <c r="M171" s="540"/>
      <c r="N171" s="540"/>
      <c r="O171" s="540"/>
      <c r="P171" s="540"/>
      <c r="Q171" s="540"/>
      <c r="R171" s="540"/>
      <c r="S171" s="540"/>
      <c r="T171" s="541"/>
      <c r="U171" s="541"/>
      <c r="V171" s="541"/>
      <c r="W171" s="541"/>
      <c r="X171" s="541"/>
      <c r="Y171" s="541"/>
      <c r="Z171" s="541"/>
    </row>
    <row r="172">
      <c r="A172" s="540"/>
      <c r="B172" s="540"/>
      <c r="C172" s="540"/>
      <c r="D172" s="540"/>
      <c r="E172" s="540"/>
      <c r="F172" s="540"/>
      <c r="G172" s="540"/>
      <c r="H172" s="540"/>
      <c r="I172" s="540"/>
      <c r="J172" s="540"/>
      <c r="K172" s="540"/>
      <c r="L172" s="540"/>
      <c r="M172" s="540"/>
      <c r="N172" s="540"/>
      <c r="O172" s="540"/>
      <c r="P172" s="540"/>
      <c r="Q172" s="540"/>
      <c r="R172" s="540"/>
      <c r="S172" s="540"/>
      <c r="T172" s="541"/>
      <c r="U172" s="541"/>
      <c r="V172" s="541"/>
      <c r="W172" s="541"/>
      <c r="X172" s="541"/>
      <c r="Y172" s="541"/>
      <c r="Z172" s="541"/>
    </row>
    <row r="173">
      <c r="A173" s="540"/>
      <c r="B173" s="540"/>
      <c r="C173" s="540"/>
      <c r="D173" s="540"/>
      <c r="E173" s="540"/>
      <c r="F173" s="540"/>
      <c r="G173" s="540"/>
      <c r="H173" s="540"/>
      <c r="I173" s="540"/>
      <c r="J173" s="540"/>
      <c r="K173" s="540"/>
      <c r="L173" s="540"/>
      <c r="M173" s="540"/>
      <c r="N173" s="540"/>
      <c r="O173" s="540"/>
      <c r="P173" s="540"/>
      <c r="Q173" s="540"/>
      <c r="R173" s="540"/>
      <c r="S173" s="540"/>
      <c r="T173" s="541"/>
      <c r="U173" s="541"/>
      <c r="V173" s="541"/>
      <c r="W173" s="541"/>
      <c r="X173" s="541"/>
      <c r="Y173" s="541"/>
      <c r="Z173" s="541"/>
    </row>
    <row r="174">
      <c r="A174" s="540"/>
      <c r="B174" s="540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  <c r="M174" s="540"/>
      <c r="N174" s="540"/>
      <c r="O174" s="540"/>
      <c r="P174" s="540"/>
      <c r="Q174" s="540"/>
      <c r="R174" s="540"/>
      <c r="S174" s="540"/>
      <c r="T174" s="541"/>
      <c r="U174" s="541"/>
      <c r="V174" s="541"/>
      <c r="W174" s="541"/>
      <c r="X174" s="541"/>
      <c r="Y174" s="541"/>
      <c r="Z174" s="541"/>
    </row>
    <row r="175">
      <c r="A175" s="540"/>
      <c r="B175" s="540"/>
      <c r="C175" s="540"/>
      <c r="D175" s="540"/>
      <c r="E175" s="540"/>
      <c r="F175" s="540"/>
      <c r="G175" s="540"/>
      <c r="H175" s="540"/>
      <c r="I175" s="540"/>
      <c r="J175" s="540"/>
      <c r="K175" s="540"/>
      <c r="L175" s="540"/>
      <c r="M175" s="540"/>
      <c r="N175" s="540"/>
      <c r="O175" s="540"/>
      <c r="P175" s="540"/>
      <c r="Q175" s="540"/>
      <c r="R175" s="540"/>
      <c r="S175" s="540"/>
      <c r="T175" s="541"/>
      <c r="U175" s="541"/>
      <c r="V175" s="541"/>
      <c r="W175" s="541"/>
      <c r="X175" s="541"/>
      <c r="Y175" s="541"/>
      <c r="Z175" s="541"/>
    </row>
    <row r="176">
      <c r="A176" s="540"/>
      <c r="B176" s="540"/>
      <c r="C176" s="540"/>
      <c r="D176" s="540"/>
      <c r="E176" s="540"/>
      <c r="F176" s="540"/>
      <c r="G176" s="540"/>
      <c r="H176" s="540"/>
      <c r="I176" s="540"/>
      <c r="J176" s="540"/>
      <c r="K176" s="540"/>
      <c r="L176" s="540"/>
      <c r="M176" s="540"/>
      <c r="N176" s="540"/>
      <c r="O176" s="540"/>
      <c r="P176" s="540"/>
      <c r="Q176" s="540"/>
      <c r="R176" s="540"/>
      <c r="S176" s="540"/>
      <c r="T176" s="541"/>
      <c r="U176" s="541"/>
      <c r="V176" s="541"/>
      <c r="W176" s="541"/>
      <c r="X176" s="541"/>
      <c r="Y176" s="541"/>
      <c r="Z176" s="541"/>
    </row>
    <row r="177">
      <c r="A177" s="540"/>
      <c r="B177" s="540"/>
      <c r="C177" s="540"/>
      <c r="D177" s="540"/>
      <c r="E177" s="540"/>
      <c r="F177" s="540"/>
      <c r="G177" s="540"/>
      <c r="H177" s="540"/>
      <c r="I177" s="540"/>
      <c r="J177" s="540"/>
      <c r="K177" s="540"/>
      <c r="L177" s="540"/>
      <c r="M177" s="540"/>
      <c r="N177" s="540"/>
      <c r="O177" s="540"/>
      <c r="P177" s="540"/>
      <c r="Q177" s="540"/>
      <c r="R177" s="540"/>
      <c r="S177" s="540"/>
      <c r="T177" s="541"/>
      <c r="U177" s="541"/>
      <c r="V177" s="541"/>
      <c r="W177" s="541"/>
      <c r="X177" s="541"/>
      <c r="Y177" s="541"/>
      <c r="Z177" s="541"/>
    </row>
    <row r="178">
      <c r="A178" s="540"/>
      <c r="B178" s="540"/>
      <c r="C178" s="540"/>
      <c r="D178" s="540"/>
      <c r="E178" s="540"/>
      <c r="F178" s="540"/>
      <c r="G178" s="540"/>
      <c r="H178" s="540"/>
      <c r="I178" s="540"/>
      <c r="J178" s="540"/>
      <c r="K178" s="540"/>
      <c r="L178" s="540"/>
      <c r="M178" s="540"/>
      <c r="N178" s="540"/>
      <c r="O178" s="540"/>
      <c r="P178" s="540"/>
      <c r="Q178" s="540"/>
      <c r="R178" s="540"/>
      <c r="S178" s="540"/>
      <c r="T178" s="541"/>
      <c r="U178" s="541"/>
      <c r="V178" s="541"/>
      <c r="W178" s="541"/>
      <c r="X178" s="541"/>
      <c r="Y178" s="541"/>
      <c r="Z178" s="541"/>
    </row>
    <row r="179">
      <c r="A179" s="540"/>
      <c r="B179" s="540"/>
      <c r="C179" s="540"/>
      <c r="D179" s="540"/>
      <c r="E179" s="540"/>
      <c r="F179" s="540"/>
      <c r="G179" s="540"/>
      <c r="H179" s="540"/>
      <c r="I179" s="540"/>
      <c r="J179" s="540"/>
      <c r="K179" s="540"/>
      <c r="L179" s="540"/>
      <c r="M179" s="540"/>
      <c r="N179" s="540"/>
      <c r="O179" s="540"/>
      <c r="P179" s="540"/>
      <c r="Q179" s="540"/>
      <c r="R179" s="540"/>
      <c r="S179" s="540"/>
      <c r="T179" s="541"/>
      <c r="U179" s="541"/>
      <c r="V179" s="541"/>
      <c r="W179" s="541"/>
      <c r="X179" s="541"/>
      <c r="Y179" s="541"/>
      <c r="Z179" s="541"/>
    </row>
    <row r="180">
      <c r="A180" s="540"/>
      <c r="B180" s="540"/>
      <c r="C180" s="540"/>
      <c r="D180" s="540"/>
      <c r="E180" s="540"/>
      <c r="F180" s="540"/>
      <c r="G180" s="540"/>
      <c r="H180" s="540"/>
      <c r="I180" s="540"/>
      <c r="J180" s="540"/>
      <c r="K180" s="540"/>
      <c r="L180" s="540"/>
      <c r="M180" s="540"/>
      <c r="N180" s="540"/>
      <c r="O180" s="540"/>
      <c r="P180" s="540"/>
      <c r="Q180" s="540"/>
      <c r="R180" s="540"/>
      <c r="S180" s="540"/>
      <c r="T180" s="541"/>
      <c r="U180" s="541"/>
      <c r="V180" s="541"/>
      <c r="W180" s="541"/>
      <c r="X180" s="541"/>
      <c r="Y180" s="541"/>
      <c r="Z180" s="541"/>
    </row>
    <row r="181">
      <c r="A181" s="540"/>
      <c r="B181" s="540"/>
      <c r="C181" s="540"/>
      <c r="D181" s="540"/>
      <c r="E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T181" s="541"/>
      <c r="U181" s="541"/>
      <c r="V181" s="541"/>
      <c r="W181" s="541"/>
      <c r="X181" s="541"/>
      <c r="Y181" s="541"/>
      <c r="Z181" s="541"/>
    </row>
    <row r="182">
      <c r="A182" s="540"/>
      <c r="B182" s="540"/>
      <c r="C182" s="540"/>
      <c r="D182" s="540"/>
      <c r="E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T182" s="541"/>
      <c r="U182" s="541"/>
      <c r="V182" s="541"/>
      <c r="W182" s="541"/>
      <c r="X182" s="541"/>
      <c r="Y182" s="541"/>
      <c r="Z182" s="541"/>
    </row>
    <row r="183">
      <c r="A183" s="540"/>
      <c r="B183" s="540"/>
      <c r="C183" s="540"/>
      <c r="D183" s="540"/>
      <c r="E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T183" s="541"/>
      <c r="U183" s="541"/>
      <c r="V183" s="541"/>
      <c r="W183" s="541"/>
      <c r="X183" s="541"/>
      <c r="Y183" s="541"/>
      <c r="Z183" s="541"/>
    </row>
    <row r="184">
      <c r="A184" s="540"/>
      <c r="B184" s="540"/>
      <c r="C184" s="540"/>
      <c r="D184" s="540"/>
      <c r="E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T184" s="541"/>
      <c r="U184" s="541"/>
      <c r="V184" s="541"/>
      <c r="W184" s="541"/>
      <c r="X184" s="541"/>
      <c r="Y184" s="541"/>
      <c r="Z184" s="541"/>
    </row>
    <row r="185">
      <c r="A185" s="540"/>
      <c r="B185" s="540"/>
      <c r="C185" s="540"/>
      <c r="D185" s="540"/>
      <c r="E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T185" s="541"/>
      <c r="U185" s="541"/>
      <c r="V185" s="541"/>
      <c r="W185" s="541"/>
      <c r="X185" s="541"/>
      <c r="Y185" s="541"/>
      <c r="Z185" s="541"/>
    </row>
    <row r="186">
      <c r="A186" s="540"/>
      <c r="B186" s="540"/>
      <c r="C186" s="540"/>
      <c r="D186" s="540"/>
      <c r="E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T186" s="541"/>
      <c r="U186" s="541"/>
      <c r="V186" s="541"/>
      <c r="W186" s="541"/>
      <c r="X186" s="541"/>
      <c r="Y186" s="541"/>
      <c r="Z186" s="541"/>
    </row>
    <row r="187">
      <c r="A187" s="540"/>
      <c r="B187" s="540"/>
      <c r="C187" s="540"/>
      <c r="D187" s="540"/>
      <c r="E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T187" s="541"/>
      <c r="U187" s="541"/>
      <c r="V187" s="541"/>
      <c r="W187" s="541"/>
      <c r="X187" s="541"/>
      <c r="Y187" s="541"/>
      <c r="Z187" s="541"/>
    </row>
    <row r="188">
      <c r="A188" s="540"/>
      <c r="B188" s="540"/>
      <c r="C188" s="540"/>
      <c r="D188" s="540"/>
      <c r="E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T188" s="541"/>
      <c r="U188" s="541"/>
      <c r="V188" s="541"/>
      <c r="W188" s="541"/>
      <c r="X188" s="541"/>
      <c r="Y188" s="541"/>
      <c r="Z188" s="541"/>
    </row>
    <row r="189">
      <c r="A189" s="540"/>
      <c r="B189" s="540"/>
      <c r="C189" s="540"/>
      <c r="D189" s="540"/>
      <c r="E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T189" s="541"/>
      <c r="U189" s="541"/>
      <c r="V189" s="541"/>
      <c r="W189" s="541"/>
      <c r="X189" s="541"/>
      <c r="Y189" s="541"/>
      <c r="Z189" s="541"/>
    </row>
    <row r="190">
      <c r="A190" s="540"/>
      <c r="B190" s="540"/>
      <c r="C190" s="540"/>
      <c r="D190" s="540"/>
      <c r="E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T190" s="541"/>
      <c r="U190" s="541"/>
      <c r="V190" s="541"/>
      <c r="W190" s="541"/>
      <c r="X190" s="541"/>
      <c r="Y190" s="541"/>
      <c r="Z190" s="541"/>
    </row>
    <row r="191">
      <c r="A191" s="540"/>
      <c r="B191" s="540"/>
      <c r="C191" s="540"/>
      <c r="D191" s="540"/>
      <c r="E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T191" s="541"/>
      <c r="U191" s="541"/>
      <c r="V191" s="541"/>
      <c r="W191" s="541"/>
      <c r="X191" s="541"/>
      <c r="Y191" s="541"/>
      <c r="Z191" s="541"/>
    </row>
    <row r="192">
      <c r="A192" s="540"/>
      <c r="B192" s="540"/>
      <c r="C192" s="540"/>
      <c r="D192" s="540"/>
      <c r="E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T192" s="541"/>
      <c r="U192" s="541"/>
      <c r="V192" s="541"/>
      <c r="W192" s="541"/>
      <c r="X192" s="541"/>
      <c r="Y192" s="541"/>
      <c r="Z192" s="541"/>
    </row>
    <row r="193">
      <c r="A193" s="540"/>
      <c r="B193" s="540"/>
      <c r="C193" s="540"/>
      <c r="D193" s="540"/>
      <c r="E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T193" s="541"/>
      <c r="U193" s="541"/>
      <c r="V193" s="541"/>
      <c r="W193" s="541"/>
      <c r="X193" s="541"/>
      <c r="Y193" s="541"/>
      <c r="Z193" s="541"/>
    </row>
    <row r="194">
      <c r="A194" s="540"/>
      <c r="B194" s="540"/>
      <c r="C194" s="540"/>
      <c r="D194" s="540"/>
      <c r="E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T194" s="541"/>
      <c r="U194" s="541"/>
      <c r="V194" s="541"/>
      <c r="W194" s="541"/>
      <c r="X194" s="541"/>
      <c r="Y194" s="541"/>
      <c r="Z194" s="541"/>
    </row>
    <row r="195">
      <c r="A195" s="540"/>
      <c r="B195" s="540"/>
      <c r="C195" s="540"/>
      <c r="D195" s="540"/>
      <c r="E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T195" s="541"/>
      <c r="U195" s="541"/>
      <c r="V195" s="541"/>
      <c r="W195" s="541"/>
      <c r="X195" s="541"/>
      <c r="Y195" s="541"/>
      <c r="Z195" s="541"/>
    </row>
    <row r="196">
      <c r="A196" s="540"/>
      <c r="B196" s="540"/>
      <c r="C196" s="540"/>
      <c r="D196" s="540"/>
      <c r="E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T196" s="541"/>
      <c r="U196" s="541"/>
      <c r="V196" s="541"/>
      <c r="W196" s="541"/>
      <c r="X196" s="541"/>
      <c r="Y196" s="541"/>
      <c r="Z196" s="541"/>
    </row>
    <row r="197">
      <c r="A197" s="540"/>
      <c r="B197" s="540"/>
      <c r="C197" s="540"/>
      <c r="D197" s="540"/>
      <c r="E197" s="540"/>
      <c r="F197" s="54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T197" s="541"/>
      <c r="U197" s="541"/>
      <c r="V197" s="541"/>
      <c r="W197" s="541"/>
      <c r="X197" s="541"/>
      <c r="Y197" s="541"/>
      <c r="Z197" s="541"/>
    </row>
    <row r="198">
      <c r="A198" s="540"/>
      <c r="B198" s="540"/>
      <c r="C198" s="540"/>
      <c r="D198" s="540"/>
      <c r="E198" s="540"/>
      <c r="F198" s="540"/>
      <c r="G198" s="540"/>
      <c r="H198" s="540"/>
      <c r="I198" s="540"/>
      <c r="J198" s="540"/>
      <c r="K198" s="540"/>
      <c r="L198" s="540"/>
      <c r="M198" s="540"/>
      <c r="N198" s="540"/>
      <c r="O198" s="540"/>
      <c r="P198" s="540"/>
      <c r="Q198" s="540"/>
      <c r="R198" s="540"/>
      <c r="S198" s="540"/>
      <c r="T198" s="541"/>
      <c r="U198" s="541"/>
      <c r="V198" s="541"/>
      <c r="W198" s="541"/>
      <c r="X198" s="541"/>
      <c r="Y198" s="541"/>
      <c r="Z198" s="541"/>
    </row>
    <row r="199">
      <c r="A199" s="540"/>
      <c r="B199" s="540"/>
      <c r="C199" s="540"/>
      <c r="D199" s="540"/>
      <c r="E199" s="540"/>
      <c r="F199" s="540"/>
      <c r="G199" s="540"/>
      <c r="H199" s="540"/>
      <c r="I199" s="540"/>
      <c r="J199" s="540"/>
      <c r="K199" s="540"/>
      <c r="L199" s="540"/>
      <c r="M199" s="540"/>
      <c r="N199" s="540"/>
      <c r="O199" s="540"/>
      <c r="P199" s="540"/>
      <c r="Q199" s="540"/>
      <c r="R199" s="540"/>
      <c r="S199" s="540"/>
      <c r="T199" s="541"/>
      <c r="U199" s="541"/>
      <c r="V199" s="541"/>
      <c r="W199" s="541"/>
      <c r="X199" s="541"/>
      <c r="Y199" s="541"/>
      <c r="Z199" s="541"/>
    </row>
    <row r="200">
      <c r="A200" s="540"/>
      <c r="B200" s="540"/>
      <c r="C200" s="540"/>
      <c r="D200" s="540"/>
      <c r="E200" s="540"/>
      <c r="F200" s="540"/>
      <c r="G200" s="540"/>
      <c r="H200" s="540"/>
      <c r="I200" s="540"/>
      <c r="J200" s="540"/>
      <c r="K200" s="540"/>
      <c r="L200" s="540"/>
      <c r="M200" s="540"/>
      <c r="N200" s="540"/>
      <c r="O200" s="540"/>
      <c r="P200" s="540"/>
      <c r="Q200" s="540"/>
      <c r="R200" s="540"/>
      <c r="S200" s="540"/>
      <c r="T200" s="541"/>
      <c r="U200" s="541"/>
      <c r="V200" s="541"/>
      <c r="W200" s="541"/>
      <c r="X200" s="541"/>
      <c r="Y200" s="541"/>
      <c r="Z200" s="541"/>
    </row>
    <row r="201">
      <c r="A201" s="540"/>
      <c r="B201" s="540"/>
      <c r="C201" s="540"/>
      <c r="D201" s="540"/>
      <c r="E201" s="540"/>
      <c r="F201" s="540"/>
      <c r="G201" s="540"/>
      <c r="H201" s="540"/>
      <c r="I201" s="540"/>
      <c r="J201" s="540"/>
      <c r="K201" s="540"/>
      <c r="L201" s="540"/>
      <c r="M201" s="540"/>
      <c r="N201" s="540"/>
      <c r="O201" s="540"/>
      <c r="P201" s="540"/>
      <c r="Q201" s="540"/>
      <c r="R201" s="540"/>
      <c r="S201" s="540"/>
      <c r="T201" s="541"/>
      <c r="U201" s="541"/>
      <c r="V201" s="541"/>
      <c r="W201" s="541"/>
      <c r="X201" s="541"/>
      <c r="Y201" s="541"/>
      <c r="Z201" s="541"/>
    </row>
    <row r="202">
      <c r="A202" s="540"/>
      <c r="B202" s="540"/>
      <c r="C202" s="540"/>
      <c r="D202" s="540"/>
      <c r="E202" s="540"/>
      <c r="F202" s="540"/>
      <c r="G202" s="540"/>
      <c r="H202" s="540"/>
      <c r="I202" s="540"/>
      <c r="J202" s="540"/>
      <c r="K202" s="540"/>
      <c r="L202" s="540"/>
      <c r="M202" s="540"/>
      <c r="N202" s="540"/>
      <c r="O202" s="540"/>
      <c r="P202" s="540"/>
      <c r="Q202" s="540"/>
      <c r="R202" s="540"/>
      <c r="S202" s="540"/>
      <c r="T202" s="541"/>
      <c r="U202" s="541"/>
      <c r="V202" s="541"/>
      <c r="W202" s="541"/>
      <c r="X202" s="541"/>
      <c r="Y202" s="541"/>
      <c r="Z202" s="541"/>
    </row>
    <row r="203">
      <c r="A203" s="540"/>
      <c r="B203" s="540"/>
      <c r="C203" s="540"/>
      <c r="D203" s="540"/>
      <c r="E203" s="540"/>
      <c r="F203" s="540"/>
      <c r="G203" s="540"/>
      <c r="H203" s="540"/>
      <c r="I203" s="540"/>
      <c r="J203" s="540"/>
      <c r="K203" s="540"/>
      <c r="L203" s="540"/>
      <c r="M203" s="540"/>
      <c r="N203" s="540"/>
      <c r="O203" s="540"/>
      <c r="P203" s="540"/>
      <c r="Q203" s="540"/>
      <c r="R203" s="540"/>
      <c r="S203" s="540"/>
      <c r="T203" s="541"/>
      <c r="U203" s="541"/>
      <c r="V203" s="541"/>
      <c r="W203" s="541"/>
      <c r="X203" s="541"/>
      <c r="Y203" s="541"/>
      <c r="Z203" s="541"/>
    </row>
    <row r="204">
      <c r="A204" s="540"/>
      <c r="B204" s="540"/>
      <c r="C204" s="540"/>
      <c r="D204" s="540"/>
      <c r="E204" s="540"/>
      <c r="F204" s="540"/>
      <c r="G204" s="540"/>
      <c r="H204" s="540"/>
      <c r="I204" s="540"/>
      <c r="J204" s="540"/>
      <c r="K204" s="540"/>
      <c r="L204" s="540"/>
      <c r="M204" s="540"/>
      <c r="N204" s="540"/>
      <c r="O204" s="540"/>
      <c r="P204" s="540"/>
      <c r="Q204" s="540"/>
      <c r="R204" s="540"/>
      <c r="S204" s="540"/>
      <c r="T204" s="541"/>
      <c r="U204" s="541"/>
      <c r="V204" s="541"/>
      <c r="W204" s="541"/>
      <c r="X204" s="541"/>
      <c r="Y204" s="541"/>
      <c r="Z204" s="541"/>
    </row>
    <row r="205">
      <c r="A205" s="540"/>
      <c r="B205" s="540"/>
      <c r="C205" s="540"/>
      <c r="D205" s="540"/>
      <c r="E205" s="540"/>
      <c r="F205" s="540"/>
      <c r="G205" s="540"/>
      <c r="H205" s="540"/>
      <c r="I205" s="540"/>
      <c r="J205" s="540"/>
      <c r="K205" s="540"/>
      <c r="L205" s="540"/>
      <c r="M205" s="540"/>
      <c r="N205" s="540"/>
      <c r="O205" s="540"/>
      <c r="P205" s="540"/>
      <c r="Q205" s="540"/>
      <c r="R205" s="540"/>
      <c r="S205" s="540"/>
      <c r="T205" s="541"/>
      <c r="U205" s="541"/>
      <c r="V205" s="541"/>
      <c r="W205" s="541"/>
      <c r="X205" s="541"/>
      <c r="Y205" s="541"/>
      <c r="Z205" s="541"/>
    </row>
    <row r="206">
      <c r="A206" s="540"/>
      <c r="B206" s="540"/>
      <c r="C206" s="540"/>
      <c r="D206" s="540"/>
      <c r="E206" s="540"/>
      <c r="F206" s="540"/>
      <c r="G206" s="540"/>
      <c r="H206" s="540"/>
      <c r="I206" s="540"/>
      <c r="J206" s="540"/>
      <c r="K206" s="540"/>
      <c r="L206" s="540"/>
      <c r="M206" s="540"/>
      <c r="N206" s="540"/>
      <c r="O206" s="540"/>
      <c r="P206" s="540"/>
      <c r="Q206" s="540"/>
      <c r="R206" s="540"/>
      <c r="S206" s="540"/>
      <c r="T206" s="541"/>
      <c r="U206" s="541"/>
      <c r="V206" s="541"/>
      <c r="W206" s="541"/>
      <c r="X206" s="541"/>
      <c r="Y206" s="541"/>
      <c r="Z206" s="541"/>
    </row>
    <row r="207">
      <c r="A207" s="540"/>
      <c r="B207" s="540"/>
      <c r="C207" s="540"/>
      <c r="D207" s="540"/>
      <c r="E207" s="540"/>
      <c r="F207" s="540"/>
      <c r="G207" s="540"/>
      <c r="H207" s="540"/>
      <c r="I207" s="540"/>
      <c r="J207" s="540"/>
      <c r="K207" s="540"/>
      <c r="L207" s="540"/>
      <c r="M207" s="540"/>
      <c r="N207" s="540"/>
      <c r="O207" s="540"/>
      <c r="P207" s="540"/>
      <c r="Q207" s="540"/>
      <c r="R207" s="540"/>
      <c r="S207" s="540"/>
      <c r="T207" s="541"/>
      <c r="U207" s="541"/>
      <c r="V207" s="541"/>
      <c r="W207" s="541"/>
      <c r="X207" s="541"/>
      <c r="Y207" s="541"/>
      <c r="Z207" s="541"/>
    </row>
    <row r="208">
      <c r="A208" s="540"/>
      <c r="B208" s="540"/>
      <c r="C208" s="540"/>
      <c r="D208" s="540"/>
      <c r="E208" s="540"/>
      <c r="F208" s="540"/>
      <c r="G208" s="540"/>
      <c r="H208" s="540"/>
      <c r="I208" s="540"/>
      <c r="J208" s="540"/>
      <c r="K208" s="540"/>
      <c r="L208" s="540"/>
      <c r="M208" s="540"/>
      <c r="N208" s="540"/>
      <c r="O208" s="540"/>
      <c r="P208" s="540"/>
      <c r="Q208" s="540"/>
      <c r="R208" s="540"/>
      <c r="S208" s="540"/>
      <c r="T208" s="541"/>
      <c r="U208" s="541"/>
      <c r="V208" s="541"/>
      <c r="W208" s="541"/>
      <c r="X208" s="541"/>
      <c r="Y208" s="541"/>
      <c r="Z208" s="541"/>
    </row>
    <row r="209">
      <c r="A209" s="540"/>
      <c r="B209" s="540"/>
      <c r="C209" s="540"/>
      <c r="D209" s="540"/>
      <c r="E209" s="540"/>
      <c r="F209" s="540"/>
      <c r="G209" s="540"/>
      <c r="H209" s="540"/>
      <c r="I209" s="540"/>
      <c r="J209" s="540"/>
      <c r="K209" s="540"/>
      <c r="L209" s="540"/>
      <c r="M209" s="540"/>
      <c r="N209" s="540"/>
      <c r="O209" s="540"/>
      <c r="P209" s="540"/>
      <c r="Q209" s="540"/>
      <c r="R209" s="540"/>
      <c r="S209" s="540"/>
      <c r="T209" s="541"/>
      <c r="U209" s="541"/>
      <c r="V209" s="541"/>
      <c r="W209" s="541"/>
      <c r="X209" s="541"/>
      <c r="Y209" s="541"/>
      <c r="Z209" s="541"/>
    </row>
    <row r="210">
      <c r="A210" s="540"/>
      <c r="B210" s="540"/>
      <c r="C210" s="540"/>
      <c r="D210" s="540"/>
      <c r="E210" s="540"/>
      <c r="F210" s="540"/>
      <c r="G210" s="540"/>
      <c r="H210" s="540"/>
      <c r="I210" s="540"/>
      <c r="J210" s="540"/>
      <c r="K210" s="540"/>
      <c r="L210" s="540"/>
      <c r="M210" s="540"/>
      <c r="N210" s="540"/>
      <c r="O210" s="540"/>
      <c r="P210" s="540"/>
      <c r="Q210" s="540"/>
      <c r="R210" s="540"/>
      <c r="S210" s="540"/>
      <c r="T210" s="541"/>
      <c r="U210" s="541"/>
      <c r="V210" s="541"/>
      <c r="W210" s="541"/>
      <c r="X210" s="541"/>
      <c r="Y210" s="541"/>
      <c r="Z210" s="541"/>
    </row>
    <row r="211">
      <c r="A211" s="540"/>
      <c r="B211" s="540"/>
      <c r="C211" s="540"/>
      <c r="D211" s="540"/>
      <c r="E211" s="540"/>
      <c r="F211" s="540"/>
      <c r="G211" s="540"/>
      <c r="H211" s="540"/>
      <c r="I211" s="540"/>
      <c r="J211" s="540"/>
      <c r="K211" s="540"/>
      <c r="L211" s="540"/>
      <c r="M211" s="540"/>
      <c r="N211" s="540"/>
      <c r="O211" s="540"/>
      <c r="P211" s="540"/>
      <c r="Q211" s="540"/>
      <c r="R211" s="540"/>
      <c r="S211" s="540"/>
      <c r="T211" s="541"/>
      <c r="U211" s="541"/>
      <c r="V211" s="541"/>
      <c r="W211" s="541"/>
      <c r="X211" s="541"/>
      <c r="Y211" s="541"/>
      <c r="Z211" s="541"/>
    </row>
    <row r="212">
      <c r="A212" s="540"/>
      <c r="B212" s="540"/>
      <c r="C212" s="540"/>
      <c r="D212" s="540"/>
      <c r="E212" s="540"/>
      <c r="F212" s="540"/>
      <c r="G212" s="540"/>
      <c r="H212" s="540"/>
      <c r="I212" s="540"/>
      <c r="J212" s="540"/>
      <c r="K212" s="540"/>
      <c r="L212" s="540"/>
      <c r="M212" s="540"/>
      <c r="N212" s="540"/>
      <c r="O212" s="540"/>
      <c r="P212" s="540"/>
      <c r="Q212" s="540"/>
      <c r="R212" s="540"/>
      <c r="S212" s="540"/>
      <c r="T212" s="541"/>
      <c r="U212" s="541"/>
      <c r="V212" s="541"/>
      <c r="W212" s="541"/>
      <c r="X212" s="541"/>
      <c r="Y212" s="541"/>
      <c r="Z212" s="541"/>
    </row>
    <row r="213">
      <c r="A213" s="540"/>
      <c r="B213" s="540"/>
      <c r="C213" s="540"/>
      <c r="D213" s="540"/>
      <c r="E213" s="540"/>
      <c r="F213" s="540"/>
      <c r="G213" s="540"/>
      <c r="H213" s="540"/>
      <c r="I213" s="540"/>
      <c r="J213" s="540"/>
      <c r="K213" s="540"/>
      <c r="L213" s="540"/>
      <c r="M213" s="540"/>
      <c r="N213" s="540"/>
      <c r="O213" s="540"/>
      <c r="P213" s="540"/>
      <c r="Q213" s="540"/>
      <c r="R213" s="540"/>
      <c r="S213" s="540"/>
      <c r="T213" s="541"/>
      <c r="U213" s="541"/>
      <c r="V213" s="541"/>
      <c r="W213" s="541"/>
      <c r="X213" s="541"/>
      <c r="Y213" s="541"/>
      <c r="Z213" s="541"/>
    </row>
    <row r="214">
      <c r="A214" s="540"/>
      <c r="B214" s="540"/>
      <c r="C214" s="540"/>
      <c r="D214" s="540"/>
      <c r="E214" s="540"/>
      <c r="F214" s="540"/>
      <c r="G214" s="540"/>
      <c r="H214" s="540"/>
      <c r="I214" s="540"/>
      <c r="J214" s="540"/>
      <c r="K214" s="540"/>
      <c r="L214" s="540"/>
      <c r="M214" s="540"/>
      <c r="N214" s="540"/>
      <c r="O214" s="540"/>
      <c r="P214" s="540"/>
      <c r="Q214" s="540"/>
      <c r="R214" s="540"/>
      <c r="S214" s="540"/>
      <c r="T214" s="541"/>
      <c r="U214" s="541"/>
      <c r="V214" s="541"/>
      <c r="W214" s="541"/>
      <c r="X214" s="541"/>
      <c r="Y214" s="541"/>
      <c r="Z214" s="541"/>
    </row>
    <row r="215">
      <c r="A215" s="540"/>
      <c r="B215" s="540"/>
      <c r="C215" s="540"/>
      <c r="D215" s="540"/>
      <c r="E215" s="540"/>
      <c r="F215" s="540"/>
      <c r="G215" s="540"/>
      <c r="H215" s="540"/>
      <c r="I215" s="540"/>
      <c r="J215" s="540"/>
      <c r="K215" s="540"/>
      <c r="L215" s="540"/>
      <c r="M215" s="540"/>
      <c r="N215" s="540"/>
      <c r="O215" s="540"/>
      <c r="P215" s="540"/>
      <c r="Q215" s="540"/>
      <c r="R215" s="540"/>
      <c r="S215" s="540"/>
      <c r="T215" s="541"/>
      <c r="U215" s="541"/>
      <c r="V215" s="541"/>
      <c r="W215" s="541"/>
      <c r="X215" s="541"/>
      <c r="Y215" s="541"/>
      <c r="Z215" s="541"/>
    </row>
    <row r="216">
      <c r="A216" s="540"/>
      <c r="B216" s="540"/>
      <c r="C216" s="540"/>
      <c r="D216" s="540"/>
      <c r="E216" s="540"/>
      <c r="F216" s="540"/>
      <c r="G216" s="540"/>
      <c r="H216" s="540"/>
      <c r="I216" s="540"/>
      <c r="J216" s="540"/>
      <c r="K216" s="540"/>
      <c r="L216" s="540"/>
      <c r="M216" s="540"/>
      <c r="N216" s="540"/>
      <c r="O216" s="540"/>
      <c r="P216" s="540"/>
      <c r="Q216" s="540"/>
      <c r="R216" s="540"/>
      <c r="S216" s="540"/>
      <c r="T216" s="541"/>
      <c r="U216" s="541"/>
      <c r="V216" s="541"/>
      <c r="W216" s="541"/>
      <c r="X216" s="541"/>
      <c r="Y216" s="541"/>
      <c r="Z216" s="541"/>
    </row>
    <row r="217">
      <c r="A217" s="540"/>
      <c r="B217" s="540"/>
      <c r="C217" s="540"/>
      <c r="D217" s="540"/>
      <c r="E217" s="540"/>
      <c r="F217" s="540"/>
      <c r="G217" s="540"/>
      <c r="H217" s="540"/>
      <c r="I217" s="540"/>
      <c r="J217" s="540"/>
      <c r="K217" s="540"/>
      <c r="L217" s="540"/>
      <c r="M217" s="540"/>
      <c r="N217" s="540"/>
      <c r="O217" s="540"/>
      <c r="P217" s="540"/>
      <c r="Q217" s="540"/>
      <c r="R217" s="540"/>
      <c r="S217" s="540"/>
      <c r="T217" s="541"/>
      <c r="U217" s="541"/>
      <c r="V217" s="541"/>
      <c r="W217" s="541"/>
      <c r="X217" s="541"/>
      <c r="Y217" s="541"/>
      <c r="Z217" s="541"/>
    </row>
    <row r="218">
      <c r="A218" s="540"/>
      <c r="B218" s="540"/>
      <c r="C218" s="540"/>
      <c r="D218" s="540"/>
      <c r="E218" s="540"/>
      <c r="F218" s="540"/>
      <c r="G218" s="540"/>
      <c r="H218" s="540"/>
      <c r="I218" s="540"/>
      <c r="J218" s="540"/>
      <c r="K218" s="540"/>
      <c r="L218" s="540"/>
      <c r="M218" s="540"/>
      <c r="N218" s="540"/>
      <c r="O218" s="540"/>
      <c r="P218" s="540"/>
      <c r="Q218" s="540"/>
      <c r="R218" s="540"/>
      <c r="S218" s="540"/>
      <c r="T218" s="541"/>
      <c r="U218" s="541"/>
      <c r="V218" s="541"/>
      <c r="W218" s="541"/>
      <c r="X218" s="541"/>
      <c r="Y218" s="541"/>
      <c r="Z218" s="541"/>
    </row>
    <row r="219">
      <c r="A219" s="540"/>
      <c r="B219" s="540"/>
      <c r="C219" s="540"/>
      <c r="D219" s="540"/>
      <c r="E219" s="540"/>
      <c r="F219" s="540"/>
      <c r="G219" s="540"/>
      <c r="H219" s="540"/>
      <c r="I219" s="540"/>
      <c r="J219" s="540"/>
      <c r="K219" s="540"/>
      <c r="L219" s="540"/>
      <c r="M219" s="540"/>
      <c r="N219" s="540"/>
      <c r="O219" s="540"/>
      <c r="P219" s="540"/>
      <c r="Q219" s="540"/>
      <c r="R219" s="540"/>
      <c r="S219" s="540"/>
      <c r="T219" s="541"/>
      <c r="U219" s="541"/>
      <c r="V219" s="541"/>
      <c r="W219" s="541"/>
      <c r="X219" s="541"/>
      <c r="Y219" s="541"/>
      <c r="Z219" s="541"/>
    </row>
    <row r="220">
      <c r="A220" s="540"/>
      <c r="B220" s="540"/>
      <c r="C220" s="540"/>
      <c r="D220" s="540"/>
      <c r="E220" s="540"/>
      <c r="F220" s="540"/>
      <c r="G220" s="540"/>
      <c r="H220" s="540"/>
      <c r="I220" s="540"/>
      <c r="J220" s="540"/>
      <c r="K220" s="540"/>
      <c r="L220" s="540"/>
      <c r="M220" s="540"/>
      <c r="N220" s="540"/>
      <c r="O220" s="540"/>
      <c r="P220" s="540"/>
      <c r="Q220" s="540"/>
      <c r="R220" s="540"/>
      <c r="S220" s="540"/>
      <c r="T220" s="541"/>
      <c r="U220" s="541"/>
      <c r="V220" s="541"/>
      <c r="W220" s="541"/>
      <c r="X220" s="541"/>
      <c r="Y220" s="541"/>
      <c r="Z220" s="541"/>
    </row>
    <row r="221">
      <c r="A221" s="540"/>
      <c r="B221" s="540"/>
      <c r="C221" s="540"/>
      <c r="D221" s="540"/>
      <c r="E221" s="540"/>
      <c r="F221" s="540"/>
      <c r="G221" s="540"/>
      <c r="H221" s="540"/>
      <c r="I221" s="540"/>
      <c r="J221" s="540"/>
      <c r="K221" s="540"/>
      <c r="L221" s="540"/>
      <c r="M221" s="540"/>
      <c r="N221" s="540"/>
      <c r="O221" s="540"/>
      <c r="P221" s="540"/>
      <c r="Q221" s="540"/>
      <c r="R221" s="540"/>
      <c r="S221" s="540"/>
      <c r="T221" s="541"/>
      <c r="U221" s="541"/>
      <c r="V221" s="541"/>
      <c r="W221" s="541"/>
      <c r="X221" s="541"/>
      <c r="Y221" s="541"/>
      <c r="Z221" s="541"/>
    </row>
    <row r="222">
      <c r="A222" s="540"/>
      <c r="B222" s="540"/>
      <c r="C222" s="540"/>
      <c r="D222" s="540"/>
      <c r="E222" s="540"/>
      <c r="F222" s="540"/>
      <c r="G222" s="540"/>
      <c r="H222" s="540"/>
      <c r="I222" s="540"/>
      <c r="J222" s="540"/>
      <c r="K222" s="540"/>
      <c r="L222" s="540"/>
      <c r="M222" s="540"/>
      <c r="N222" s="540"/>
      <c r="O222" s="540"/>
      <c r="P222" s="540"/>
      <c r="Q222" s="540"/>
      <c r="R222" s="540"/>
      <c r="S222" s="540"/>
      <c r="T222" s="541"/>
      <c r="U222" s="541"/>
      <c r="V222" s="541"/>
      <c r="W222" s="541"/>
      <c r="X222" s="541"/>
      <c r="Y222" s="541"/>
      <c r="Z222" s="541"/>
    </row>
    <row r="223">
      <c r="A223" s="540"/>
      <c r="B223" s="540"/>
      <c r="C223" s="540"/>
      <c r="D223" s="540"/>
      <c r="E223" s="540"/>
      <c r="F223" s="540"/>
      <c r="G223" s="540"/>
      <c r="H223" s="540"/>
      <c r="I223" s="540"/>
      <c r="J223" s="540"/>
      <c r="K223" s="540"/>
      <c r="L223" s="540"/>
      <c r="M223" s="540"/>
      <c r="N223" s="540"/>
      <c r="O223" s="540"/>
      <c r="P223" s="540"/>
      <c r="Q223" s="540"/>
      <c r="R223" s="540"/>
      <c r="S223" s="540"/>
      <c r="T223" s="541"/>
      <c r="U223" s="541"/>
      <c r="V223" s="541"/>
      <c r="W223" s="541"/>
      <c r="X223" s="541"/>
      <c r="Y223" s="541"/>
      <c r="Z223" s="541"/>
    </row>
    <row r="224">
      <c r="A224" s="540"/>
      <c r="B224" s="540"/>
      <c r="C224" s="540"/>
      <c r="D224" s="540"/>
      <c r="E224" s="540"/>
      <c r="F224" s="540"/>
      <c r="G224" s="540"/>
      <c r="H224" s="540"/>
      <c r="I224" s="540"/>
      <c r="J224" s="540"/>
      <c r="K224" s="540"/>
      <c r="L224" s="540"/>
      <c r="M224" s="540"/>
      <c r="N224" s="540"/>
      <c r="O224" s="540"/>
      <c r="P224" s="540"/>
      <c r="Q224" s="540"/>
      <c r="R224" s="540"/>
      <c r="S224" s="540"/>
      <c r="T224" s="541"/>
      <c r="U224" s="541"/>
      <c r="V224" s="541"/>
      <c r="W224" s="541"/>
      <c r="X224" s="541"/>
      <c r="Y224" s="541"/>
      <c r="Z224" s="541"/>
    </row>
    <row r="225">
      <c r="A225" s="540"/>
      <c r="B225" s="540"/>
      <c r="C225" s="540"/>
      <c r="D225" s="540"/>
      <c r="E225" s="540"/>
      <c r="F225" s="540"/>
      <c r="G225" s="540"/>
      <c r="H225" s="540"/>
      <c r="I225" s="540"/>
      <c r="J225" s="540"/>
      <c r="K225" s="540"/>
      <c r="L225" s="540"/>
      <c r="M225" s="540"/>
      <c r="N225" s="540"/>
      <c r="O225" s="540"/>
      <c r="P225" s="540"/>
      <c r="Q225" s="540"/>
      <c r="R225" s="540"/>
      <c r="S225" s="540"/>
      <c r="T225" s="541"/>
      <c r="U225" s="541"/>
      <c r="V225" s="541"/>
      <c r="W225" s="541"/>
      <c r="X225" s="541"/>
      <c r="Y225" s="541"/>
      <c r="Z225" s="541"/>
    </row>
    <row r="226">
      <c r="A226" s="540"/>
      <c r="B226" s="540"/>
      <c r="C226" s="540"/>
      <c r="D226" s="540"/>
      <c r="E226" s="540"/>
      <c r="F226" s="540"/>
      <c r="G226" s="540"/>
      <c r="H226" s="540"/>
      <c r="I226" s="540"/>
      <c r="J226" s="540"/>
      <c r="K226" s="540"/>
      <c r="L226" s="540"/>
      <c r="M226" s="540"/>
      <c r="N226" s="540"/>
      <c r="O226" s="540"/>
      <c r="P226" s="540"/>
      <c r="Q226" s="540"/>
      <c r="R226" s="540"/>
      <c r="S226" s="540"/>
      <c r="T226" s="541"/>
      <c r="U226" s="541"/>
      <c r="V226" s="541"/>
      <c r="W226" s="541"/>
      <c r="X226" s="541"/>
      <c r="Y226" s="541"/>
      <c r="Z226" s="541"/>
    </row>
    <row r="227">
      <c r="A227" s="540"/>
      <c r="B227" s="540"/>
      <c r="C227" s="540"/>
      <c r="D227" s="540"/>
      <c r="E227" s="540"/>
      <c r="F227" s="540"/>
      <c r="G227" s="540"/>
      <c r="H227" s="540"/>
      <c r="I227" s="540"/>
      <c r="J227" s="540"/>
      <c r="K227" s="540"/>
      <c r="L227" s="540"/>
      <c r="M227" s="540"/>
      <c r="N227" s="540"/>
      <c r="O227" s="540"/>
      <c r="P227" s="540"/>
      <c r="Q227" s="540"/>
      <c r="R227" s="540"/>
      <c r="S227" s="540"/>
      <c r="T227" s="541"/>
      <c r="U227" s="541"/>
      <c r="V227" s="541"/>
      <c r="W227" s="541"/>
      <c r="X227" s="541"/>
      <c r="Y227" s="541"/>
      <c r="Z227" s="541"/>
    </row>
    <row r="228">
      <c r="A228" s="540"/>
      <c r="B228" s="540"/>
      <c r="C228" s="540"/>
      <c r="D228" s="540"/>
      <c r="E228" s="540"/>
      <c r="F228" s="540"/>
      <c r="G228" s="540"/>
      <c r="H228" s="540"/>
      <c r="I228" s="540"/>
      <c r="J228" s="540"/>
      <c r="K228" s="540"/>
      <c r="L228" s="540"/>
      <c r="M228" s="540"/>
      <c r="N228" s="540"/>
      <c r="O228" s="540"/>
      <c r="P228" s="540"/>
      <c r="Q228" s="540"/>
      <c r="R228" s="540"/>
      <c r="S228" s="540"/>
      <c r="T228" s="541"/>
      <c r="U228" s="541"/>
      <c r="V228" s="541"/>
      <c r="W228" s="541"/>
      <c r="X228" s="541"/>
      <c r="Y228" s="541"/>
      <c r="Z228" s="541"/>
    </row>
    <row r="229">
      <c r="A229" s="540"/>
      <c r="B229" s="540"/>
      <c r="C229" s="540"/>
      <c r="D229" s="540"/>
      <c r="E229" s="540"/>
      <c r="F229" s="540"/>
      <c r="G229" s="540"/>
      <c r="H229" s="540"/>
      <c r="I229" s="540"/>
      <c r="J229" s="540"/>
      <c r="K229" s="540"/>
      <c r="L229" s="540"/>
      <c r="M229" s="540"/>
      <c r="N229" s="540"/>
      <c r="O229" s="540"/>
      <c r="P229" s="540"/>
      <c r="Q229" s="540"/>
      <c r="R229" s="540"/>
      <c r="S229" s="540"/>
      <c r="T229" s="541"/>
      <c r="U229" s="541"/>
      <c r="V229" s="541"/>
      <c r="W229" s="541"/>
      <c r="X229" s="541"/>
      <c r="Y229" s="541"/>
      <c r="Z229" s="541"/>
    </row>
    <row r="230">
      <c r="A230" s="540"/>
      <c r="B230" s="540"/>
      <c r="C230" s="540"/>
      <c r="D230" s="540"/>
      <c r="E230" s="540"/>
      <c r="F230" s="540"/>
      <c r="G230" s="540"/>
      <c r="H230" s="540"/>
      <c r="I230" s="540"/>
      <c r="J230" s="540"/>
      <c r="K230" s="540"/>
      <c r="L230" s="540"/>
      <c r="M230" s="540"/>
      <c r="N230" s="540"/>
      <c r="O230" s="540"/>
      <c r="P230" s="540"/>
      <c r="Q230" s="540"/>
      <c r="R230" s="540"/>
      <c r="S230" s="540"/>
      <c r="T230" s="541"/>
      <c r="U230" s="541"/>
      <c r="V230" s="541"/>
      <c r="W230" s="541"/>
      <c r="X230" s="541"/>
      <c r="Y230" s="541"/>
      <c r="Z230" s="541"/>
    </row>
    <row r="231">
      <c r="A231" s="540"/>
      <c r="B231" s="540"/>
      <c r="C231" s="540"/>
      <c r="D231" s="540"/>
      <c r="E231" s="540"/>
      <c r="F231" s="540"/>
      <c r="G231" s="540"/>
      <c r="H231" s="540"/>
      <c r="I231" s="540"/>
      <c r="J231" s="540"/>
      <c r="K231" s="540"/>
      <c r="L231" s="540"/>
      <c r="M231" s="540"/>
      <c r="N231" s="540"/>
      <c r="O231" s="540"/>
      <c r="P231" s="540"/>
      <c r="Q231" s="540"/>
      <c r="R231" s="540"/>
      <c r="S231" s="540"/>
      <c r="T231" s="541"/>
      <c r="U231" s="541"/>
      <c r="V231" s="541"/>
      <c r="W231" s="541"/>
      <c r="X231" s="541"/>
      <c r="Y231" s="541"/>
      <c r="Z231" s="541"/>
    </row>
    <row r="232">
      <c r="A232" s="540"/>
      <c r="B232" s="540"/>
      <c r="C232" s="540"/>
      <c r="D232" s="540"/>
      <c r="E232" s="540"/>
      <c r="F232" s="540"/>
      <c r="G232" s="540"/>
      <c r="H232" s="540"/>
      <c r="I232" s="540"/>
      <c r="J232" s="540"/>
      <c r="K232" s="540"/>
      <c r="L232" s="540"/>
      <c r="M232" s="540"/>
      <c r="N232" s="540"/>
      <c r="O232" s="540"/>
      <c r="P232" s="540"/>
      <c r="Q232" s="540"/>
      <c r="R232" s="540"/>
      <c r="S232" s="540"/>
      <c r="T232" s="541"/>
      <c r="U232" s="541"/>
      <c r="V232" s="541"/>
      <c r="W232" s="541"/>
      <c r="X232" s="541"/>
      <c r="Y232" s="541"/>
      <c r="Z232" s="541"/>
    </row>
    <row r="233">
      <c r="A233" s="540"/>
      <c r="B233" s="540"/>
      <c r="C233" s="540"/>
      <c r="D233" s="540"/>
      <c r="E233" s="540"/>
      <c r="F233" s="540"/>
      <c r="G233" s="540"/>
      <c r="H233" s="540"/>
      <c r="I233" s="540"/>
      <c r="J233" s="540"/>
      <c r="K233" s="540"/>
      <c r="L233" s="540"/>
      <c r="M233" s="540"/>
      <c r="N233" s="540"/>
      <c r="O233" s="540"/>
      <c r="P233" s="540"/>
      <c r="Q233" s="540"/>
      <c r="R233" s="540"/>
      <c r="S233" s="540"/>
      <c r="T233" s="541"/>
      <c r="U233" s="541"/>
      <c r="V233" s="541"/>
      <c r="W233" s="541"/>
      <c r="X233" s="541"/>
      <c r="Y233" s="541"/>
      <c r="Z233" s="541"/>
    </row>
    <row r="234">
      <c r="A234" s="540"/>
      <c r="B234" s="540"/>
      <c r="C234" s="540"/>
      <c r="D234" s="540"/>
      <c r="E234" s="540"/>
      <c r="F234" s="540"/>
      <c r="G234" s="540"/>
      <c r="H234" s="540"/>
      <c r="I234" s="540"/>
      <c r="J234" s="540"/>
      <c r="K234" s="540"/>
      <c r="L234" s="540"/>
      <c r="M234" s="540"/>
      <c r="N234" s="540"/>
      <c r="O234" s="540"/>
      <c r="P234" s="540"/>
      <c r="Q234" s="540"/>
      <c r="R234" s="540"/>
      <c r="S234" s="540"/>
      <c r="T234" s="541"/>
      <c r="U234" s="541"/>
      <c r="V234" s="541"/>
      <c r="W234" s="541"/>
      <c r="X234" s="541"/>
      <c r="Y234" s="541"/>
      <c r="Z234" s="541"/>
    </row>
    <row r="235">
      <c r="A235" s="540"/>
      <c r="B235" s="540"/>
      <c r="C235" s="540"/>
      <c r="D235" s="540"/>
      <c r="E235" s="540"/>
      <c r="F235" s="540"/>
      <c r="G235" s="540"/>
      <c r="H235" s="540"/>
      <c r="I235" s="540"/>
      <c r="J235" s="540"/>
      <c r="K235" s="540"/>
      <c r="L235" s="540"/>
      <c r="M235" s="540"/>
      <c r="N235" s="540"/>
      <c r="O235" s="540"/>
      <c r="P235" s="540"/>
      <c r="Q235" s="540"/>
      <c r="R235" s="540"/>
      <c r="S235" s="540"/>
      <c r="T235" s="541"/>
      <c r="U235" s="541"/>
      <c r="V235" s="541"/>
      <c r="W235" s="541"/>
      <c r="X235" s="541"/>
      <c r="Y235" s="541"/>
      <c r="Z235" s="541"/>
    </row>
    <row r="236">
      <c r="A236" s="540"/>
      <c r="B236" s="540"/>
      <c r="C236" s="540"/>
      <c r="D236" s="540"/>
      <c r="E236" s="540"/>
      <c r="F236" s="540"/>
      <c r="G236" s="540"/>
      <c r="H236" s="540"/>
      <c r="I236" s="540"/>
      <c r="J236" s="540"/>
      <c r="K236" s="540"/>
      <c r="L236" s="540"/>
      <c r="M236" s="540"/>
      <c r="N236" s="540"/>
      <c r="O236" s="540"/>
      <c r="P236" s="540"/>
      <c r="Q236" s="540"/>
      <c r="R236" s="540"/>
      <c r="S236" s="540"/>
      <c r="T236" s="541"/>
      <c r="U236" s="541"/>
      <c r="V236" s="541"/>
      <c r="W236" s="541"/>
      <c r="X236" s="541"/>
      <c r="Y236" s="541"/>
      <c r="Z236" s="541"/>
    </row>
    <row r="237">
      <c r="A237" s="540"/>
      <c r="B237" s="540"/>
      <c r="C237" s="540"/>
      <c r="D237" s="540"/>
      <c r="E237" s="540"/>
      <c r="F237" s="540"/>
      <c r="G237" s="540"/>
      <c r="H237" s="540"/>
      <c r="I237" s="540"/>
      <c r="J237" s="540"/>
      <c r="K237" s="540"/>
      <c r="L237" s="540"/>
      <c r="M237" s="540"/>
      <c r="N237" s="540"/>
      <c r="O237" s="540"/>
      <c r="P237" s="540"/>
      <c r="Q237" s="540"/>
      <c r="R237" s="540"/>
      <c r="S237" s="540"/>
      <c r="T237" s="541"/>
      <c r="U237" s="541"/>
      <c r="V237" s="541"/>
      <c r="W237" s="541"/>
      <c r="X237" s="541"/>
      <c r="Y237" s="541"/>
      <c r="Z237" s="541"/>
    </row>
    <row r="238">
      <c r="A238" s="540"/>
      <c r="B238" s="540"/>
      <c r="C238" s="540"/>
      <c r="D238" s="540"/>
      <c r="E238" s="540"/>
      <c r="F238" s="540"/>
      <c r="G238" s="540"/>
      <c r="H238" s="540"/>
      <c r="I238" s="540"/>
      <c r="J238" s="540"/>
      <c r="K238" s="540"/>
      <c r="L238" s="540"/>
      <c r="M238" s="540"/>
      <c r="N238" s="540"/>
      <c r="O238" s="540"/>
      <c r="P238" s="540"/>
      <c r="Q238" s="540"/>
      <c r="R238" s="540"/>
      <c r="S238" s="540"/>
      <c r="T238" s="541"/>
      <c r="U238" s="541"/>
      <c r="V238" s="541"/>
      <c r="W238" s="541"/>
      <c r="X238" s="541"/>
      <c r="Y238" s="541"/>
      <c r="Z238" s="541"/>
    </row>
    <row r="239">
      <c r="A239" s="540"/>
      <c r="B239" s="540"/>
      <c r="C239" s="540"/>
      <c r="D239" s="540"/>
      <c r="E239" s="540"/>
      <c r="F239" s="540"/>
      <c r="G239" s="540"/>
      <c r="H239" s="540"/>
      <c r="I239" s="540"/>
      <c r="J239" s="540"/>
      <c r="K239" s="540"/>
      <c r="L239" s="540"/>
      <c r="M239" s="540"/>
      <c r="N239" s="540"/>
      <c r="O239" s="540"/>
      <c r="P239" s="540"/>
      <c r="Q239" s="540"/>
      <c r="R239" s="540"/>
      <c r="S239" s="540"/>
      <c r="T239" s="541"/>
      <c r="U239" s="541"/>
      <c r="V239" s="541"/>
      <c r="W239" s="541"/>
      <c r="X239" s="541"/>
      <c r="Y239" s="541"/>
      <c r="Z239" s="541"/>
    </row>
    <row r="240">
      <c r="A240" s="540"/>
      <c r="B240" s="540"/>
      <c r="C240" s="540"/>
      <c r="D240" s="540"/>
      <c r="E240" s="540"/>
      <c r="F240" s="540"/>
      <c r="G240" s="540"/>
      <c r="H240" s="540"/>
      <c r="I240" s="540"/>
      <c r="J240" s="540"/>
      <c r="K240" s="540"/>
      <c r="L240" s="540"/>
      <c r="M240" s="540"/>
      <c r="N240" s="540"/>
      <c r="O240" s="540"/>
      <c r="P240" s="540"/>
      <c r="Q240" s="540"/>
      <c r="R240" s="540"/>
      <c r="S240" s="540"/>
      <c r="T240" s="541"/>
      <c r="U240" s="541"/>
      <c r="V240" s="541"/>
      <c r="W240" s="541"/>
      <c r="X240" s="541"/>
      <c r="Y240" s="541"/>
      <c r="Z240" s="541"/>
    </row>
    <row r="241">
      <c r="A241" s="540"/>
      <c r="B241" s="540"/>
      <c r="C241" s="540"/>
      <c r="D241" s="540"/>
      <c r="E241" s="540"/>
      <c r="F241" s="540"/>
      <c r="G241" s="540"/>
      <c r="H241" s="540"/>
      <c r="I241" s="540"/>
      <c r="J241" s="540"/>
      <c r="K241" s="540"/>
      <c r="L241" s="540"/>
      <c r="M241" s="540"/>
      <c r="N241" s="540"/>
      <c r="O241" s="540"/>
      <c r="P241" s="540"/>
      <c r="Q241" s="540"/>
      <c r="R241" s="540"/>
      <c r="S241" s="540"/>
      <c r="T241" s="541"/>
      <c r="U241" s="541"/>
      <c r="V241" s="541"/>
      <c r="W241" s="541"/>
      <c r="X241" s="541"/>
      <c r="Y241" s="541"/>
      <c r="Z241" s="541"/>
    </row>
    <row r="242">
      <c r="A242" s="540"/>
      <c r="B242" s="540"/>
      <c r="C242" s="540"/>
      <c r="D242" s="540"/>
      <c r="E242" s="540"/>
      <c r="F242" s="540"/>
      <c r="G242" s="540"/>
      <c r="H242" s="540"/>
      <c r="I242" s="540"/>
      <c r="J242" s="540"/>
      <c r="K242" s="540"/>
      <c r="L242" s="540"/>
      <c r="M242" s="540"/>
      <c r="N242" s="540"/>
      <c r="O242" s="540"/>
      <c r="P242" s="540"/>
      <c r="Q242" s="540"/>
      <c r="R242" s="540"/>
      <c r="S242" s="540"/>
      <c r="T242" s="541"/>
      <c r="U242" s="541"/>
      <c r="V242" s="541"/>
      <c r="W242" s="541"/>
      <c r="X242" s="541"/>
      <c r="Y242" s="541"/>
      <c r="Z242" s="541"/>
    </row>
    <row r="243">
      <c r="A243" s="540"/>
      <c r="B243" s="540"/>
      <c r="C243" s="540"/>
      <c r="D243" s="540"/>
      <c r="E243" s="540"/>
      <c r="F243" s="540"/>
      <c r="G243" s="540"/>
      <c r="H243" s="540"/>
      <c r="I243" s="540"/>
      <c r="J243" s="540"/>
      <c r="K243" s="540"/>
      <c r="L243" s="540"/>
      <c r="M243" s="540"/>
      <c r="N243" s="540"/>
      <c r="O243" s="540"/>
      <c r="P243" s="540"/>
      <c r="Q243" s="540"/>
      <c r="R243" s="540"/>
      <c r="S243" s="540"/>
      <c r="T243" s="541"/>
      <c r="U243" s="541"/>
      <c r="V243" s="541"/>
      <c r="W243" s="541"/>
      <c r="X243" s="541"/>
      <c r="Y243" s="541"/>
      <c r="Z243" s="541"/>
    </row>
    <row r="244">
      <c r="A244" s="540"/>
      <c r="B244" s="540"/>
      <c r="C244" s="540"/>
      <c r="D244" s="540"/>
      <c r="E244" s="540"/>
      <c r="F244" s="540"/>
      <c r="G244" s="540"/>
      <c r="H244" s="540"/>
      <c r="I244" s="540"/>
      <c r="J244" s="540"/>
      <c r="K244" s="540"/>
      <c r="L244" s="540"/>
      <c r="M244" s="540"/>
      <c r="N244" s="540"/>
      <c r="O244" s="540"/>
      <c r="P244" s="540"/>
      <c r="Q244" s="540"/>
      <c r="R244" s="540"/>
      <c r="S244" s="540"/>
      <c r="T244" s="541"/>
      <c r="U244" s="541"/>
      <c r="V244" s="541"/>
      <c r="W244" s="541"/>
      <c r="X244" s="541"/>
      <c r="Y244" s="541"/>
      <c r="Z244" s="541"/>
    </row>
    <row r="245">
      <c r="A245" s="540"/>
      <c r="B245" s="540"/>
      <c r="C245" s="540"/>
      <c r="D245" s="540"/>
      <c r="E245" s="540"/>
      <c r="F245" s="540"/>
      <c r="G245" s="540"/>
      <c r="H245" s="540"/>
      <c r="I245" s="540"/>
      <c r="J245" s="540"/>
      <c r="K245" s="540"/>
      <c r="L245" s="540"/>
      <c r="M245" s="540"/>
      <c r="N245" s="540"/>
      <c r="O245" s="540"/>
      <c r="P245" s="540"/>
      <c r="Q245" s="540"/>
      <c r="R245" s="540"/>
      <c r="S245" s="540"/>
      <c r="T245" s="541"/>
      <c r="U245" s="541"/>
      <c r="V245" s="541"/>
      <c r="W245" s="541"/>
      <c r="X245" s="541"/>
      <c r="Y245" s="541"/>
      <c r="Z245" s="541"/>
    </row>
    <row r="246">
      <c r="A246" s="540"/>
      <c r="B246" s="540"/>
      <c r="C246" s="540"/>
      <c r="D246" s="540"/>
      <c r="E246" s="540"/>
      <c r="F246" s="540"/>
      <c r="G246" s="540"/>
      <c r="H246" s="540"/>
      <c r="I246" s="540"/>
      <c r="J246" s="540"/>
      <c r="K246" s="540"/>
      <c r="L246" s="540"/>
      <c r="M246" s="540"/>
      <c r="N246" s="540"/>
      <c r="O246" s="540"/>
      <c r="P246" s="540"/>
      <c r="Q246" s="540"/>
      <c r="R246" s="540"/>
      <c r="S246" s="540"/>
      <c r="T246" s="541"/>
      <c r="U246" s="541"/>
      <c r="V246" s="541"/>
      <c r="W246" s="541"/>
      <c r="X246" s="541"/>
      <c r="Y246" s="541"/>
      <c r="Z246" s="541"/>
    </row>
    <row r="247">
      <c r="A247" s="540"/>
      <c r="B247" s="540"/>
      <c r="C247" s="540"/>
      <c r="D247" s="540"/>
      <c r="E247" s="540"/>
      <c r="F247" s="540"/>
      <c r="G247" s="540"/>
      <c r="H247" s="540"/>
      <c r="I247" s="540"/>
      <c r="J247" s="540"/>
      <c r="K247" s="540"/>
      <c r="L247" s="540"/>
      <c r="M247" s="540"/>
      <c r="N247" s="540"/>
      <c r="O247" s="540"/>
      <c r="P247" s="540"/>
      <c r="Q247" s="540"/>
      <c r="R247" s="540"/>
      <c r="S247" s="540"/>
      <c r="T247" s="541"/>
      <c r="U247" s="541"/>
      <c r="V247" s="541"/>
      <c r="W247" s="541"/>
      <c r="X247" s="541"/>
      <c r="Y247" s="541"/>
      <c r="Z247" s="541"/>
    </row>
    <row r="248">
      <c r="A248" s="540"/>
      <c r="B248" s="540"/>
      <c r="C248" s="540"/>
      <c r="D248" s="540"/>
      <c r="E248" s="540"/>
      <c r="F248" s="540"/>
      <c r="G248" s="540"/>
      <c r="H248" s="540"/>
      <c r="I248" s="540"/>
      <c r="J248" s="540"/>
      <c r="K248" s="540"/>
      <c r="L248" s="540"/>
      <c r="M248" s="540"/>
      <c r="N248" s="540"/>
      <c r="O248" s="540"/>
      <c r="P248" s="540"/>
      <c r="Q248" s="540"/>
      <c r="R248" s="540"/>
      <c r="S248" s="540"/>
      <c r="T248" s="541"/>
      <c r="U248" s="541"/>
      <c r="V248" s="541"/>
      <c r="W248" s="541"/>
      <c r="X248" s="541"/>
      <c r="Y248" s="541"/>
      <c r="Z248" s="541"/>
    </row>
    <row r="249">
      <c r="A249" s="540"/>
      <c r="B249" s="540"/>
      <c r="C249" s="540"/>
      <c r="D249" s="540"/>
      <c r="E249" s="540"/>
      <c r="F249" s="540"/>
      <c r="G249" s="540"/>
      <c r="H249" s="540"/>
      <c r="I249" s="540"/>
      <c r="J249" s="540"/>
      <c r="K249" s="540"/>
      <c r="L249" s="540"/>
      <c r="M249" s="540"/>
      <c r="N249" s="540"/>
      <c r="O249" s="540"/>
      <c r="P249" s="540"/>
      <c r="Q249" s="540"/>
      <c r="R249" s="540"/>
      <c r="S249" s="540"/>
      <c r="T249" s="541"/>
      <c r="U249" s="541"/>
      <c r="V249" s="541"/>
      <c r="W249" s="541"/>
      <c r="X249" s="541"/>
      <c r="Y249" s="541"/>
      <c r="Z249" s="541"/>
    </row>
    <row r="250">
      <c r="A250" s="540"/>
      <c r="B250" s="540"/>
      <c r="C250" s="540"/>
      <c r="D250" s="540"/>
      <c r="E250" s="540"/>
      <c r="F250" s="540"/>
      <c r="G250" s="540"/>
      <c r="H250" s="540"/>
      <c r="I250" s="540"/>
      <c r="J250" s="540"/>
      <c r="K250" s="540"/>
      <c r="L250" s="540"/>
      <c r="M250" s="540"/>
      <c r="N250" s="540"/>
      <c r="O250" s="540"/>
      <c r="P250" s="540"/>
      <c r="Q250" s="540"/>
      <c r="R250" s="540"/>
      <c r="S250" s="540"/>
      <c r="T250" s="541"/>
      <c r="U250" s="541"/>
      <c r="V250" s="541"/>
      <c r="W250" s="541"/>
      <c r="X250" s="541"/>
      <c r="Y250" s="541"/>
      <c r="Z250" s="541"/>
    </row>
    <row r="251">
      <c r="A251" s="540"/>
      <c r="B251" s="540"/>
      <c r="C251" s="540"/>
      <c r="D251" s="540"/>
      <c r="E251" s="540"/>
      <c r="F251" s="540"/>
      <c r="G251" s="540"/>
      <c r="H251" s="540"/>
      <c r="I251" s="540"/>
      <c r="J251" s="540"/>
      <c r="K251" s="540"/>
      <c r="L251" s="540"/>
      <c r="M251" s="540"/>
      <c r="N251" s="540"/>
      <c r="O251" s="540"/>
      <c r="P251" s="540"/>
      <c r="Q251" s="540"/>
      <c r="R251" s="540"/>
      <c r="S251" s="540"/>
      <c r="T251" s="541"/>
      <c r="U251" s="541"/>
      <c r="V251" s="541"/>
      <c r="W251" s="541"/>
      <c r="X251" s="541"/>
      <c r="Y251" s="541"/>
      <c r="Z251" s="541"/>
    </row>
    <row r="252">
      <c r="A252" s="540"/>
      <c r="B252" s="540"/>
      <c r="C252" s="540"/>
      <c r="D252" s="540"/>
      <c r="E252" s="540"/>
      <c r="F252" s="540"/>
      <c r="G252" s="540"/>
      <c r="H252" s="540"/>
      <c r="I252" s="540"/>
      <c r="J252" s="540"/>
      <c r="K252" s="540"/>
      <c r="L252" s="540"/>
      <c r="M252" s="540"/>
      <c r="N252" s="540"/>
      <c r="O252" s="540"/>
      <c r="P252" s="540"/>
      <c r="Q252" s="540"/>
      <c r="R252" s="540"/>
      <c r="S252" s="540"/>
      <c r="T252" s="541"/>
      <c r="U252" s="541"/>
      <c r="V252" s="541"/>
      <c r="W252" s="541"/>
      <c r="X252" s="541"/>
      <c r="Y252" s="541"/>
      <c r="Z252" s="541"/>
    </row>
    <row r="253">
      <c r="A253" s="540"/>
      <c r="B253" s="540"/>
      <c r="C253" s="540"/>
      <c r="D253" s="540"/>
      <c r="E253" s="540"/>
      <c r="F253" s="540"/>
      <c r="G253" s="540"/>
      <c r="H253" s="540"/>
      <c r="I253" s="540"/>
      <c r="J253" s="540"/>
      <c r="K253" s="540"/>
      <c r="L253" s="540"/>
      <c r="M253" s="540"/>
      <c r="N253" s="540"/>
      <c r="O253" s="540"/>
      <c r="P253" s="540"/>
      <c r="Q253" s="540"/>
      <c r="R253" s="540"/>
      <c r="S253" s="540"/>
      <c r="T253" s="541"/>
      <c r="U253" s="541"/>
      <c r="V253" s="541"/>
      <c r="W253" s="541"/>
      <c r="X253" s="541"/>
      <c r="Y253" s="541"/>
      <c r="Z253" s="541"/>
    </row>
    <row r="254">
      <c r="A254" s="540"/>
      <c r="B254" s="540"/>
      <c r="C254" s="540"/>
      <c r="D254" s="540"/>
      <c r="E254" s="540"/>
      <c r="F254" s="540"/>
      <c r="G254" s="540"/>
      <c r="H254" s="540"/>
      <c r="I254" s="540"/>
      <c r="J254" s="540"/>
      <c r="K254" s="540"/>
      <c r="L254" s="540"/>
      <c r="M254" s="540"/>
      <c r="N254" s="540"/>
      <c r="O254" s="540"/>
      <c r="P254" s="540"/>
      <c r="Q254" s="540"/>
      <c r="R254" s="540"/>
      <c r="S254" s="540"/>
      <c r="T254" s="541"/>
      <c r="U254" s="541"/>
      <c r="V254" s="541"/>
      <c r="W254" s="541"/>
      <c r="X254" s="541"/>
      <c r="Y254" s="541"/>
      <c r="Z254" s="541"/>
    </row>
    <row r="255">
      <c r="A255" s="540"/>
      <c r="B255" s="540"/>
      <c r="C255" s="540"/>
      <c r="D255" s="540"/>
      <c r="E255" s="540"/>
      <c r="F255" s="540"/>
      <c r="G255" s="540"/>
      <c r="H255" s="540"/>
      <c r="I255" s="540"/>
      <c r="J255" s="540"/>
      <c r="K255" s="540"/>
      <c r="L255" s="540"/>
      <c r="M255" s="540"/>
      <c r="N255" s="540"/>
      <c r="O255" s="540"/>
      <c r="P255" s="540"/>
      <c r="Q255" s="540"/>
      <c r="R255" s="540"/>
      <c r="S255" s="540"/>
      <c r="T255" s="541"/>
      <c r="U255" s="541"/>
      <c r="V255" s="541"/>
      <c r="W255" s="541"/>
      <c r="X255" s="541"/>
      <c r="Y255" s="541"/>
      <c r="Z255" s="541"/>
    </row>
    <row r="256">
      <c r="A256" s="540"/>
      <c r="B256" s="540"/>
      <c r="C256" s="540"/>
      <c r="D256" s="540"/>
      <c r="E256" s="540"/>
      <c r="F256" s="540"/>
      <c r="G256" s="540"/>
      <c r="H256" s="540"/>
      <c r="I256" s="540"/>
      <c r="J256" s="540"/>
      <c r="K256" s="540"/>
      <c r="L256" s="540"/>
      <c r="M256" s="540"/>
      <c r="N256" s="540"/>
      <c r="O256" s="540"/>
      <c r="P256" s="540"/>
      <c r="Q256" s="540"/>
      <c r="R256" s="540"/>
      <c r="S256" s="540"/>
      <c r="T256" s="541"/>
      <c r="U256" s="541"/>
      <c r="V256" s="541"/>
      <c r="W256" s="541"/>
      <c r="X256" s="541"/>
      <c r="Y256" s="541"/>
      <c r="Z256" s="541"/>
    </row>
    <row r="257">
      <c r="A257" s="540"/>
      <c r="B257" s="540"/>
      <c r="C257" s="540"/>
      <c r="D257" s="540"/>
      <c r="E257" s="540"/>
      <c r="F257" s="540"/>
      <c r="G257" s="540"/>
      <c r="H257" s="540"/>
      <c r="I257" s="540"/>
      <c r="J257" s="540"/>
      <c r="K257" s="540"/>
      <c r="L257" s="540"/>
      <c r="M257" s="540"/>
      <c r="N257" s="540"/>
      <c r="O257" s="540"/>
      <c r="P257" s="540"/>
      <c r="Q257" s="540"/>
      <c r="R257" s="540"/>
      <c r="S257" s="540"/>
      <c r="T257" s="541"/>
      <c r="U257" s="541"/>
      <c r="V257" s="541"/>
      <c r="W257" s="541"/>
      <c r="X257" s="541"/>
      <c r="Y257" s="541"/>
      <c r="Z257" s="541"/>
    </row>
    <row r="258">
      <c r="A258" s="540"/>
      <c r="B258" s="540"/>
      <c r="C258" s="540"/>
      <c r="D258" s="540"/>
      <c r="E258" s="540"/>
      <c r="F258" s="540"/>
      <c r="G258" s="540"/>
      <c r="H258" s="540"/>
      <c r="I258" s="540"/>
      <c r="J258" s="540"/>
      <c r="K258" s="540"/>
      <c r="L258" s="540"/>
      <c r="M258" s="540"/>
      <c r="N258" s="540"/>
      <c r="O258" s="540"/>
      <c r="P258" s="540"/>
      <c r="Q258" s="540"/>
      <c r="R258" s="540"/>
      <c r="S258" s="540"/>
      <c r="T258" s="541"/>
      <c r="U258" s="541"/>
      <c r="V258" s="541"/>
      <c r="W258" s="541"/>
      <c r="X258" s="541"/>
      <c r="Y258" s="541"/>
      <c r="Z258" s="541"/>
    </row>
    <row r="259">
      <c r="A259" s="540"/>
      <c r="B259" s="540"/>
      <c r="C259" s="540"/>
      <c r="D259" s="540"/>
      <c r="E259" s="540"/>
      <c r="F259" s="540"/>
      <c r="G259" s="540"/>
      <c r="H259" s="540"/>
      <c r="I259" s="540"/>
      <c r="J259" s="540"/>
      <c r="K259" s="540"/>
      <c r="L259" s="540"/>
      <c r="M259" s="540"/>
      <c r="N259" s="540"/>
      <c r="O259" s="540"/>
      <c r="P259" s="540"/>
      <c r="Q259" s="540"/>
      <c r="R259" s="540"/>
      <c r="S259" s="540"/>
      <c r="T259" s="541"/>
      <c r="U259" s="541"/>
      <c r="V259" s="541"/>
      <c r="W259" s="541"/>
      <c r="X259" s="541"/>
      <c r="Y259" s="541"/>
      <c r="Z259" s="541"/>
    </row>
    <row r="260">
      <c r="A260" s="540"/>
      <c r="B260" s="540"/>
      <c r="C260" s="540"/>
      <c r="D260" s="540"/>
      <c r="E260" s="540"/>
      <c r="F260" s="540"/>
      <c r="G260" s="540"/>
      <c r="H260" s="540"/>
      <c r="I260" s="540"/>
      <c r="J260" s="540"/>
      <c r="K260" s="540"/>
      <c r="L260" s="540"/>
      <c r="M260" s="540"/>
      <c r="N260" s="540"/>
      <c r="O260" s="540"/>
      <c r="P260" s="540"/>
      <c r="Q260" s="540"/>
      <c r="R260" s="540"/>
      <c r="S260" s="540"/>
      <c r="T260" s="541"/>
      <c r="U260" s="541"/>
      <c r="V260" s="541"/>
      <c r="W260" s="541"/>
      <c r="X260" s="541"/>
      <c r="Y260" s="541"/>
      <c r="Z260" s="541"/>
    </row>
    <row r="261">
      <c r="A261" s="540"/>
      <c r="B261" s="540"/>
      <c r="C261" s="540"/>
      <c r="D261" s="540"/>
      <c r="E261" s="540"/>
      <c r="F261" s="540"/>
      <c r="G261" s="540"/>
      <c r="H261" s="540"/>
      <c r="I261" s="540"/>
      <c r="J261" s="540"/>
      <c r="K261" s="540"/>
      <c r="L261" s="540"/>
      <c r="M261" s="540"/>
      <c r="N261" s="540"/>
      <c r="O261" s="540"/>
      <c r="P261" s="540"/>
      <c r="Q261" s="540"/>
      <c r="R261" s="540"/>
      <c r="S261" s="540"/>
      <c r="T261" s="541"/>
      <c r="U261" s="541"/>
      <c r="V261" s="541"/>
      <c r="W261" s="541"/>
      <c r="X261" s="541"/>
      <c r="Y261" s="541"/>
      <c r="Z261" s="541"/>
    </row>
    <row r="262">
      <c r="A262" s="540"/>
      <c r="B262" s="540"/>
      <c r="C262" s="540"/>
      <c r="D262" s="540"/>
      <c r="E262" s="540"/>
      <c r="F262" s="540"/>
      <c r="G262" s="540"/>
      <c r="H262" s="540"/>
      <c r="I262" s="540"/>
      <c r="J262" s="540"/>
      <c r="K262" s="540"/>
      <c r="L262" s="540"/>
      <c r="M262" s="540"/>
      <c r="N262" s="540"/>
      <c r="O262" s="540"/>
      <c r="P262" s="540"/>
      <c r="Q262" s="540"/>
      <c r="R262" s="540"/>
      <c r="S262" s="540"/>
      <c r="T262" s="541"/>
      <c r="U262" s="541"/>
      <c r="V262" s="541"/>
      <c r="W262" s="541"/>
      <c r="X262" s="541"/>
      <c r="Y262" s="541"/>
      <c r="Z262" s="541"/>
    </row>
    <row r="263">
      <c r="A263" s="540"/>
      <c r="B263" s="540"/>
      <c r="C263" s="540"/>
      <c r="D263" s="540"/>
      <c r="E263" s="540"/>
      <c r="F263" s="540"/>
      <c r="G263" s="540"/>
      <c r="H263" s="540"/>
      <c r="I263" s="540"/>
      <c r="J263" s="540"/>
      <c r="K263" s="540"/>
      <c r="L263" s="540"/>
      <c r="M263" s="540"/>
      <c r="N263" s="540"/>
      <c r="O263" s="540"/>
      <c r="P263" s="540"/>
      <c r="Q263" s="540"/>
      <c r="R263" s="540"/>
      <c r="S263" s="540"/>
      <c r="T263" s="541"/>
      <c r="U263" s="541"/>
      <c r="V263" s="541"/>
      <c r="W263" s="541"/>
      <c r="X263" s="541"/>
      <c r="Y263" s="541"/>
      <c r="Z263" s="541"/>
    </row>
    <row r="264">
      <c r="A264" s="540"/>
      <c r="B264" s="540"/>
      <c r="C264" s="540"/>
      <c r="D264" s="540"/>
      <c r="E264" s="540"/>
      <c r="F264" s="540"/>
      <c r="G264" s="540"/>
      <c r="H264" s="540"/>
      <c r="I264" s="540"/>
      <c r="J264" s="540"/>
      <c r="K264" s="540"/>
      <c r="L264" s="540"/>
      <c r="M264" s="540"/>
      <c r="N264" s="540"/>
      <c r="O264" s="540"/>
      <c r="P264" s="540"/>
      <c r="Q264" s="540"/>
      <c r="R264" s="540"/>
      <c r="S264" s="540"/>
      <c r="T264" s="541"/>
      <c r="U264" s="541"/>
      <c r="V264" s="541"/>
      <c r="W264" s="541"/>
      <c r="X264" s="541"/>
      <c r="Y264" s="541"/>
      <c r="Z264" s="541"/>
    </row>
    <row r="265">
      <c r="A265" s="540"/>
      <c r="B265" s="540"/>
      <c r="C265" s="540"/>
      <c r="D265" s="540"/>
      <c r="E265" s="540"/>
      <c r="F265" s="540"/>
      <c r="G265" s="540"/>
      <c r="H265" s="540"/>
      <c r="I265" s="540"/>
      <c r="J265" s="540"/>
      <c r="K265" s="540"/>
      <c r="L265" s="540"/>
      <c r="M265" s="540"/>
      <c r="N265" s="540"/>
      <c r="O265" s="540"/>
      <c r="P265" s="540"/>
      <c r="Q265" s="540"/>
      <c r="R265" s="540"/>
      <c r="S265" s="540"/>
      <c r="T265" s="541"/>
      <c r="U265" s="541"/>
      <c r="V265" s="541"/>
      <c r="W265" s="541"/>
      <c r="X265" s="541"/>
      <c r="Y265" s="541"/>
      <c r="Z265" s="541"/>
    </row>
    <row r="266">
      <c r="A266" s="540"/>
      <c r="B266" s="540"/>
      <c r="C266" s="540"/>
      <c r="D266" s="540"/>
      <c r="E266" s="540"/>
      <c r="F266" s="540"/>
      <c r="G266" s="540"/>
      <c r="H266" s="540"/>
      <c r="I266" s="540"/>
      <c r="J266" s="540"/>
      <c r="K266" s="540"/>
      <c r="L266" s="540"/>
      <c r="M266" s="540"/>
      <c r="N266" s="540"/>
      <c r="O266" s="540"/>
      <c r="P266" s="540"/>
      <c r="Q266" s="540"/>
      <c r="R266" s="540"/>
      <c r="S266" s="540"/>
      <c r="T266" s="541"/>
      <c r="U266" s="541"/>
      <c r="V266" s="541"/>
      <c r="W266" s="541"/>
      <c r="X266" s="541"/>
      <c r="Y266" s="541"/>
      <c r="Z266" s="541"/>
    </row>
    <row r="267">
      <c r="A267" s="540"/>
      <c r="B267" s="540"/>
      <c r="C267" s="540"/>
      <c r="D267" s="540"/>
      <c r="E267" s="540"/>
      <c r="F267" s="540"/>
      <c r="G267" s="540"/>
      <c r="H267" s="540"/>
      <c r="I267" s="540"/>
      <c r="J267" s="540"/>
      <c r="K267" s="540"/>
      <c r="L267" s="540"/>
      <c r="M267" s="540"/>
      <c r="N267" s="540"/>
      <c r="O267" s="540"/>
      <c r="P267" s="540"/>
      <c r="Q267" s="540"/>
      <c r="R267" s="540"/>
      <c r="S267" s="540"/>
      <c r="T267" s="541"/>
      <c r="U267" s="541"/>
      <c r="V267" s="541"/>
      <c r="W267" s="541"/>
      <c r="X267" s="541"/>
      <c r="Y267" s="541"/>
      <c r="Z267" s="541"/>
    </row>
    <row r="268">
      <c r="A268" s="540"/>
      <c r="B268" s="540"/>
      <c r="C268" s="540"/>
      <c r="D268" s="540"/>
      <c r="E268" s="540"/>
      <c r="F268" s="540"/>
      <c r="G268" s="540"/>
      <c r="H268" s="540"/>
      <c r="I268" s="540"/>
      <c r="J268" s="540"/>
      <c r="K268" s="540"/>
      <c r="L268" s="540"/>
      <c r="M268" s="540"/>
      <c r="N268" s="540"/>
      <c r="O268" s="540"/>
      <c r="P268" s="540"/>
      <c r="Q268" s="540"/>
      <c r="R268" s="540"/>
      <c r="S268" s="540"/>
      <c r="T268" s="541"/>
      <c r="U268" s="541"/>
      <c r="V268" s="541"/>
      <c r="W268" s="541"/>
      <c r="X268" s="541"/>
      <c r="Y268" s="541"/>
      <c r="Z268" s="541"/>
    </row>
    <row r="269">
      <c r="A269" s="540"/>
      <c r="B269" s="540"/>
      <c r="C269" s="540"/>
      <c r="D269" s="540"/>
      <c r="E269" s="540"/>
      <c r="F269" s="540"/>
      <c r="G269" s="540"/>
      <c r="H269" s="540"/>
      <c r="I269" s="540"/>
      <c r="J269" s="540"/>
      <c r="K269" s="540"/>
      <c r="L269" s="540"/>
      <c r="M269" s="540"/>
      <c r="N269" s="540"/>
      <c r="O269" s="540"/>
      <c r="P269" s="540"/>
      <c r="Q269" s="540"/>
      <c r="R269" s="540"/>
      <c r="S269" s="540"/>
      <c r="T269" s="541"/>
      <c r="U269" s="541"/>
      <c r="V269" s="541"/>
      <c r="W269" s="541"/>
      <c r="X269" s="541"/>
      <c r="Y269" s="541"/>
      <c r="Z269" s="541"/>
    </row>
    <row r="270">
      <c r="A270" s="540"/>
      <c r="B270" s="540"/>
      <c r="C270" s="540"/>
      <c r="D270" s="540"/>
      <c r="E270" s="540"/>
      <c r="F270" s="540"/>
      <c r="G270" s="540"/>
      <c r="H270" s="540"/>
      <c r="I270" s="540"/>
      <c r="J270" s="540"/>
      <c r="K270" s="540"/>
      <c r="L270" s="540"/>
      <c r="M270" s="540"/>
      <c r="N270" s="540"/>
      <c r="O270" s="540"/>
      <c r="P270" s="540"/>
      <c r="Q270" s="540"/>
      <c r="R270" s="540"/>
      <c r="S270" s="540"/>
      <c r="T270" s="541"/>
      <c r="U270" s="541"/>
      <c r="V270" s="541"/>
      <c r="W270" s="541"/>
      <c r="X270" s="541"/>
      <c r="Y270" s="541"/>
      <c r="Z270" s="541"/>
    </row>
    <row r="271">
      <c r="A271" s="540"/>
      <c r="B271" s="540"/>
      <c r="C271" s="540"/>
      <c r="D271" s="540"/>
      <c r="E271" s="540"/>
      <c r="F271" s="540"/>
      <c r="G271" s="540"/>
      <c r="H271" s="540"/>
      <c r="I271" s="540"/>
      <c r="J271" s="540"/>
      <c r="K271" s="540"/>
      <c r="L271" s="540"/>
      <c r="M271" s="540"/>
      <c r="N271" s="540"/>
      <c r="O271" s="540"/>
      <c r="P271" s="540"/>
      <c r="Q271" s="540"/>
      <c r="R271" s="540"/>
      <c r="S271" s="540"/>
      <c r="T271" s="541"/>
      <c r="U271" s="541"/>
      <c r="V271" s="541"/>
      <c r="W271" s="541"/>
      <c r="X271" s="541"/>
      <c r="Y271" s="541"/>
      <c r="Z271" s="541"/>
    </row>
    <row r="272">
      <c r="A272" s="540"/>
      <c r="B272" s="540"/>
      <c r="C272" s="540"/>
      <c r="D272" s="540"/>
      <c r="E272" s="540"/>
      <c r="F272" s="540"/>
      <c r="G272" s="540"/>
      <c r="H272" s="540"/>
      <c r="I272" s="540"/>
      <c r="J272" s="540"/>
      <c r="K272" s="540"/>
      <c r="L272" s="540"/>
      <c r="M272" s="540"/>
      <c r="N272" s="540"/>
      <c r="O272" s="540"/>
      <c r="P272" s="540"/>
      <c r="Q272" s="540"/>
      <c r="R272" s="540"/>
      <c r="S272" s="540"/>
      <c r="T272" s="541"/>
      <c r="U272" s="541"/>
      <c r="V272" s="541"/>
      <c r="W272" s="541"/>
      <c r="X272" s="541"/>
      <c r="Y272" s="541"/>
      <c r="Z272" s="541"/>
    </row>
    <row r="273">
      <c r="A273" s="540"/>
      <c r="B273" s="540"/>
      <c r="C273" s="540"/>
      <c r="D273" s="540"/>
      <c r="E273" s="540"/>
      <c r="F273" s="540"/>
      <c r="G273" s="540"/>
      <c r="H273" s="540"/>
      <c r="I273" s="540"/>
      <c r="J273" s="540"/>
      <c r="K273" s="540"/>
      <c r="L273" s="540"/>
      <c r="M273" s="540"/>
      <c r="N273" s="540"/>
      <c r="O273" s="540"/>
      <c r="P273" s="540"/>
      <c r="Q273" s="540"/>
      <c r="R273" s="540"/>
      <c r="S273" s="540"/>
      <c r="T273" s="541"/>
      <c r="U273" s="541"/>
      <c r="V273" s="541"/>
      <c r="W273" s="541"/>
      <c r="X273" s="541"/>
      <c r="Y273" s="541"/>
      <c r="Z273" s="541"/>
    </row>
    <row r="274">
      <c r="A274" s="540"/>
      <c r="B274" s="540"/>
      <c r="C274" s="540"/>
      <c r="D274" s="540"/>
      <c r="E274" s="540"/>
      <c r="F274" s="540"/>
      <c r="G274" s="540"/>
      <c r="H274" s="540"/>
      <c r="I274" s="540"/>
      <c r="J274" s="540"/>
      <c r="K274" s="540"/>
      <c r="L274" s="540"/>
      <c r="M274" s="540"/>
      <c r="N274" s="540"/>
      <c r="O274" s="540"/>
      <c r="P274" s="540"/>
      <c r="Q274" s="540"/>
      <c r="R274" s="540"/>
      <c r="S274" s="540"/>
      <c r="T274" s="541"/>
      <c r="U274" s="541"/>
      <c r="V274" s="541"/>
      <c r="W274" s="541"/>
      <c r="X274" s="541"/>
      <c r="Y274" s="541"/>
      <c r="Z274" s="541"/>
    </row>
    <row r="275">
      <c r="A275" s="540"/>
      <c r="B275" s="540"/>
      <c r="C275" s="540"/>
      <c r="D275" s="540"/>
      <c r="E275" s="540"/>
      <c r="F275" s="540"/>
      <c r="G275" s="540"/>
      <c r="H275" s="540"/>
      <c r="I275" s="540"/>
      <c r="J275" s="540"/>
      <c r="K275" s="540"/>
      <c r="L275" s="540"/>
      <c r="M275" s="540"/>
      <c r="N275" s="540"/>
      <c r="O275" s="540"/>
      <c r="P275" s="540"/>
      <c r="Q275" s="540"/>
      <c r="R275" s="540"/>
      <c r="S275" s="540"/>
      <c r="T275" s="541"/>
      <c r="U275" s="541"/>
      <c r="V275" s="541"/>
      <c r="W275" s="541"/>
      <c r="X275" s="541"/>
      <c r="Y275" s="541"/>
      <c r="Z275" s="541"/>
    </row>
    <row r="276">
      <c r="A276" s="540"/>
      <c r="B276" s="540"/>
      <c r="C276" s="540"/>
      <c r="D276" s="540"/>
      <c r="E276" s="540"/>
      <c r="F276" s="540"/>
      <c r="G276" s="540"/>
      <c r="H276" s="540"/>
      <c r="I276" s="540"/>
      <c r="J276" s="540"/>
      <c r="K276" s="540"/>
      <c r="L276" s="540"/>
      <c r="M276" s="540"/>
      <c r="N276" s="540"/>
      <c r="O276" s="540"/>
      <c r="P276" s="540"/>
      <c r="Q276" s="540"/>
      <c r="R276" s="540"/>
      <c r="S276" s="540"/>
      <c r="T276" s="541"/>
      <c r="U276" s="541"/>
      <c r="V276" s="541"/>
      <c r="W276" s="541"/>
      <c r="X276" s="541"/>
      <c r="Y276" s="541"/>
      <c r="Z276" s="541"/>
    </row>
    <row r="277">
      <c r="A277" s="540"/>
      <c r="B277" s="540"/>
      <c r="C277" s="540"/>
      <c r="D277" s="540"/>
      <c r="E277" s="540"/>
      <c r="F277" s="540"/>
      <c r="G277" s="540"/>
      <c r="H277" s="540"/>
      <c r="I277" s="540"/>
      <c r="J277" s="540"/>
      <c r="K277" s="540"/>
      <c r="L277" s="540"/>
      <c r="M277" s="540"/>
      <c r="N277" s="540"/>
      <c r="O277" s="540"/>
      <c r="P277" s="540"/>
      <c r="Q277" s="540"/>
      <c r="R277" s="540"/>
      <c r="S277" s="540"/>
      <c r="T277" s="541"/>
      <c r="U277" s="541"/>
      <c r="V277" s="541"/>
      <c r="W277" s="541"/>
      <c r="X277" s="541"/>
      <c r="Y277" s="541"/>
      <c r="Z277" s="541"/>
    </row>
    <row r="278">
      <c r="A278" s="540"/>
      <c r="B278" s="540"/>
      <c r="C278" s="540"/>
      <c r="D278" s="540"/>
      <c r="E278" s="540"/>
      <c r="F278" s="540"/>
      <c r="G278" s="540"/>
      <c r="H278" s="540"/>
      <c r="I278" s="540"/>
      <c r="J278" s="540"/>
      <c r="K278" s="540"/>
      <c r="L278" s="540"/>
      <c r="M278" s="540"/>
      <c r="N278" s="540"/>
      <c r="O278" s="540"/>
      <c r="P278" s="540"/>
      <c r="Q278" s="540"/>
      <c r="R278" s="540"/>
      <c r="S278" s="540"/>
      <c r="T278" s="541"/>
      <c r="U278" s="541"/>
      <c r="V278" s="541"/>
      <c r="W278" s="541"/>
      <c r="X278" s="541"/>
      <c r="Y278" s="541"/>
      <c r="Z278" s="541"/>
    </row>
    <row r="279">
      <c r="A279" s="540"/>
      <c r="B279" s="540"/>
      <c r="C279" s="540"/>
      <c r="D279" s="540"/>
      <c r="E279" s="540"/>
      <c r="F279" s="540"/>
      <c r="G279" s="540"/>
      <c r="H279" s="540"/>
      <c r="I279" s="540"/>
      <c r="J279" s="540"/>
      <c r="K279" s="540"/>
      <c r="L279" s="540"/>
      <c r="M279" s="540"/>
      <c r="N279" s="540"/>
      <c r="O279" s="540"/>
      <c r="P279" s="540"/>
      <c r="Q279" s="540"/>
      <c r="R279" s="540"/>
      <c r="S279" s="540"/>
      <c r="T279" s="541"/>
      <c r="U279" s="541"/>
      <c r="V279" s="541"/>
      <c r="W279" s="541"/>
      <c r="X279" s="541"/>
      <c r="Y279" s="541"/>
      <c r="Z279" s="541"/>
    </row>
    <row r="280">
      <c r="A280" s="540"/>
      <c r="B280" s="540"/>
      <c r="C280" s="540"/>
      <c r="D280" s="540"/>
      <c r="E280" s="540"/>
      <c r="F280" s="540"/>
      <c r="G280" s="540"/>
      <c r="H280" s="540"/>
      <c r="I280" s="540"/>
      <c r="J280" s="540"/>
      <c r="K280" s="540"/>
      <c r="L280" s="540"/>
      <c r="M280" s="540"/>
      <c r="N280" s="540"/>
      <c r="O280" s="540"/>
      <c r="P280" s="540"/>
      <c r="Q280" s="540"/>
      <c r="R280" s="540"/>
      <c r="S280" s="540"/>
      <c r="T280" s="541"/>
      <c r="U280" s="541"/>
      <c r="V280" s="541"/>
      <c r="W280" s="541"/>
      <c r="X280" s="541"/>
      <c r="Y280" s="541"/>
      <c r="Z280" s="541"/>
    </row>
    <row r="281">
      <c r="A281" s="540"/>
      <c r="B281" s="540"/>
      <c r="C281" s="540"/>
      <c r="D281" s="540"/>
      <c r="E281" s="540"/>
      <c r="F281" s="540"/>
      <c r="G281" s="540"/>
      <c r="H281" s="540"/>
      <c r="I281" s="540"/>
      <c r="J281" s="540"/>
      <c r="K281" s="540"/>
      <c r="L281" s="540"/>
      <c r="M281" s="540"/>
      <c r="N281" s="540"/>
      <c r="O281" s="540"/>
      <c r="P281" s="540"/>
      <c r="Q281" s="540"/>
      <c r="R281" s="540"/>
      <c r="S281" s="540"/>
      <c r="T281" s="541"/>
      <c r="U281" s="541"/>
      <c r="V281" s="541"/>
      <c r="W281" s="541"/>
      <c r="X281" s="541"/>
      <c r="Y281" s="541"/>
      <c r="Z281" s="541"/>
    </row>
    <row r="282">
      <c r="A282" s="540"/>
      <c r="B282" s="540"/>
      <c r="C282" s="540"/>
      <c r="D282" s="540"/>
      <c r="E282" s="540"/>
      <c r="F282" s="540"/>
      <c r="G282" s="540"/>
      <c r="H282" s="540"/>
      <c r="I282" s="540"/>
      <c r="J282" s="540"/>
      <c r="K282" s="540"/>
      <c r="L282" s="540"/>
      <c r="M282" s="540"/>
      <c r="N282" s="540"/>
      <c r="O282" s="540"/>
      <c r="P282" s="540"/>
      <c r="Q282" s="540"/>
      <c r="R282" s="540"/>
      <c r="S282" s="540"/>
      <c r="T282" s="541"/>
      <c r="U282" s="541"/>
      <c r="V282" s="541"/>
      <c r="W282" s="541"/>
      <c r="X282" s="541"/>
      <c r="Y282" s="541"/>
      <c r="Z282" s="541"/>
    </row>
    <row r="283">
      <c r="A283" s="540"/>
      <c r="B283" s="540"/>
      <c r="C283" s="540"/>
      <c r="D283" s="540"/>
      <c r="E283" s="540"/>
      <c r="F283" s="540"/>
      <c r="G283" s="540"/>
      <c r="H283" s="540"/>
      <c r="I283" s="540"/>
      <c r="J283" s="540"/>
      <c r="K283" s="540"/>
      <c r="L283" s="540"/>
      <c r="M283" s="540"/>
      <c r="N283" s="540"/>
      <c r="O283" s="540"/>
      <c r="P283" s="540"/>
      <c r="Q283" s="540"/>
      <c r="R283" s="540"/>
      <c r="S283" s="540"/>
      <c r="T283" s="541"/>
      <c r="U283" s="541"/>
      <c r="V283" s="541"/>
      <c r="W283" s="541"/>
      <c r="X283" s="541"/>
      <c r="Y283" s="541"/>
      <c r="Z283" s="541"/>
    </row>
    <row r="284">
      <c r="A284" s="540"/>
      <c r="B284" s="540"/>
      <c r="C284" s="540"/>
      <c r="D284" s="540"/>
      <c r="E284" s="540"/>
      <c r="F284" s="540"/>
      <c r="G284" s="540"/>
      <c r="H284" s="540"/>
      <c r="I284" s="540"/>
      <c r="J284" s="540"/>
      <c r="K284" s="540"/>
      <c r="L284" s="540"/>
      <c r="M284" s="540"/>
      <c r="N284" s="540"/>
      <c r="O284" s="540"/>
      <c r="P284" s="540"/>
      <c r="Q284" s="540"/>
      <c r="R284" s="540"/>
      <c r="S284" s="540"/>
      <c r="T284" s="541"/>
      <c r="U284" s="541"/>
      <c r="V284" s="541"/>
      <c r="W284" s="541"/>
      <c r="X284" s="541"/>
      <c r="Y284" s="541"/>
      <c r="Z284" s="541"/>
    </row>
    <row r="285">
      <c r="A285" s="540"/>
      <c r="B285" s="540"/>
      <c r="C285" s="540"/>
      <c r="D285" s="540"/>
      <c r="E285" s="540"/>
      <c r="F285" s="540"/>
      <c r="G285" s="540"/>
      <c r="H285" s="540"/>
      <c r="I285" s="540"/>
      <c r="J285" s="540"/>
      <c r="K285" s="540"/>
      <c r="L285" s="540"/>
      <c r="M285" s="540"/>
      <c r="N285" s="540"/>
      <c r="O285" s="540"/>
      <c r="P285" s="540"/>
      <c r="Q285" s="540"/>
      <c r="R285" s="540"/>
      <c r="S285" s="540"/>
      <c r="T285" s="541"/>
      <c r="U285" s="541"/>
      <c r="V285" s="541"/>
      <c r="W285" s="541"/>
      <c r="X285" s="541"/>
      <c r="Y285" s="541"/>
      <c r="Z285" s="541"/>
    </row>
    <row r="286">
      <c r="A286" s="540"/>
      <c r="B286" s="540"/>
      <c r="C286" s="540"/>
      <c r="D286" s="540"/>
      <c r="E286" s="540"/>
      <c r="F286" s="540"/>
      <c r="G286" s="540"/>
      <c r="H286" s="540"/>
      <c r="I286" s="540"/>
      <c r="J286" s="540"/>
      <c r="K286" s="540"/>
      <c r="L286" s="540"/>
      <c r="M286" s="540"/>
      <c r="N286" s="540"/>
      <c r="O286" s="540"/>
      <c r="P286" s="540"/>
      <c r="Q286" s="540"/>
      <c r="R286" s="540"/>
      <c r="S286" s="540"/>
      <c r="T286" s="541"/>
      <c r="U286" s="541"/>
      <c r="V286" s="541"/>
      <c r="W286" s="541"/>
      <c r="X286" s="541"/>
      <c r="Y286" s="541"/>
      <c r="Z286" s="541"/>
    </row>
    <row r="287">
      <c r="A287" s="540"/>
      <c r="B287" s="540"/>
      <c r="C287" s="540"/>
      <c r="D287" s="540"/>
      <c r="E287" s="540"/>
      <c r="F287" s="540"/>
      <c r="G287" s="540"/>
      <c r="H287" s="540"/>
      <c r="I287" s="540"/>
      <c r="J287" s="540"/>
      <c r="K287" s="540"/>
      <c r="L287" s="540"/>
      <c r="M287" s="540"/>
      <c r="N287" s="540"/>
      <c r="O287" s="540"/>
      <c r="P287" s="540"/>
      <c r="Q287" s="540"/>
      <c r="R287" s="540"/>
      <c r="S287" s="540"/>
      <c r="T287" s="541"/>
      <c r="U287" s="541"/>
      <c r="V287" s="541"/>
      <c r="W287" s="541"/>
      <c r="X287" s="541"/>
      <c r="Y287" s="541"/>
      <c r="Z287" s="541"/>
    </row>
    <row r="288">
      <c r="A288" s="540"/>
      <c r="B288" s="540"/>
      <c r="C288" s="540"/>
      <c r="D288" s="540"/>
      <c r="E288" s="540"/>
      <c r="F288" s="540"/>
      <c r="G288" s="540"/>
      <c r="H288" s="540"/>
      <c r="I288" s="540"/>
      <c r="J288" s="540"/>
      <c r="K288" s="540"/>
      <c r="L288" s="540"/>
      <c r="M288" s="540"/>
      <c r="N288" s="540"/>
      <c r="O288" s="540"/>
      <c r="P288" s="540"/>
      <c r="Q288" s="540"/>
      <c r="R288" s="540"/>
      <c r="S288" s="540"/>
      <c r="T288" s="541"/>
      <c r="U288" s="541"/>
      <c r="V288" s="541"/>
      <c r="W288" s="541"/>
      <c r="X288" s="541"/>
      <c r="Y288" s="541"/>
      <c r="Z288" s="541"/>
    </row>
    <row r="289">
      <c r="A289" s="540"/>
      <c r="B289" s="540"/>
      <c r="C289" s="540"/>
      <c r="D289" s="540"/>
      <c r="E289" s="540"/>
      <c r="F289" s="540"/>
      <c r="G289" s="540"/>
      <c r="H289" s="540"/>
      <c r="I289" s="540"/>
      <c r="J289" s="540"/>
      <c r="K289" s="540"/>
      <c r="L289" s="540"/>
      <c r="M289" s="540"/>
      <c r="N289" s="540"/>
      <c r="O289" s="540"/>
      <c r="P289" s="540"/>
      <c r="Q289" s="540"/>
      <c r="R289" s="540"/>
      <c r="S289" s="540"/>
      <c r="T289" s="541"/>
      <c r="U289" s="541"/>
      <c r="V289" s="541"/>
      <c r="W289" s="541"/>
      <c r="X289" s="541"/>
      <c r="Y289" s="541"/>
      <c r="Z289" s="541"/>
    </row>
    <row r="290">
      <c r="A290" s="540"/>
      <c r="B290" s="540"/>
      <c r="C290" s="540"/>
      <c r="D290" s="540"/>
      <c r="E290" s="540"/>
      <c r="F290" s="540"/>
      <c r="G290" s="540"/>
      <c r="H290" s="540"/>
      <c r="I290" s="540"/>
      <c r="J290" s="540"/>
      <c r="K290" s="540"/>
      <c r="L290" s="540"/>
      <c r="M290" s="540"/>
      <c r="N290" s="540"/>
      <c r="O290" s="540"/>
      <c r="P290" s="540"/>
      <c r="Q290" s="540"/>
      <c r="R290" s="540"/>
      <c r="S290" s="540"/>
      <c r="T290" s="541"/>
      <c r="U290" s="541"/>
      <c r="V290" s="541"/>
      <c r="W290" s="541"/>
      <c r="X290" s="541"/>
      <c r="Y290" s="541"/>
      <c r="Z290" s="541"/>
    </row>
    <row r="291">
      <c r="A291" s="540"/>
      <c r="B291" s="540"/>
      <c r="C291" s="540"/>
      <c r="D291" s="540"/>
      <c r="E291" s="540"/>
      <c r="F291" s="540"/>
      <c r="G291" s="540"/>
      <c r="H291" s="540"/>
      <c r="I291" s="540"/>
      <c r="J291" s="540"/>
      <c r="K291" s="540"/>
      <c r="L291" s="540"/>
      <c r="M291" s="540"/>
      <c r="N291" s="540"/>
      <c r="O291" s="540"/>
      <c r="P291" s="540"/>
      <c r="Q291" s="540"/>
      <c r="R291" s="540"/>
      <c r="S291" s="540"/>
      <c r="T291" s="541"/>
      <c r="U291" s="541"/>
      <c r="V291" s="541"/>
      <c r="W291" s="541"/>
      <c r="X291" s="541"/>
      <c r="Y291" s="541"/>
      <c r="Z291" s="541"/>
    </row>
    <row r="292">
      <c r="A292" s="540"/>
      <c r="B292" s="540"/>
      <c r="C292" s="540"/>
      <c r="D292" s="540"/>
      <c r="E292" s="540"/>
      <c r="F292" s="540"/>
      <c r="G292" s="540"/>
      <c r="H292" s="540"/>
      <c r="I292" s="540"/>
      <c r="J292" s="540"/>
      <c r="K292" s="540"/>
      <c r="L292" s="540"/>
      <c r="M292" s="540"/>
      <c r="N292" s="540"/>
      <c r="O292" s="540"/>
      <c r="P292" s="540"/>
      <c r="Q292" s="540"/>
      <c r="R292" s="540"/>
      <c r="S292" s="540"/>
      <c r="T292" s="541"/>
      <c r="U292" s="541"/>
      <c r="V292" s="541"/>
      <c r="W292" s="541"/>
      <c r="X292" s="541"/>
      <c r="Y292" s="541"/>
      <c r="Z292" s="541"/>
    </row>
    <row r="293">
      <c r="A293" s="540"/>
      <c r="B293" s="540"/>
      <c r="C293" s="540"/>
      <c r="D293" s="540"/>
      <c r="E293" s="540"/>
      <c r="F293" s="540"/>
      <c r="G293" s="540"/>
      <c r="H293" s="540"/>
      <c r="I293" s="540"/>
      <c r="J293" s="540"/>
      <c r="K293" s="540"/>
      <c r="L293" s="540"/>
      <c r="M293" s="540"/>
      <c r="N293" s="540"/>
      <c r="O293" s="540"/>
      <c r="P293" s="540"/>
      <c r="Q293" s="540"/>
      <c r="R293" s="540"/>
      <c r="S293" s="540"/>
      <c r="T293" s="541"/>
      <c r="U293" s="541"/>
      <c r="V293" s="541"/>
      <c r="W293" s="541"/>
      <c r="X293" s="541"/>
      <c r="Y293" s="541"/>
      <c r="Z293" s="541"/>
    </row>
    <row r="294">
      <c r="A294" s="540"/>
      <c r="B294" s="540"/>
      <c r="C294" s="540"/>
      <c r="D294" s="540"/>
      <c r="E294" s="540"/>
      <c r="F294" s="540"/>
      <c r="G294" s="540"/>
      <c r="H294" s="540"/>
      <c r="I294" s="540"/>
      <c r="J294" s="540"/>
      <c r="K294" s="540"/>
      <c r="L294" s="540"/>
      <c r="M294" s="540"/>
      <c r="N294" s="540"/>
      <c r="O294" s="540"/>
      <c r="P294" s="540"/>
      <c r="Q294" s="540"/>
      <c r="R294" s="540"/>
      <c r="S294" s="540"/>
      <c r="T294" s="541"/>
      <c r="U294" s="541"/>
      <c r="V294" s="541"/>
      <c r="W294" s="541"/>
      <c r="X294" s="541"/>
      <c r="Y294" s="541"/>
      <c r="Z294" s="541"/>
    </row>
    <row r="295">
      <c r="A295" s="540"/>
      <c r="B295" s="540"/>
      <c r="C295" s="540"/>
      <c r="D295" s="540"/>
      <c r="E295" s="540"/>
      <c r="F295" s="540"/>
      <c r="G295" s="540"/>
      <c r="H295" s="540"/>
      <c r="I295" s="540"/>
      <c r="J295" s="540"/>
      <c r="K295" s="540"/>
      <c r="L295" s="540"/>
      <c r="M295" s="540"/>
      <c r="N295" s="540"/>
      <c r="O295" s="540"/>
      <c r="P295" s="540"/>
      <c r="Q295" s="540"/>
      <c r="R295" s="540"/>
      <c r="S295" s="540"/>
      <c r="T295" s="541"/>
      <c r="U295" s="541"/>
      <c r="V295" s="541"/>
      <c r="W295" s="541"/>
      <c r="X295" s="541"/>
      <c r="Y295" s="541"/>
      <c r="Z295" s="541"/>
    </row>
    <row r="296">
      <c r="A296" s="540"/>
      <c r="B296" s="540"/>
      <c r="C296" s="540"/>
      <c r="D296" s="540"/>
      <c r="E296" s="540"/>
      <c r="F296" s="540"/>
      <c r="G296" s="540"/>
      <c r="H296" s="540"/>
      <c r="I296" s="540"/>
      <c r="J296" s="540"/>
      <c r="K296" s="540"/>
      <c r="L296" s="540"/>
      <c r="M296" s="540"/>
      <c r="N296" s="540"/>
      <c r="O296" s="540"/>
      <c r="P296" s="540"/>
      <c r="Q296" s="540"/>
      <c r="R296" s="540"/>
      <c r="S296" s="540"/>
      <c r="T296" s="541"/>
      <c r="U296" s="541"/>
      <c r="V296" s="541"/>
      <c r="W296" s="541"/>
      <c r="X296" s="541"/>
      <c r="Y296" s="541"/>
      <c r="Z296" s="541"/>
    </row>
    <row r="297">
      <c r="A297" s="540"/>
      <c r="B297" s="540"/>
      <c r="C297" s="540"/>
      <c r="D297" s="540"/>
      <c r="E297" s="540"/>
      <c r="F297" s="540"/>
      <c r="G297" s="540"/>
      <c r="H297" s="540"/>
      <c r="I297" s="540"/>
      <c r="J297" s="540"/>
      <c r="K297" s="540"/>
      <c r="L297" s="540"/>
      <c r="M297" s="540"/>
      <c r="N297" s="540"/>
      <c r="O297" s="540"/>
      <c r="P297" s="540"/>
      <c r="Q297" s="540"/>
      <c r="R297" s="540"/>
      <c r="S297" s="540"/>
      <c r="T297" s="541"/>
      <c r="U297" s="541"/>
      <c r="V297" s="541"/>
      <c r="W297" s="541"/>
      <c r="X297" s="541"/>
      <c r="Y297" s="541"/>
      <c r="Z297" s="541"/>
    </row>
    <row r="298">
      <c r="A298" s="540"/>
      <c r="B298" s="540"/>
      <c r="C298" s="540"/>
      <c r="D298" s="540"/>
      <c r="E298" s="540"/>
      <c r="F298" s="540"/>
      <c r="G298" s="540"/>
      <c r="H298" s="540"/>
      <c r="I298" s="540"/>
      <c r="J298" s="540"/>
      <c r="K298" s="540"/>
      <c r="L298" s="540"/>
      <c r="M298" s="540"/>
      <c r="N298" s="540"/>
      <c r="O298" s="540"/>
      <c r="P298" s="540"/>
      <c r="Q298" s="540"/>
      <c r="R298" s="540"/>
      <c r="S298" s="540"/>
      <c r="T298" s="541"/>
      <c r="U298" s="541"/>
      <c r="V298" s="541"/>
      <c r="W298" s="541"/>
      <c r="X298" s="541"/>
      <c r="Y298" s="541"/>
      <c r="Z298" s="541"/>
    </row>
    <row r="299">
      <c r="A299" s="540"/>
      <c r="B299" s="540"/>
      <c r="C299" s="540"/>
      <c r="D299" s="540"/>
      <c r="E299" s="540"/>
      <c r="F299" s="540"/>
      <c r="G299" s="540"/>
      <c r="H299" s="540"/>
      <c r="I299" s="540"/>
      <c r="J299" s="540"/>
      <c r="K299" s="540"/>
      <c r="L299" s="540"/>
      <c r="M299" s="540"/>
      <c r="N299" s="540"/>
      <c r="O299" s="540"/>
      <c r="P299" s="540"/>
      <c r="Q299" s="540"/>
      <c r="R299" s="540"/>
      <c r="S299" s="540"/>
      <c r="T299" s="541"/>
      <c r="U299" s="541"/>
      <c r="V299" s="541"/>
      <c r="W299" s="541"/>
      <c r="X299" s="541"/>
      <c r="Y299" s="541"/>
      <c r="Z299" s="541"/>
    </row>
    <row r="300">
      <c r="A300" s="540"/>
      <c r="B300" s="540"/>
      <c r="C300" s="540"/>
      <c r="D300" s="540"/>
      <c r="E300" s="540"/>
      <c r="F300" s="540"/>
      <c r="G300" s="540"/>
      <c r="H300" s="540"/>
      <c r="I300" s="540"/>
      <c r="J300" s="540"/>
      <c r="K300" s="540"/>
      <c r="L300" s="540"/>
      <c r="M300" s="540"/>
      <c r="N300" s="540"/>
      <c r="O300" s="540"/>
      <c r="P300" s="540"/>
      <c r="Q300" s="540"/>
      <c r="R300" s="540"/>
      <c r="S300" s="540"/>
      <c r="T300" s="541"/>
      <c r="U300" s="541"/>
      <c r="V300" s="541"/>
      <c r="W300" s="541"/>
      <c r="X300" s="541"/>
      <c r="Y300" s="541"/>
      <c r="Z300" s="541"/>
    </row>
    <row r="301">
      <c r="A301" s="540"/>
      <c r="B301" s="540"/>
      <c r="C301" s="540"/>
      <c r="D301" s="540"/>
      <c r="E301" s="540"/>
      <c r="F301" s="540"/>
      <c r="G301" s="540"/>
      <c r="H301" s="540"/>
      <c r="I301" s="540"/>
      <c r="J301" s="540"/>
      <c r="K301" s="540"/>
      <c r="L301" s="540"/>
      <c r="M301" s="540"/>
      <c r="N301" s="540"/>
      <c r="O301" s="540"/>
      <c r="P301" s="540"/>
      <c r="Q301" s="540"/>
      <c r="R301" s="540"/>
      <c r="S301" s="540"/>
      <c r="T301" s="541"/>
      <c r="U301" s="541"/>
      <c r="V301" s="541"/>
      <c r="W301" s="541"/>
      <c r="X301" s="541"/>
      <c r="Y301" s="541"/>
      <c r="Z301" s="541"/>
    </row>
    <row r="302">
      <c r="A302" s="540"/>
      <c r="B302" s="540"/>
      <c r="C302" s="540"/>
      <c r="D302" s="540"/>
      <c r="E302" s="540"/>
      <c r="F302" s="540"/>
      <c r="G302" s="540"/>
      <c r="H302" s="540"/>
      <c r="I302" s="540"/>
      <c r="J302" s="540"/>
      <c r="K302" s="540"/>
      <c r="L302" s="540"/>
      <c r="M302" s="540"/>
      <c r="N302" s="540"/>
      <c r="O302" s="540"/>
      <c r="P302" s="540"/>
      <c r="Q302" s="540"/>
      <c r="R302" s="540"/>
      <c r="S302" s="540"/>
      <c r="T302" s="541"/>
      <c r="U302" s="541"/>
      <c r="V302" s="541"/>
      <c r="W302" s="541"/>
      <c r="X302" s="541"/>
      <c r="Y302" s="541"/>
      <c r="Z302" s="541"/>
    </row>
    <row r="303">
      <c r="A303" s="540"/>
      <c r="B303" s="540"/>
      <c r="C303" s="540"/>
      <c r="D303" s="540"/>
      <c r="E303" s="540"/>
      <c r="F303" s="540"/>
      <c r="G303" s="540"/>
      <c r="H303" s="540"/>
      <c r="I303" s="540"/>
      <c r="J303" s="540"/>
      <c r="K303" s="540"/>
      <c r="L303" s="540"/>
      <c r="M303" s="540"/>
      <c r="N303" s="540"/>
      <c r="O303" s="540"/>
      <c r="P303" s="540"/>
      <c r="Q303" s="540"/>
      <c r="R303" s="540"/>
      <c r="S303" s="540"/>
      <c r="T303" s="541"/>
      <c r="U303" s="541"/>
      <c r="V303" s="541"/>
      <c r="W303" s="541"/>
      <c r="X303" s="541"/>
      <c r="Y303" s="541"/>
      <c r="Z303" s="541"/>
    </row>
    <row r="304">
      <c r="A304" s="540"/>
      <c r="B304" s="540"/>
      <c r="C304" s="540"/>
      <c r="D304" s="540"/>
      <c r="E304" s="540"/>
      <c r="F304" s="540"/>
      <c r="G304" s="540"/>
      <c r="H304" s="540"/>
      <c r="I304" s="540"/>
      <c r="J304" s="540"/>
      <c r="K304" s="540"/>
      <c r="L304" s="540"/>
      <c r="M304" s="540"/>
      <c r="N304" s="540"/>
      <c r="O304" s="540"/>
      <c r="P304" s="540"/>
      <c r="Q304" s="540"/>
      <c r="R304" s="540"/>
      <c r="S304" s="540"/>
      <c r="T304" s="541"/>
      <c r="U304" s="541"/>
      <c r="V304" s="541"/>
      <c r="W304" s="541"/>
      <c r="X304" s="541"/>
      <c r="Y304" s="541"/>
      <c r="Z304" s="541"/>
    </row>
    <row r="305">
      <c r="A305" s="540"/>
      <c r="B305" s="540"/>
      <c r="C305" s="540"/>
      <c r="D305" s="540"/>
      <c r="E305" s="540"/>
      <c r="F305" s="540"/>
      <c r="G305" s="540"/>
      <c r="H305" s="540"/>
      <c r="I305" s="540"/>
      <c r="J305" s="540"/>
      <c r="K305" s="540"/>
      <c r="L305" s="540"/>
      <c r="M305" s="540"/>
      <c r="N305" s="540"/>
      <c r="O305" s="540"/>
      <c r="P305" s="540"/>
      <c r="Q305" s="540"/>
      <c r="R305" s="540"/>
      <c r="S305" s="540"/>
      <c r="T305" s="541"/>
      <c r="U305" s="541"/>
      <c r="V305" s="541"/>
      <c r="W305" s="541"/>
      <c r="X305" s="541"/>
      <c r="Y305" s="541"/>
      <c r="Z305" s="541"/>
    </row>
    <row r="306">
      <c r="A306" s="540"/>
      <c r="B306" s="540"/>
      <c r="C306" s="540"/>
      <c r="D306" s="540"/>
      <c r="E306" s="540"/>
      <c r="F306" s="540"/>
      <c r="G306" s="540"/>
      <c r="H306" s="540"/>
      <c r="I306" s="540"/>
      <c r="J306" s="540"/>
      <c r="K306" s="540"/>
      <c r="L306" s="540"/>
      <c r="M306" s="540"/>
      <c r="N306" s="540"/>
      <c r="O306" s="540"/>
      <c r="P306" s="540"/>
      <c r="Q306" s="540"/>
      <c r="R306" s="540"/>
      <c r="S306" s="540"/>
      <c r="T306" s="541"/>
      <c r="U306" s="541"/>
      <c r="V306" s="541"/>
      <c r="W306" s="541"/>
      <c r="X306" s="541"/>
      <c r="Y306" s="541"/>
      <c r="Z306" s="541"/>
    </row>
    <row r="307">
      <c r="A307" s="540"/>
      <c r="B307" s="540"/>
      <c r="C307" s="540"/>
      <c r="D307" s="540"/>
      <c r="E307" s="540"/>
      <c r="F307" s="540"/>
      <c r="G307" s="540"/>
      <c r="H307" s="540"/>
      <c r="I307" s="540"/>
      <c r="J307" s="540"/>
      <c r="K307" s="540"/>
      <c r="L307" s="540"/>
      <c r="M307" s="540"/>
      <c r="N307" s="540"/>
      <c r="O307" s="540"/>
      <c r="P307" s="540"/>
      <c r="Q307" s="540"/>
      <c r="R307" s="540"/>
      <c r="S307" s="540"/>
      <c r="T307" s="541"/>
      <c r="U307" s="541"/>
      <c r="V307" s="541"/>
      <c r="W307" s="541"/>
      <c r="X307" s="541"/>
      <c r="Y307" s="541"/>
      <c r="Z307" s="541"/>
    </row>
    <row r="308">
      <c r="A308" s="540"/>
      <c r="B308" s="540"/>
      <c r="C308" s="540"/>
      <c r="D308" s="540"/>
      <c r="E308" s="540"/>
      <c r="F308" s="540"/>
      <c r="G308" s="540"/>
      <c r="H308" s="540"/>
      <c r="I308" s="540"/>
      <c r="J308" s="540"/>
      <c r="K308" s="540"/>
      <c r="L308" s="540"/>
      <c r="M308" s="540"/>
      <c r="N308" s="540"/>
      <c r="O308" s="540"/>
      <c r="P308" s="540"/>
      <c r="Q308" s="540"/>
      <c r="R308" s="540"/>
      <c r="S308" s="540"/>
      <c r="T308" s="541"/>
      <c r="U308" s="541"/>
      <c r="V308" s="541"/>
      <c r="W308" s="541"/>
      <c r="X308" s="541"/>
      <c r="Y308" s="541"/>
      <c r="Z308" s="541"/>
    </row>
    <row r="309">
      <c r="A309" s="540"/>
      <c r="B309" s="540"/>
      <c r="C309" s="540"/>
      <c r="D309" s="540"/>
      <c r="E309" s="540"/>
      <c r="F309" s="540"/>
      <c r="G309" s="540"/>
      <c r="H309" s="540"/>
      <c r="I309" s="540"/>
      <c r="J309" s="540"/>
      <c r="K309" s="540"/>
      <c r="L309" s="540"/>
      <c r="M309" s="540"/>
      <c r="N309" s="540"/>
      <c r="O309" s="540"/>
      <c r="P309" s="540"/>
      <c r="Q309" s="540"/>
      <c r="R309" s="540"/>
      <c r="S309" s="540"/>
      <c r="T309" s="541"/>
      <c r="U309" s="541"/>
      <c r="V309" s="541"/>
      <c r="W309" s="541"/>
      <c r="X309" s="541"/>
      <c r="Y309" s="541"/>
      <c r="Z309" s="541"/>
    </row>
    <row r="310">
      <c r="A310" s="540"/>
      <c r="B310" s="540"/>
      <c r="C310" s="540"/>
      <c r="D310" s="540"/>
      <c r="E310" s="540"/>
      <c r="F310" s="540"/>
      <c r="G310" s="540"/>
      <c r="H310" s="540"/>
      <c r="I310" s="540"/>
      <c r="J310" s="540"/>
      <c r="K310" s="540"/>
      <c r="L310" s="540"/>
      <c r="M310" s="540"/>
      <c r="N310" s="540"/>
      <c r="O310" s="540"/>
      <c r="P310" s="540"/>
      <c r="Q310" s="540"/>
      <c r="R310" s="540"/>
      <c r="S310" s="540"/>
      <c r="T310" s="541"/>
      <c r="U310" s="541"/>
      <c r="V310" s="541"/>
      <c r="W310" s="541"/>
      <c r="X310" s="541"/>
      <c r="Y310" s="541"/>
      <c r="Z310" s="541"/>
    </row>
    <row r="311">
      <c r="A311" s="540"/>
      <c r="B311" s="540"/>
      <c r="C311" s="540"/>
      <c r="D311" s="540"/>
      <c r="E311" s="540"/>
      <c r="F311" s="540"/>
      <c r="G311" s="540"/>
      <c r="H311" s="540"/>
      <c r="I311" s="540"/>
      <c r="J311" s="540"/>
      <c r="K311" s="540"/>
      <c r="L311" s="540"/>
      <c r="M311" s="540"/>
      <c r="N311" s="540"/>
      <c r="O311" s="540"/>
      <c r="P311" s="540"/>
      <c r="Q311" s="540"/>
      <c r="R311" s="540"/>
      <c r="S311" s="540"/>
      <c r="T311" s="541"/>
      <c r="U311" s="541"/>
      <c r="V311" s="541"/>
      <c r="W311" s="541"/>
      <c r="X311" s="541"/>
      <c r="Y311" s="541"/>
      <c r="Z311" s="541"/>
    </row>
    <row r="312">
      <c r="A312" s="540"/>
      <c r="B312" s="540"/>
      <c r="C312" s="540"/>
      <c r="D312" s="540"/>
      <c r="E312" s="540"/>
      <c r="F312" s="540"/>
      <c r="G312" s="540"/>
      <c r="H312" s="540"/>
      <c r="I312" s="540"/>
      <c r="J312" s="540"/>
      <c r="K312" s="540"/>
      <c r="L312" s="540"/>
      <c r="M312" s="540"/>
      <c r="N312" s="540"/>
      <c r="O312" s="540"/>
      <c r="P312" s="540"/>
      <c r="Q312" s="540"/>
      <c r="R312" s="540"/>
      <c r="S312" s="540"/>
      <c r="T312" s="541"/>
      <c r="U312" s="541"/>
      <c r="V312" s="541"/>
      <c r="W312" s="541"/>
      <c r="X312" s="541"/>
      <c r="Y312" s="541"/>
      <c r="Z312" s="541"/>
    </row>
    <row r="313">
      <c r="A313" s="540"/>
      <c r="B313" s="540"/>
      <c r="C313" s="540"/>
      <c r="D313" s="540"/>
      <c r="E313" s="540"/>
      <c r="F313" s="540"/>
      <c r="G313" s="540"/>
      <c r="H313" s="540"/>
      <c r="I313" s="540"/>
      <c r="J313" s="540"/>
      <c r="K313" s="540"/>
      <c r="L313" s="540"/>
      <c r="M313" s="540"/>
      <c r="N313" s="540"/>
      <c r="O313" s="540"/>
      <c r="P313" s="540"/>
      <c r="Q313" s="540"/>
      <c r="R313" s="540"/>
      <c r="S313" s="540"/>
      <c r="T313" s="541"/>
      <c r="U313" s="541"/>
      <c r="V313" s="541"/>
      <c r="W313" s="541"/>
      <c r="X313" s="541"/>
      <c r="Y313" s="541"/>
      <c r="Z313" s="541"/>
    </row>
    <row r="314">
      <c r="A314" s="540"/>
      <c r="B314" s="540"/>
      <c r="C314" s="540"/>
      <c r="D314" s="540"/>
      <c r="E314" s="540"/>
      <c r="F314" s="540"/>
      <c r="G314" s="540"/>
      <c r="H314" s="540"/>
      <c r="I314" s="540"/>
      <c r="J314" s="540"/>
      <c r="K314" s="540"/>
      <c r="L314" s="540"/>
      <c r="M314" s="540"/>
      <c r="N314" s="540"/>
      <c r="O314" s="540"/>
      <c r="P314" s="540"/>
      <c r="Q314" s="540"/>
      <c r="R314" s="540"/>
      <c r="S314" s="540"/>
      <c r="T314" s="541"/>
      <c r="U314" s="541"/>
      <c r="V314" s="541"/>
      <c r="W314" s="541"/>
      <c r="X314" s="541"/>
      <c r="Y314" s="541"/>
      <c r="Z314" s="541"/>
    </row>
    <row r="315">
      <c r="A315" s="540"/>
      <c r="B315" s="540"/>
      <c r="C315" s="540"/>
      <c r="D315" s="540"/>
      <c r="E315" s="540"/>
      <c r="F315" s="540"/>
      <c r="G315" s="540"/>
      <c r="H315" s="540"/>
      <c r="I315" s="540"/>
      <c r="J315" s="540"/>
      <c r="K315" s="540"/>
      <c r="L315" s="540"/>
      <c r="M315" s="540"/>
      <c r="N315" s="540"/>
      <c r="O315" s="540"/>
      <c r="P315" s="540"/>
      <c r="Q315" s="540"/>
      <c r="R315" s="540"/>
      <c r="S315" s="540"/>
      <c r="T315" s="541"/>
      <c r="U315" s="541"/>
      <c r="V315" s="541"/>
      <c r="W315" s="541"/>
      <c r="X315" s="541"/>
      <c r="Y315" s="541"/>
      <c r="Z315" s="541"/>
    </row>
    <row r="316">
      <c r="A316" s="540"/>
      <c r="B316" s="540"/>
      <c r="C316" s="540"/>
      <c r="D316" s="540"/>
      <c r="E316" s="540"/>
      <c r="F316" s="540"/>
      <c r="G316" s="540"/>
      <c r="H316" s="540"/>
      <c r="I316" s="540"/>
      <c r="J316" s="540"/>
      <c r="K316" s="540"/>
      <c r="L316" s="540"/>
      <c r="M316" s="540"/>
      <c r="N316" s="540"/>
      <c r="O316" s="540"/>
      <c r="P316" s="540"/>
      <c r="Q316" s="540"/>
      <c r="R316" s="540"/>
      <c r="S316" s="540"/>
      <c r="T316" s="541"/>
      <c r="U316" s="541"/>
      <c r="V316" s="541"/>
      <c r="W316" s="541"/>
      <c r="X316" s="541"/>
      <c r="Y316" s="541"/>
      <c r="Z316" s="541"/>
    </row>
    <row r="317">
      <c r="A317" s="540"/>
      <c r="B317" s="540"/>
      <c r="C317" s="540"/>
      <c r="D317" s="540"/>
      <c r="E317" s="540"/>
      <c r="F317" s="540"/>
      <c r="G317" s="540"/>
      <c r="H317" s="540"/>
      <c r="I317" s="540"/>
      <c r="J317" s="540"/>
      <c r="K317" s="540"/>
      <c r="L317" s="540"/>
      <c r="M317" s="540"/>
      <c r="N317" s="540"/>
      <c r="O317" s="540"/>
      <c r="P317" s="540"/>
      <c r="Q317" s="540"/>
      <c r="R317" s="540"/>
      <c r="S317" s="540"/>
      <c r="T317" s="541"/>
      <c r="U317" s="541"/>
      <c r="V317" s="541"/>
      <c r="W317" s="541"/>
      <c r="X317" s="541"/>
      <c r="Y317" s="541"/>
      <c r="Z317" s="541"/>
    </row>
    <row r="318">
      <c r="A318" s="540"/>
      <c r="B318" s="540"/>
      <c r="C318" s="540"/>
      <c r="D318" s="540"/>
      <c r="E318" s="540"/>
      <c r="F318" s="540"/>
      <c r="G318" s="540"/>
      <c r="H318" s="540"/>
      <c r="I318" s="540"/>
      <c r="J318" s="540"/>
      <c r="K318" s="540"/>
      <c r="L318" s="540"/>
      <c r="M318" s="540"/>
      <c r="N318" s="540"/>
      <c r="O318" s="540"/>
      <c r="P318" s="540"/>
      <c r="Q318" s="540"/>
      <c r="R318" s="540"/>
      <c r="S318" s="540"/>
      <c r="T318" s="541"/>
      <c r="U318" s="541"/>
      <c r="V318" s="541"/>
      <c r="W318" s="541"/>
      <c r="X318" s="541"/>
      <c r="Y318" s="541"/>
      <c r="Z318" s="541"/>
    </row>
    <row r="319">
      <c r="A319" s="540"/>
      <c r="B319" s="540"/>
      <c r="C319" s="540"/>
      <c r="D319" s="540"/>
      <c r="E319" s="540"/>
      <c r="F319" s="540"/>
      <c r="G319" s="540"/>
      <c r="H319" s="540"/>
      <c r="I319" s="540"/>
      <c r="J319" s="540"/>
      <c r="K319" s="540"/>
      <c r="L319" s="540"/>
      <c r="M319" s="540"/>
      <c r="N319" s="540"/>
      <c r="O319" s="540"/>
      <c r="P319" s="540"/>
      <c r="Q319" s="540"/>
      <c r="R319" s="540"/>
      <c r="S319" s="540"/>
      <c r="T319" s="541"/>
      <c r="U319" s="541"/>
      <c r="V319" s="541"/>
      <c r="W319" s="541"/>
      <c r="X319" s="541"/>
      <c r="Y319" s="541"/>
      <c r="Z319" s="541"/>
    </row>
    <row r="320">
      <c r="A320" s="540"/>
      <c r="B320" s="540"/>
      <c r="C320" s="540"/>
      <c r="D320" s="540"/>
      <c r="E320" s="540"/>
      <c r="F320" s="540"/>
      <c r="G320" s="540"/>
      <c r="H320" s="540"/>
      <c r="I320" s="540"/>
      <c r="J320" s="540"/>
      <c r="K320" s="540"/>
      <c r="L320" s="540"/>
      <c r="M320" s="540"/>
      <c r="N320" s="540"/>
      <c r="O320" s="540"/>
      <c r="P320" s="540"/>
      <c r="Q320" s="540"/>
      <c r="R320" s="540"/>
      <c r="S320" s="540"/>
      <c r="T320" s="541"/>
      <c r="U320" s="541"/>
      <c r="V320" s="541"/>
      <c r="W320" s="541"/>
      <c r="X320" s="541"/>
      <c r="Y320" s="541"/>
      <c r="Z320" s="541"/>
    </row>
    <row r="321">
      <c r="A321" s="540"/>
      <c r="B321" s="540"/>
      <c r="C321" s="540"/>
      <c r="D321" s="540"/>
      <c r="E321" s="540"/>
      <c r="F321" s="540"/>
      <c r="G321" s="540"/>
      <c r="H321" s="540"/>
      <c r="I321" s="540"/>
      <c r="J321" s="540"/>
      <c r="K321" s="540"/>
      <c r="L321" s="540"/>
      <c r="M321" s="540"/>
      <c r="N321" s="540"/>
      <c r="O321" s="540"/>
      <c r="P321" s="540"/>
      <c r="Q321" s="540"/>
      <c r="R321" s="540"/>
      <c r="S321" s="540"/>
      <c r="T321" s="541"/>
      <c r="U321" s="541"/>
      <c r="V321" s="541"/>
      <c r="W321" s="541"/>
      <c r="X321" s="541"/>
      <c r="Y321" s="541"/>
      <c r="Z321" s="541"/>
    </row>
    <row r="322">
      <c r="A322" s="540"/>
      <c r="B322" s="540"/>
      <c r="C322" s="540"/>
      <c r="D322" s="540"/>
      <c r="E322" s="540"/>
      <c r="F322" s="540"/>
      <c r="G322" s="540"/>
      <c r="H322" s="540"/>
      <c r="I322" s="540"/>
      <c r="J322" s="540"/>
      <c r="K322" s="540"/>
      <c r="L322" s="540"/>
      <c r="M322" s="540"/>
      <c r="N322" s="540"/>
      <c r="O322" s="540"/>
      <c r="P322" s="540"/>
      <c r="Q322" s="540"/>
      <c r="R322" s="540"/>
      <c r="S322" s="540"/>
      <c r="T322" s="541"/>
      <c r="U322" s="541"/>
      <c r="V322" s="541"/>
      <c r="W322" s="541"/>
      <c r="X322" s="541"/>
      <c r="Y322" s="541"/>
      <c r="Z322" s="541"/>
    </row>
    <row r="323">
      <c r="A323" s="540"/>
      <c r="B323" s="540"/>
      <c r="C323" s="540"/>
      <c r="D323" s="540"/>
      <c r="E323" s="540"/>
      <c r="F323" s="540"/>
      <c r="G323" s="540"/>
      <c r="H323" s="540"/>
      <c r="I323" s="540"/>
      <c r="J323" s="540"/>
      <c r="K323" s="540"/>
      <c r="L323" s="540"/>
      <c r="M323" s="540"/>
      <c r="N323" s="540"/>
      <c r="O323" s="540"/>
      <c r="P323" s="540"/>
      <c r="Q323" s="540"/>
      <c r="R323" s="540"/>
      <c r="S323" s="540"/>
      <c r="T323" s="541"/>
      <c r="U323" s="541"/>
      <c r="V323" s="541"/>
      <c r="W323" s="541"/>
      <c r="X323" s="541"/>
      <c r="Y323" s="541"/>
      <c r="Z323" s="541"/>
    </row>
    <row r="324">
      <c r="A324" s="540"/>
      <c r="B324" s="540"/>
      <c r="C324" s="540"/>
      <c r="D324" s="540"/>
      <c r="E324" s="540"/>
      <c r="F324" s="540"/>
      <c r="G324" s="540"/>
      <c r="H324" s="540"/>
      <c r="I324" s="540"/>
      <c r="J324" s="540"/>
      <c r="K324" s="540"/>
      <c r="L324" s="540"/>
      <c r="M324" s="540"/>
      <c r="N324" s="540"/>
      <c r="O324" s="540"/>
      <c r="P324" s="540"/>
      <c r="Q324" s="540"/>
      <c r="R324" s="540"/>
      <c r="S324" s="540"/>
      <c r="T324" s="541"/>
      <c r="U324" s="541"/>
      <c r="V324" s="541"/>
      <c r="W324" s="541"/>
      <c r="X324" s="541"/>
      <c r="Y324" s="541"/>
      <c r="Z324" s="541"/>
    </row>
    <row r="325">
      <c r="A325" s="540"/>
      <c r="B325" s="540"/>
      <c r="C325" s="540"/>
      <c r="D325" s="540"/>
      <c r="E325" s="540"/>
      <c r="F325" s="540"/>
      <c r="G325" s="540"/>
      <c r="H325" s="540"/>
      <c r="I325" s="540"/>
      <c r="J325" s="540"/>
      <c r="K325" s="540"/>
      <c r="L325" s="540"/>
      <c r="M325" s="540"/>
      <c r="N325" s="540"/>
      <c r="O325" s="540"/>
      <c r="P325" s="540"/>
      <c r="Q325" s="540"/>
      <c r="R325" s="540"/>
      <c r="S325" s="540"/>
      <c r="T325" s="541"/>
      <c r="U325" s="541"/>
      <c r="V325" s="541"/>
      <c r="W325" s="541"/>
      <c r="X325" s="541"/>
      <c r="Y325" s="541"/>
      <c r="Z325" s="541"/>
    </row>
    <row r="326">
      <c r="A326" s="540"/>
      <c r="B326" s="540"/>
      <c r="C326" s="540"/>
      <c r="D326" s="540"/>
      <c r="E326" s="540"/>
      <c r="F326" s="540"/>
      <c r="G326" s="540"/>
      <c r="H326" s="540"/>
      <c r="I326" s="540"/>
      <c r="J326" s="540"/>
      <c r="K326" s="540"/>
      <c r="L326" s="540"/>
      <c r="M326" s="540"/>
      <c r="N326" s="540"/>
      <c r="O326" s="540"/>
      <c r="P326" s="540"/>
      <c r="Q326" s="540"/>
      <c r="R326" s="540"/>
      <c r="S326" s="540"/>
      <c r="T326" s="541"/>
      <c r="U326" s="541"/>
      <c r="V326" s="541"/>
      <c r="W326" s="541"/>
      <c r="X326" s="541"/>
      <c r="Y326" s="541"/>
      <c r="Z326" s="541"/>
    </row>
    <row r="327">
      <c r="A327" s="540"/>
      <c r="B327" s="540"/>
      <c r="C327" s="540"/>
      <c r="D327" s="540"/>
      <c r="E327" s="540"/>
      <c r="F327" s="540"/>
      <c r="G327" s="540"/>
      <c r="H327" s="540"/>
      <c r="I327" s="540"/>
      <c r="J327" s="540"/>
      <c r="K327" s="540"/>
      <c r="L327" s="540"/>
      <c r="M327" s="540"/>
      <c r="N327" s="540"/>
      <c r="O327" s="540"/>
      <c r="P327" s="540"/>
      <c r="Q327" s="540"/>
      <c r="R327" s="540"/>
      <c r="S327" s="540"/>
      <c r="T327" s="541"/>
      <c r="U327" s="541"/>
      <c r="V327" s="541"/>
      <c r="W327" s="541"/>
      <c r="X327" s="541"/>
      <c r="Y327" s="541"/>
      <c r="Z327" s="541"/>
    </row>
    <row r="328">
      <c r="A328" s="540"/>
      <c r="B328" s="540"/>
      <c r="C328" s="540"/>
      <c r="D328" s="540"/>
      <c r="E328" s="540"/>
      <c r="F328" s="540"/>
      <c r="G328" s="540"/>
      <c r="H328" s="540"/>
      <c r="I328" s="540"/>
      <c r="J328" s="540"/>
      <c r="K328" s="540"/>
      <c r="L328" s="540"/>
      <c r="M328" s="540"/>
      <c r="N328" s="540"/>
      <c r="O328" s="540"/>
      <c r="P328" s="540"/>
      <c r="Q328" s="540"/>
      <c r="R328" s="540"/>
      <c r="S328" s="540"/>
      <c r="T328" s="541"/>
      <c r="U328" s="541"/>
      <c r="V328" s="541"/>
      <c r="W328" s="541"/>
      <c r="X328" s="541"/>
      <c r="Y328" s="541"/>
      <c r="Z328" s="541"/>
    </row>
    <row r="329">
      <c r="A329" s="540"/>
      <c r="B329" s="540"/>
      <c r="C329" s="540"/>
      <c r="D329" s="540"/>
      <c r="E329" s="540"/>
      <c r="F329" s="540"/>
      <c r="G329" s="540"/>
      <c r="H329" s="540"/>
      <c r="I329" s="540"/>
      <c r="J329" s="540"/>
      <c r="K329" s="540"/>
      <c r="L329" s="540"/>
      <c r="M329" s="540"/>
      <c r="N329" s="540"/>
      <c r="O329" s="540"/>
      <c r="P329" s="540"/>
      <c r="Q329" s="540"/>
      <c r="R329" s="540"/>
      <c r="S329" s="540"/>
      <c r="T329" s="541"/>
      <c r="U329" s="541"/>
      <c r="V329" s="541"/>
      <c r="W329" s="541"/>
      <c r="X329" s="541"/>
      <c r="Y329" s="541"/>
      <c r="Z329" s="541"/>
    </row>
    <row r="330">
      <c r="A330" s="540"/>
      <c r="B330" s="540"/>
      <c r="C330" s="540"/>
      <c r="D330" s="540"/>
      <c r="E330" s="540"/>
      <c r="F330" s="540"/>
      <c r="G330" s="540"/>
      <c r="H330" s="540"/>
      <c r="I330" s="540"/>
      <c r="J330" s="540"/>
      <c r="K330" s="540"/>
      <c r="L330" s="540"/>
      <c r="M330" s="540"/>
      <c r="N330" s="540"/>
      <c r="O330" s="540"/>
      <c r="P330" s="540"/>
      <c r="Q330" s="540"/>
      <c r="R330" s="540"/>
      <c r="S330" s="540"/>
      <c r="T330" s="541"/>
      <c r="U330" s="541"/>
      <c r="V330" s="541"/>
      <c r="W330" s="541"/>
      <c r="X330" s="541"/>
      <c r="Y330" s="541"/>
      <c r="Z330" s="541"/>
    </row>
    <row r="331">
      <c r="A331" s="540"/>
      <c r="B331" s="540"/>
      <c r="C331" s="540"/>
      <c r="D331" s="540"/>
      <c r="E331" s="540"/>
      <c r="F331" s="540"/>
      <c r="G331" s="540"/>
      <c r="H331" s="540"/>
      <c r="I331" s="540"/>
      <c r="J331" s="540"/>
      <c r="K331" s="540"/>
      <c r="L331" s="540"/>
      <c r="M331" s="540"/>
      <c r="N331" s="540"/>
      <c r="O331" s="540"/>
      <c r="P331" s="540"/>
      <c r="Q331" s="540"/>
      <c r="R331" s="540"/>
      <c r="S331" s="540"/>
      <c r="T331" s="541"/>
      <c r="U331" s="541"/>
      <c r="V331" s="541"/>
      <c r="W331" s="541"/>
      <c r="X331" s="541"/>
      <c r="Y331" s="541"/>
      <c r="Z331" s="541"/>
    </row>
    <row r="332">
      <c r="A332" s="540"/>
      <c r="B332" s="540"/>
      <c r="C332" s="540"/>
      <c r="D332" s="540"/>
      <c r="E332" s="540"/>
      <c r="F332" s="540"/>
      <c r="G332" s="540"/>
      <c r="H332" s="540"/>
      <c r="I332" s="540"/>
      <c r="J332" s="540"/>
      <c r="K332" s="540"/>
      <c r="L332" s="540"/>
      <c r="M332" s="540"/>
      <c r="N332" s="540"/>
      <c r="O332" s="540"/>
      <c r="P332" s="540"/>
      <c r="Q332" s="540"/>
      <c r="R332" s="540"/>
      <c r="S332" s="540"/>
      <c r="T332" s="541"/>
      <c r="U332" s="541"/>
      <c r="V332" s="541"/>
      <c r="W332" s="541"/>
      <c r="X332" s="541"/>
      <c r="Y332" s="541"/>
      <c r="Z332" s="541"/>
    </row>
    <row r="333">
      <c r="A333" s="540"/>
      <c r="B333" s="540"/>
      <c r="C333" s="540"/>
      <c r="D333" s="540"/>
      <c r="E333" s="540"/>
      <c r="F333" s="540"/>
      <c r="G333" s="540"/>
      <c r="H333" s="540"/>
      <c r="I333" s="540"/>
      <c r="J333" s="540"/>
      <c r="K333" s="540"/>
      <c r="L333" s="540"/>
      <c r="M333" s="540"/>
      <c r="N333" s="540"/>
      <c r="O333" s="540"/>
      <c r="P333" s="540"/>
      <c r="Q333" s="540"/>
      <c r="R333" s="540"/>
      <c r="S333" s="540"/>
      <c r="T333" s="541"/>
      <c r="U333" s="541"/>
      <c r="V333" s="541"/>
      <c r="W333" s="541"/>
      <c r="X333" s="541"/>
      <c r="Y333" s="541"/>
      <c r="Z333" s="541"/>
    </row>
    <row r="334">
      <c r="A334" s="540"/>
      <c r="B334" s="540"/>
      <c r="C334" s="540"/>
      <c r="D334" s="540"/>
      <c r="E334" s="540"/>
      <c r="F334" s="540"/>
      <c r="G334" s="540"/>
      <c r="H334" s="540"/>
      <c r="I334" s="540"/>
      <c r="J334" s="540"/>
      <c r="K334" s="540"/>
      <c r="L334" s="540"/>
      <c r="M334" s="540"/>
      <c r="N334" s="540"/>
      <c r="O334" s="540"/>
      <c r="P334" s="540"/>
      <c r="Q334" s="540"/>
      <c r="R334" s="540"/>
      <c r="S334" s="540"/>
      <c r="T334" s="541"/>
      <c r="U334" s="541"/>
      <c r="V334" s="541"/>
      <c r="W334" s="541"/>
      <c r="X334" s="541"/>
      <c r="Y334" s="541"/>
      <c r="Z334" s="541"/>
    </row>
    <row r="335">
      <c r="A335" s="540"/>
      <c r="B335" s="540"/>
      <c r="C335" s="540"/>
      <c r="D335" s="540"/>
      <c r="E335" s="540"/>
      <c r="F335" s="540"/>
      <c r="G335" s="540"/>
      <c r="H335" s="540"/>
      <c r="I335" s="540"/>
      <c r="J335" s="540"/>
      <c r="K335" s="540"/>
      <c r="L335" s="540"/>
      <c r="M335" s="540"/>
      <c r="N335" s="540"/>
      <c r="O335" s="540"/>
      <c r="P335" s="540"/>
      <c r="Q335" s="540"/>
      <c r="R335" s="540"/>
      <c r="S335" s="540"/>
      <c r="T335" s="541"/>
      <c r="U335" s="541"/>
      <c r="V335" s="541"/>
      <c r="W335" s="541"/>
      <c r="X335" s="541"/>
      <c r="Y335" s="541"/>
      <c r="Z335" s="541"/>
    </row>
    <row r="336">
      <c r="A336" s="540"/>
      <c r="B336" s="540"/>
      <c r="C336" s="540"/>
      <c r="D336" s="540"/>
      <c r="E336" s="540"/>
      <c r="F336" s="540"/>
      <c r="G336" s="540"/>
      <c r="H336" s="540"/>
      <c r="I336" s="540"/>
      <c r="J336" s="540"/>
      <c r="K336" s="540"/>
      <c r="L336" s="540"/>
      <c r="M336" s="540"/>
      <c r="N336" s="540"/>
      <c r="O336" s="540"/>
      <c r="P336" s="540"/>
      <c r="Q336" s="540"/>
      <c r="R336" s="540"/>
      <c r="S336" s="540"/>
      <c r="T336" s="541"/>
      <c r="U336" s="541"/>
      <c r="V336" s="541"/>
      <c r="W336" s="541"/>
      <c r="X336" s="541"/>
      <c r="Y336" s="541"/>
      <c r="Z336" s="541"/>
    </row>
    <row r="337">
      <c r="A337" s="540"/>
      <c r="B337" s="540"/>
      <c r="C337" s="540"/>
      <c r="D337" s="540"/>
      <c r="E337" s="540"/>
      <c r="F337" s="540"/>
      <c r="G337" s="540"/>
      <c r="H337" s="540"/>
      <c r="I337" s="540"/>
      <c r="J337" s="540"/>
      <c r="K337" s="540"/>
      <c r="L337" s="540"/>
      <c r="M337" s="540"/>
      <c r="N337" s="540"/>
      <c r="O337" s="540"/>
      <c r="P337" s="540"/>
      <c r="Q337" s="540"/>
      <c r="R337" s="540"/>
      <c r="S337" s="540"/>
      <c r="T337" s="541"/>
      <c r="U337" s="541"/>
      <c r="V337" s="541"/>
      <c r="W337" s="541"/>
      <c r="X337" s="541"/>
      <c r="Y337" s="541"/>
      <c r="Z337" s="541"/>
    </row>
    <row r="338">
      <c r="A338" s="540"/>
      <c r="B338" s="540"/>
      <c r="C338" s="540"/>
      <c r="D338" s="540"/>
      <c r="E338" s="540"/>
      <c r="F338" s="540"/>
      <c r="G338" s="540"/>
      <c r="H338" s="540"/>
      <c r="I338" s="540"/>
      <c r="J338" s="540"/>
      <c r="K338" s="540"/>
      <c r="L338" s="540"/>
      <c r="M338" s="540"/>
      <c r="N338" s="540"/>
      <c r="O338" s="540"/>
      <c r="P338" s="540"/>
      <c r="Q338" s="540"/>
      <c r="R338" s="540"/>
      <c r="S338" s="540"/>
      <c r="T338" s="541"/>
      <c r="U338" s="541"/>
      <c r="V338" s="541"/>
      <c r="W338" s="541"/>
      <c r="X338" s="541"/>
      <c r="Y338" s="541"/>
      <c r="Z338" s="541"/>
    </row>
    <row r="339">
      <c r="A339" s="540"/>
      <c r="B339" s="540"/>
      <c r="C339" s="540"/>
      <c r="D339" s="540"/>
      <c r="E339" s="540"/>
      <c r="F339" s="540"/>
      <c r="G339" s="540"/>
      <c r="H339" s="540"/>
      <c r="I339" s="540"/>
      <c r="J339" s="540"/>
      <c r="K339" s="540"/>
      <c r="L339" s="540"/>
      <c r="M339" s="540"/>
      <c r="N339" s="540"/>
      <c r="O339" s="540"/>
      <c r="P339" s="540"/>
      <c r="Q339" s="540"/>
      <c r="R339" s="540"/>
      <c r="S339" s="540"/>
      <c r="T339" s="541"/>
      <c r="U339" s="541"/>
      <c r="V339" s="541"/>
      <c r="W339" s="541"/>
      <c r="X339" s="541"/>
      <c r="Y339" s="541"/>
      <c r="Z339" s="541"/>
    </row>
    <row r="340">
      <c r="A340" s="540"/>
      <c r="B340" s="540"/>
      <c r="C340" s="540"/>
      <c r="D340" s="540"/>
      <c r="E340" s="540"/>
      <c r="F340" s="540"/>
      <c r="G340" s="540"/>
      <c r="H340" s="540"/>
      <c r="I340" s="540"/>
      <c r="J340" s="540"/>
      <c r="K340" s="540"/>
      <c r="L340" s="540"/>
      <c r="M340" s="540"/>
      <c r="N340" s="540"/>
      <c r="O340" s="540"/>
      <c r="P340" s="540"/>
      <c r="Q340" s="540"/>
      <c r="R340" s="540"/>
      <c r="S340" s="540"/>
      <c r="T340" s="541"/>
      <c r="U340" s="541"/>
      <c r="V340" s="541"/>
      <c r="W340" s="541"/>
      <c r="X340" s="541"/>
      <c r="Y340" s="541"/>
      <c r="Z340" s="541"/>
    </row>
    <row r="341">
      <c r="A341" s="540"/>
      <c r="B341" s="540"/>
      <c r="C341" s="540"/>
      <c r="D341" s="540"/>
      <c r="E341" s="540"/>
      <c r="F341" s="540"/>
      <c r="G341" s="540"/>
      <c r="H341" s="540"/>
      <c r="I341" s="540"/>
      <c r="J341" s="540"/>
      <c r="K341" s="540"/>
      <c r="L341" s="540"/>
      <c r="M341" s="540"/>
      <c r="N341" s="540"/>
      <c r="O341" s="540"/>
      <c r="P341" s="540"/>
      <c r="Q341" s="540"/>
      <c r="R341" s="540"/>
      <c r="S341" s="540"/>
      <c r="T341" s="541"/>
      <c r="U341" s="541"/>
      <c r="V341" s="541"/>
      <c r="W341" s="541"/>
      <c r="X341" s="541"/>
      <c r="Y341" s="541"/>
      <c r="Z341" s="541"/>
    </row>
    <row r="342">
      <c r="A342" s="540"/>
      <c r="B342" s="540"/>
      <c r="C342" s="540"/>
      <c r="D342" s="540"/>
      <c r="E342" s="540"/>
      <c r="F342" s="540"/>
      <c r="G342" s="540"/>
      <c r="H342" s="540"/>
      <c r="I342" s="540"/>
      <c r="J342" s="540"/>
      <c r="K342" s="540"/>
      <c r="L342" s="540"/>
      <c r="M342" s="540"/>
      <c r="N342" s="540"/>
      <c r="O342" s="540"/>
      <c r="P342" s="540"/>
      <c r="Q342" s="540"/>
      <c r="R342" s="540"/>
      <c r="S342" s="540"/>
      <c r="T342" s="541"/>
      <c r="U342" s="541"/>
      <c r="V342" s="541"/>
      <c r="W342" s="541"/>
      <c r="X342" s="541"/>
      <c r="Y342" s="541"/>
      <c r="Z342" s="541"/>
    </row>
    <row r="343">
      <c r="A343" s="540"/>
      <c r="B343" s="540"/>
      <c r="C343" s="540"/>
      <c r="D343" s="540"/>
      <c r="E343" s="540"/>
      <c r="F343" s="540"/>
      <c r="G343" s="540"/>
      <c r="H343" s="540"/>
      <c r="I343" s="540"/>
      <c r="J343" s="540"/>
      <c r="K343" s="540"/>
      <c r="L343" s="540"/>
      <c r="M343" s="540"/>
      <c r="N343" s="540"/>
      <c r="O343" s="540"/>
      <c r="P343" s="540"/>
      <c r="Q343" s="540"/>
      <c r="R343" s="540"/>
      <c r="S343" s="540"/>
      <c r="T343" s="541"/>
      <c r="U343" s="541"/>
      <c r="V343" s="541"/>
      <c r="W343" s="541"/>
      <c r="X343" s="541"/>
      <c r="Y343" s="541"/>
      <c r="Z343" s="541"/>
    </row>
    <row r="344">
      <c r="A344" s="540"/>
      <c r="B344" s="540"/>
      <c r="C344" s="540"/>
      <c r="D344" s="540"/>
      <c r="E344" s="540"/>
      <c r="F344" s="540"/>
      <c r="G344" s="540"/>
      <c r="H344" s="540"/>
      <c r="I344" s="540"/>
      <c r="J344" s="540"/>
      <c r="K344" s="540"/>
      <c r="L344" s="540"/>
      <c r="M344" s="540"/>
      <c r="N344" s="540"/>
      <c r="O344" s="540"/>
      <c r="P344" s="540"/>
      <c r="Q344" s="540"/>
      <c r="R344" s="540"/>
      <c r="S344" s="540"/>
      <c r="T344" s="541"/>
      <c r="U344" s="541"/>
      <c r="V344" s="541"/>
      <c r="W344" s="541"/>
      <c r="X344" s="541"/>
      <c r="Y344" s="541"/>
      <c r="Z344" s="541"/>
    </row>
    <row r="345">
      <c r="A345" s="540"/>
      <c r="B345" s="540"/>
      <c r="C345" s="540"/>
      <c r="D345" s="540"/>
      <c r="E345" s="540"/>
      <c r="F345" s="540"/>
      <c r="G345" s="540"/>
      <c r="H345" s="540"/>
      <c r="I345" s="540"/>
      <c r="J345" s="540"/>
      <c r="K345" s="540"/>
      <c r="L345" s="540"/>
      <c r="M345" s="540"/>
      <c r="N345" s="540"/>
      <c r="O345" s="540"/>
      <c r="P345" s="540"/>
      <c r="Q345" s="540"/>
      <c r="R345" s="540"/>
      <c r="S345" s="540"/>
      <c r="T345" s="541"/>
      <c r="U345" s="541"/>
      <c r="V345" s="541"/>
      <c r="W345" s="541"/>
      <c r="X345" s="541"/>
      <c r="Y345" s="541"/>
      <c r="Z345" s="541"/>
    </row>
    <row r="346">
      <c r="A346" s="540"/>
      <c r="B346" s="540"/>
      <c r="C346" s="540"/>
      <c r="D346" s="540"/>
      <c r="E346" s="540"/>
      <c r="F346" s="540"/>
      <c r="G346" s="540"/>
      <c r="H346" s="540"/>
      <c r="I346" s="540"/>
      <c r="J346" s="540"/>
      <c r="K346" s="540"/>
      <c r="L346" s="540"/>
      <c r="M346" s="540"/>
      <c r="N346" s="540"/>
      <c r="O346" s="540"/>
      <c r="P346" s="540"/>
      <c r="Q346" s="540"/>
      <c r="R346" s="540"/>
      <c r="S346" s="540"/>
      <c r="T346" s="541"/>
      <c r="U346" s="541"/>
      <c r="V346" s="541"/>
      <c r="W346" s="541"/>
      <c r="X346" s="541"/>
      <c r="Y346" s="541"/>
      <c r="Z346" s="541"/>
    </row>
    <row r="347">
      <c r="A347" s="540"/>
      <c r="B347" s="540"/>
      <c r="C347" s="540"/>
      <c r="D347" s="540"/>
      <c r="E347" s="540"/>
      <c r="F347" s="540"/>
      <c r="G347" s="540"/>
      <c r="H347" s="540"/>
      <c r="I347" s="540"/>
      <c r="J347" s="540"/>
      <c r="K347" s="540"/>
      <c r="L347" s="540"/>
      <c r="M347" s="540"/>
      <c r="N347" s="540"/>
      <c r="O347" s="540"/>
      <c r="P347" s="540"/>
      <c r="Q347" s="540"/>
      <c r="R347" s="540"/>
      <c r="S347" s="540"/>
      <c r="T347" s="541"/>
      <c r="U347" s="541"/>
      <c r="V347" s="541"/>
      <c r="W347" s="541"/>
      <c r="X347" s="541"/>
      <c r="Y347" s="541"/>
      <c r="Z347" s="541"/>
    </row>
    <row r="348">
      <c r="A348" s="540"/>
      <c r="B348" s="540"/>
      <c r="C348" s="540"/>
      <c r="D348" s="540"/>
      <c r="E348" s="540"/>
      <c r="F348" s="540"/>
      <c r="G348" s="540"/>
      <c r="H348" s="540"/>
      <c r="I348" s="540"/>
      <c r="J348" s="540"/>
      <c r="K348" s="540"/>
      <c r="L348" s="540"/>
      <c r="M348" s="540"/>
      <c r="N348" s="540"/>
      <c r="O348" s="540"/>
      <c r="P348" s="540"/>
      <c r="Q348" s="540"/>
      <c r="R348" s="540"/>
      <c r="S348" s="540"/>
      <c r="T348" s="541"/>
      <c r="U348" s="541"/>
      <c r="V348" s="541"/>
      <c r="W348" s="541"/>
      <c r="X348" s="541"/>
      <c r="Y348" s="541"/>
      <c r="Z348" s="541"/>
    </row>
    <row r="349">
      <c r="A349" s="540"/>
      <c r="B349" s="540"/>
      <c r="C349" s="540"/>
      <c r="D349" s="540"/>
      <c r="E349" s="540"/>
      <c r="F349" s="540"/>
      <c r="G349" s="540"/>
      <c r="H349" s="540"/>
      <c r="I349" s="540"/>
      <c r="J349" s="540"/>
      <c r="K349" s="540"/>
      <c r="L349" s="540"/>
      <c r="M349" s="540"/>
      <c r="N349" s="540"/>
      <c r="O349" s="540"/>
      <c r="P349" s="540"/>
      <c r="Q349" s="540"/>
      <c r="R349" s="540"/>
      <c r="S349" s="540"/>
      <c r="T349" s="541"/>
      <c r="U349" s="541"/>
      <c r="V349" s="541"/>
      <c r="W349" s="541"/>
      <c r="X349" s="541"/>
      <c r="Y349" s="541"/>
      <c r="Z349" s="541"/>
    </row>
    <row r="350">
      <c r="A350" s="540"/>
      <c r="B350" s="540"/>
      <c r="C350" s="540"/>
      <c r="D350" s="540"/>
      <c r="E350" s="540"/>
      <c r="F350" s="540"/>
      <c r="G350" s="540"/>
      <c r="H350" s="540"/>
      <c r="I350" s="540"/>
      <c r="J350" s="540"/>
      <c r="K350" s="540"/>
      <c r="L350" s="540"/>
      <c r="M350" s="540"/>
      <c r="N350" s="540"/>
      <c r="O350" s="540"/>
      <c r="P350" s="540"/>
      <c r="Q350" s="540"/>
      <c r="R350" s="540"/>
      <c r="S350" s="540"/>
      <c r="T350" s="541"/>
      <c r="U350" s="541"/>
      <c r="V350" s="541"/>
      <c r="W350" s="541"/>
      <c r="X350" s="541"/>
      <c r="Y350" s="541"/>
      <c r="Z350" s="541"/>
    </row>
    <row r="351">
      <c r="A351" s="540"/>
      <c r="B351" s="540"/>
      <c r="C351" s="540"/>
      <c r="D351" s="540"/>
      <c r="E351" s="540"/>
      <c r="F351" s="540"/>
      <c r="G351" s="540"/>
      <c r="H351" s="540"/>
      <c r="I351" s="540"/>
      <c r="J351" s="540"/>
      <c r="K351" s="540"/>
      <c r="L351" s="540"/>
      <c r="M351" s="540"/>
      <c r="N351" s="540"/>
      <c r="O351" s="540"/>
      <c r="P351" s="540"/>
      <c r="Q351" s="540"/>
      <c r="R351" s="540"/>
      <c r="S351" s="540"/>
      <c r="T351" s="541"/>
      <c r="U351" s="541"/>
      <c r="V351" s="541"/>
      <c r="W351" s="541"/>
      <c r="X351" s="541"/>
      <c r="Y351" s="541"/>
      <c r="Z351" s="541"/>
    </row>
    <row r="352">
      <c r="A352" s="540"/>
      <c r="B352" s="540"/>
      <c r="C352" s="540"/>
      <c r="D352" s="540"/>
      <c r="E352" s="540"/>
      <c r="F352" s="540"/>
      <c r="G352" s="540"/>
      <c r="H352" s="540"/>
      <c r="I352" s="540"/>
      <c r="J352" s="540"/>
      <c r="K352" s="540"/>
      <c r="L352" s="540"/>
      <c r="M352" s="540"/>
      <c r="N352" s="540"/>
      <c r="O352" s="540"/>
      <c r="P352" s="540"/>
      <c r="Q352" s="540"/>
      <c r="R352" s="540"/>
      <c r="S352" s="540"/>
      <c r="T352" s="541"/>
      <c r="U352" s="541"/>
      <c r="V352" s="541"/>
      <c r="W352" s="541"/>
      <c r="X352" s="541"/>
      <c r="Y352" s="541"/>
      <c r="Z352" s="541"/>
    </row>
    <row r="353">
      <c r="A353" s="540"/>
      <c r="B353" s="540"/>
      <c r="C353" s="540"/>
      <c r="D353" s="540"/>
      <c r="E353" s="540"/>
      <c r="F353" s="540"/>
      <c r="G353" s="540"/>
      <c r="H353" s="540"/>
      <c r="I353" s="540"/>
      <c r="J353" s="540"/>
      <c r="K353" s="540"/>
      <c r="L353" s="540"/>
      <c r="M353" s="540"/>
      <c r="N353" s="540"/>
      <c r="O353" s="540"/>
      <c r="P353" s="540"/>
      <c r="Q353" s="540"/>
      <c r="R353" s="540"/>
      <c r="S353" s="540"/>
      <c r="T353" s="541"/>
      <c r="U353" s="541"/>
      <c r="V353" s="541"/>
      <c r="W353" s="541"/>
      <c r="X353" s="541"/>
      <c r="Y353" s="541"/>
      <c r="Z353" s="541"/>
    </row>
    <row r="354">
      <c r="A354" s="540"/>
      <c r="B354" s="540"/>
      <c r="C354" s="540"/>
      <c r="D354" s="540"/>
      <c r="E354" s="540"/>
      <c r="F354" s="540"/>
      <c r="G354" s="540"/>
      <c r="H354" s="540"/>
      <c r="I354" s="540"/>
      <c r="J354" s="540"/>
      <c r="K354" s="540"/>
      <c r="L354" s="540"/>
      <c r="M354" s="540"/>
      <c r="N354" s="540"/>
      <c r="O354" s="540"/>
      <c r="P354" s="540"/>
      <c r="Q354" s="540"/>
      <c r="R354" s="540"/>
      <c r="S354" s="540"/>
      <c r="T354" s="541"/>
      <c r="U354" s="541"/>
      <c r="V354" s="541"/>
      <c r="W354" s="541"/>
      <c r="X354" s="541"/>
      <c r="Y354" s="541"/>
      <c r="Z354" s="541"/>
    </row>
    <row r="355">
      <c r="A355" s="540"/>
      <c r="B355" s="540"/>
      <c r="C355" s="540"/>
      <c r="D355" s="540"/>
      <c r="E355" s="540"/>
      <c r="F355" s="540"/>
      <c r="G355" s="540"/>
      <c r="H355" s="540"/>
      <c r="I355" s="540"/>
      <c r="J355" s="540"/>
      <c r="K355" s="540"/>
      <c r="L355" s="540"/>
      <c r="M355" s="540"/>
      <c r="N355" s="540"/>
      <c r="O355" s="540"/>
      <c r="P355" s="540"/>
      <c r="Q355" s="540"/>
      <c r="R355" s="540"/>
      <c r="S355" s="540"/>
      <c r="T355" s="541"/>
      <c r="U355" s="541"/>
      <c r="V355" s="541"/>
      <c r="W355" s="541"/>
      <c r="X355" s="541"/>
      <c r="Y355" s="541"/>
      <c r="Z355" s="541"/>
    </row>
    <row r="356">
      <c r="A356" s="540"/>
      <c r="B356" s="540"/>
      <c r="C356" s="540"/>
      <c r="D356" s="540"/>
      <c r="E356" s="540"/>
      <c r="F356" s="540"/>
      <c r="G356" s="540"/>
      <c r="H356" s="540"/>
      <c r="I356" s="540"/>
      <c r="J356" s="540"/>
      <c r="K356" s="540"/>
      <c r="L356" s="540"/>
      <c r="M356" s="540"/>
      <c r="N356" s="540"/>
      <c r="O356" s="540"/>
      <c r="P356" s="540"/>
      <c r="Q356" s="540"/>
      <c r="R356" s="540"/>
      <c r="S356" s="540"/>
      <c r="T356" s="541"/>
      <c r="U356" s="541"/>
      <c r="V356" s="541"/>
      <c r="W356" s="541"/>
      <c r="X356" s="541"/>
      <c r="Y356" s="541"/>
      <c r="Z356" s="541"/>
    </row>
    <row r="357">
      <c r="A357" s="540"/>
      <c r="B357" s="540"/>
      <c r="C357" s="540"/>
      <c r="D357" s="540"/>
      <c r="E357" s="540"/>
      <c r="F357" s="540"/>
      <c r="G357" s="540"/>
      <c r="H357" s="540"/>
      <c r="I357" s="540"/>
      <c r="J357" s="540"/>
      <c r="K357" s="540"/>
      <c r="L357" s="540"/>
      <c r="M357" s="540"/>
      <c r="N357" s="540"/>
      <c r="O357" s="540"/>
      <c r="P357" s="540"/>
      <c r="Q357" s="540"/>
      <c r="R357" s="540"/>
      <c r="S357" s="540"/>
      <c r="T357" s="541"/>
      <c r="U357" s="541"/>
      <c r="V357" s="541"/>
      <c r="W357" s="541"/>
      <c r="X357" s="541"/>
      <c r="Y357" s="541"/>
      <c r="Z357" s="541"/>
    </row>
    <row r="358">
      <c r="A358" s="540"/>
      <c r="B358" s="540"/>
      <c r="C358" s="540"/>
      <c r="D358" s="540"/>
      <c r="E358" s="540"/>
      <c r="F358" s="540"/>
      <c r="G358" s="540"/>
      <c r="H358" s="540"/>
      <c r="I358" s="540"/>
      <c r="J358" s="540"/>
      <c r="K358" s="540"/>
      <c r="L358" s="540"/>
      <c r="M358" s="540"/>
      <c r="N358" s="540"/>
      <c r="O358" s="540"/>
      <c r="P358" s="540"/>
      <c r="Q358" s="540"/>
      <c r="R358" s="540"/>
      <c r="S358" s="540"/>
      <c r="T358" s="541"/>
      <c r="U358" s="541"/>
      <c r="V358" s="541"/>
      <c r="W358" s="541"/>
      <c r="X358" s="541"/>
      <c r="Y358" s="541"/>
      <c r="Z358" s="541"/>
    </row>
    <row r="359">
      <c r="A359" s="540"/>
      <c r="B359" s="540"/>
      <c r="C359" s="540"/>
      <c r="D359" s="540"/>
      <c r="E359" s="540"/>
      <c r="F359" s="540"/>
      <c r="G359" s="540"/>
      <c r="H359" s="540"/>
      <c r="I359" s="540"/>
      <c r="J359" s="540"/>
      <c r="K359" s="540"/>
      <c r="L359" s="540"/>
      <c r="M359" s="540"/>
      <c r="N359" s="540"/>
      <c r="O359" s="540"/>
      <c r="P359" s="540"/>
      <c r="Q359" s="540"/>
      <c r="R359" s="540"/>
      <c r="S359" s="540"/>
      <c r="T359" s="541"/>
      <c r="U359" s="541"/>
      <c r="V359" s="541"/>
      <c r="W359" s="541"/>
      <c r="X359" s="541"/>
      <c r="Y359" s="541"/>
      <c r="Z359" s="541"/>
    </row>
    <row r="360">
      <c r="A360" s="540"/>
      <c r="B360" s="540"/>
      <c r="C360" s="540"/>
      <c r="D360" s="540"/>
      <c r="E360" s="540"/>
      <c r="F360" s="540"/>
      <c r="G360" s="540"/>
      <c r="H360" s="540"/>
      <c r="I360" s="540"/>
      <c r="J360" s="540"/>
      <c r="K360" s="540"/>
      <c r="L360" s="540"/>
      <c r="M360" s="540"/>
      <c r="N360" s="540"/>
      <c r="O360" s="540"/>
      <c r="P360" s="540"/>
      <c r="Q360" s="540"/>
      <c r="R360" s="540"/>
      <c r="S360" s="540"/>
      <c r="T360" s="541"/>
      <c r="U360" s="541"/>
      <c r="V360" s="541"/>
      <c r="W360" s="541"/>
      <c r="X360" s="541"/>
      <c r="Y360" s="541"/>
      <c r="Z360" s="541"/>
    </row>
    <row r="361">
      <c r="A361" s="540"/>
      <c r="B361" s="540"/>
      <c r="C361" s="540"/>
      <c r="D361" s="540"/>
      <c r="E361" s="540"/>
      <c r="F361" s="540"/>
      <c r="G361" s="540"/>
      <c r="H361" s="540"/>
      <c r="I361" s="540"/>
      <c r="J361" s="540"/>
      <c r="K361" s="540"/>
      <c r="L361" s="540"/>
      <c r="M361" s="540"/>
      <c r="N361" s="540"/>
      <c r="O361" s="540"/>
      <c r="P361" s="540"/>
      <c r="Q361" s="540"/>
      <c r="R361" s="540"/>
      <c r="S361" s="540"/>
      <c r="T361" s="541"/>
      <c r="U361" s="541"/>
      <c r="V361" s="541"/>
      <c r="W361" s="541"/>
      <c r="X361" s="541"/>
      <c r="Y361" s="541"/>
      <c r="Z361" s="541"/>
    </row>
    <row r="362">
      <c r="A362" s="540"/>
      <c r="B362" s="540"/>
      <c r="C362" s="540"/>
      <c r="D362" s="540"/>
      <c r="E362" s="540"/>
      <c r="F362" s="540"/>
      <c r="G362" s="540"/>
      <c r="H362" s="540"/>
      <c r="I362" s="540"/>
      <c r="J362" s="540"/>
      <c r="K362" s="540"/>
      <c r="L362" s="540"/>
      <c r="M362" s="540"/>
      <c r="N362" s="540"/>
      <c r="O362" s="540"/>
      <c r="P362" s="540"/>
      <c r="Q362" s="540"/>
      <c r="R362" s="540"/>
      <c r="S362" s="540"/>
      <c r="T362" s="541"/>
      <c r="U362" s="541"/>
      <c r="V362" s="541"/>
      <c r="W362" s="541"/>
      <c r="X362" s="541"/>
      <c r="Y362" s="541"/>
      <c r="Z362" s="541"/>
    </row>
    <row r="363">
      <c r="A363" s="540"/>
      <c r="B363" s="540"/>
      <c r="C363" s="540"/>
      <c r="D363" s="540"/>
      <c r="E363" s="540"/>
      <c r="F363" s="540"/>
      <c r="G363" s="540"/>
      <c r="H363" s="540"/>
      <c r="I363" s="540"/>
      <c r="J363" s="540"/>
      <c r="K363" s="540"/>
      <c r="L363" s="540"/>
      <c r="M363" s="540"/>
      <c r="N363" s="540"/>
      <c r="O363" s="540"/>
      <c r="P363" s="540"/>
      <c r="Q363" s="540"/>
      <c r="R363" s="540"/>
      <c r="S363" s="540"/>
      <c r="T363" s="541"/>
      <c r="U363" s="541"/>
      <c r="V363" s="541"/>
      <c r="W363" s="541"/>
      <c r="X363" s="541"/>
      <c r="Y363" s="541"/>
      <c r="Z363" s="541"/>
    </row>
    <row r="364">
      <c r="A364" s="540"/>
      <c r="B364" s="540"/>
      <c r="C364" s="540"/>
      <c r="D364" s="540"/>
      <c r="E364" s="540"/>
      <c r="F364" s="540"/>
      <c r="G364" s="540"/>
      <c r="H364" s="540"/>
      <c r="I364" s="540"/>
      <c r="J364" s="540"/>
      <c r="K364" s="540"/>
      <c r="L364" s="540"/>
      <c r="M364" s="540"/>
      <c r="N364" s="540"/>
      <c r="O364" s="540"/>
      <c r="P364" s="540"/>
      <c r="Q364" s="540"/>
      <c r="R364" s="540"/>
      <c r="S364" s="540"/>
      <c r="T364" s="541"/>
      <c r="U364" s="541"/>
      <c r="V364" s="541"/>
      <c r="W364" s="541"/>
      <c r="X364" s="541"/>
      <c r="Y364" s="541"/>
      <c r="Z364" s="541"/>
    </row>
    <row r="365">
      <c r="A365" s="540"/>
      <c r="B365" s="540"/>
      <c r="C365" s="540"/>
      <c r="D365" s="540"/>
      <c r="E365" s="540"/>
      <c r="F365" s="540"/>
      <c r="G365" s="540"/>
      <c r="H365" s="540"/>
      <c r="I365" s="540"/>
      <c r="J365" s="540"/>
      <c r="K365" s="540"/>
      <c r="L365" s="540"/>
      <c r="M365" s="540"/>
      <c r="N365" s="540"/>
      <c r="O365" s="540"/>
      <c r="P365" s="540"/>
      <c r="Q365" s="540"/>
      <c r="R365" s="540"/>
      <c r="S365" s="540"/>
      <c r="T365" s="541"/>
      <c r="U365" s="541"/>
      <c r="V365" s="541"/>
      <c r="W365" s="541"/>
      <c r="X365" s="541"/>
      <c r="Y365" s="541"/>
      <c r="Z365" s="541"/>
    </row>
    <row r="366">
      <c r="A366" s="540"/>
      <c r="B366" s="540"/>
      <c r="C366" s="540"/>
      <c r="D366" s="540"/>
      <c r="E366" s="540"/>
      <c r="F366" s="540"/>
      <c r="G366" s="540"/>
      <c r="H366" s="540"/>
      <c r="I366" s="540"/>
      <c r="J366" s="540"/>
      <c r="K366" s="540"/>
      <c r="L366" s="540"/>
      <c r="M366" s="540"/>
      <c r="N366" s="540"/>
      <c r="O366" s="540"/>
      <c r="P366" s="540"/>
      <c r="Q366" s="540"/>
      <c r="R366" s="540"/>
      <c r="S366" s="540"/>
      <c r="T366" s="541"/>
      <c r="U366" s="541"/>
      <c r="V366" s="541"/>
      <c r="W366" s="541"/>
      <c r="X366" s="541"/>
      <c r="Y366" s="541"/>
      <c r="Z366" s="541"/>
    </row>
    <row r="367">
      <c r="A367" s="540"/>
      <c r="B367" s="540"/>
      <c r="C367" s="540"/>
      <c r="D367" s="540"/>
      <c r="E367" s="540"/>
      <c r="F367" s="540"/>
      <c r="G367" s="540"/>
      <c r="H367" s="540"/>
      <c r="I367" s="540"/>
      <c r="J367" s="540"/>
      <c r="K367" s="540"/>
      <c r="L367" s="540"/>
      <c r="M367" s="540"/>
      <c r="N367" s="540"/>
      <c r="O367" s="540"/>
      <c r="P367" s="540"/>
      <c r="Q367" s="540"/>
      <c r="R367" s="540"/>
      <c r="S367" s="540"/>
      <c r="T367" s="541"/>
      <c r="U367" s="541"/>
      <c r="V367" s="541"/>
      <c r="W367" s="541"/>
      <c r="X367" s="541"/>
      <c r="Y367" s="541"/>
      <c r="Z367" s="541"/>
    </row>
    <row r="368">
      <c r="A368" s="540"/>
      <c r="B368" s="540"/>
      <c r="C368" s="540"/>
      <c r="D368" s="540"/>
      <c r="E368" s="540"/>
      <c r="F368" s="540"/>
      <c r="G368" s="540"/>
      <c r="H368" s="540"/>
      <c r="I368" s="540"/>
      <c r="J368" s="540"/>
      <c r="K368" s="540"/>
      <c r="L368" s="540"/>
      <c r="M368" s="540"/>
      <c r="N368" s="540"/>
      <c r="O368" s="540"/>
      <c r="P368" s="540"/>
      <c r="Q368" s="540"/>
      <c r="R368" s="540"/>
      <c r="S368" s="540"/>
      <c r="T368" s="541"/>
      <c r="U368" s="541"/>
      <c r="V368" s="541"/>
      <c r="W368" s="541"/>
      <c r="X368" s="541"/>
      <c r="Y368" s="541"/>
      <c r="Z368" s="541"/>
    </row>
    <row r="369">
      <c r="A369" s="540"/>
      <c r="B369" s="540"/>
      <c r="C369" s="540"/>
      <c r="D369" s="540"/>
      <c r="E369" s="540"/>
      <c r="F369" s="540"/>
      <c r="G369" s="540"/>
      <c r="H369" s="540"/>
      <c r="I369" s="540"/>
      <c r="J369" s="540"/>
      <c r="K369" s="540"/>
      <c r="L369" s="540"/>
      <c r="M369" s="540"/>
      <c r="N369" s="540"/>
      <c r="O369" s="540"/>
      <c r="P369" s="540"/>
      <c r="Q369" s="540"/>
      <c r="R369" s="540"/>
      <c r="S369" s="540"/>
      <c r="T369" s="541"/>
      <c r="U369" s="541"/>
      <c r="V369" s="541"/>
      <c r="W369" s="541"/>
      <c r="X369" s="541"/>
      <c r="Y369" s="541"/>
      <c r="Z369" s="541"/>
    </row>
    <row r="370">
      <c r="A370" s="540"/>
      <c r="B370" s="540"/>
      <c r="C370" s="540"/>
      <c r="D370" s="540"/>
      <c r="E370" s="540"/>
      <c r="F370" s="540"/>
      <c r="G370" s="540"/>
      <c r="H370" s="540"/>
      <c r="I370" s="540"/>
      <c r="J370" s="540"/>
      <c r="K370" s="540"/>
      <c r="L370" s="540"/>
      <c r="M370" s="540"/>
      <c r="N370" s="540"/>
      <c r="O370" s="540"/>
      <c r="P370" s="540"/>
      <c r="Q370" s="540"/>
      <c r="R370" s="540"/>
      <c r="S370" s="540"/>
      <c r="T370" s="541"/>
      <c r="U370" s="541"/>
      <c r="V370" s="541"/>
      <c r="W370" s="541"/>
      <c r="X370" s="541"/>
      <c r="Y370" s="541"/>
      <c r="Z370" s="541"/>
    </row>
    <row r="371">
      <c r="A371" s="540"/>
      <c r="B371" s="540"/>
      <c r="C371" s="540"/>
      <c r="D371" s="540"/>
      <c r="E371" s="540"/>
      <c r="F371" s="540"/>
      <c r="G371" s="540"/>
      <c r="H371" s="540"/>
      <c r="I371" s="540"/>
      <c r="J371" s="540"/>
      <c r="K371" s="540"/>
      <c r="L371" s="540"/>
      <c r="M371" s="540"/>
      <c r="N371" s="540"/>
      <c r="O371" s="540"/>
      <c r="P371" s="540"/>
      <c r="Q371" s="540"/>
      <c r="R371" s="540"/>
      <c r="S371" s="540"/>
      <c r="T371" s="541"/>
      <c r="U371" s="541"/>
      <c r="V371" s="541"/>
      <c r="W371" s="541"/>
      <c r="X371" s="541"/>
      <c r="Y371" s="541"/>
      <c r="Z371" s="541"/>
    </row>
    <row r="372">
      <c r="A372" s="540"/>
      <c r="B372" s="540"/>
      <c r="C372" s="540"/>
      <c r="D372" s="540"/>
      <c r="E372" s="540"/>
      <c r="F372" s="540"/>
      <c r="G372" s="540"/>
      <c r="H372" s="540"/>
      <c r="I372" s="540"/>
      <c r="J372" s="540"/>
      <c r="K372" s="540"/>
      <c r="L372" s="540"/>
      <c r="M372" s="540"/>
      <c r="N372" s="540"/>
      <c r="O372" s="540"/>
      <c r="P372" s="540"/>
      <c r="Q372" s="540"/>
      <c r="R372" s="540"/>
      <c r="S372" s="540"/>
      <c r="T372" s="541"/>
      <c r="U372" s="541"/>
      <c r="V372" s="541"/>
      <c r="W372" s="541"/>
      <c r="X372" s="541"/>
      <c r="Y372" s="541"/>
      <c r="Z372" s="541"/>
    </row>
    <row r="373">
      <c r="A373" s="540"/>
      <c r="B373" s="540"/>
      <c r="C373" s="540"/>
      <c r="D373" s="540"/>
      <c r="E373" s="540"/>
      <c r="F373" s="540"/>
      <c r="G373" s="540"/>
      <c r="H373" s="540"/>
      <c r="I373" s="540"/>
      <c r="J373" s="540"/>
      <c r="K373" s="540"/>
      <c r="L373" s="540"/>
      <c r="M373" s="540"/>
      <c r="N373" s="540"/>
      <c r="O373" s="540"/>
      <c r="P373" s="540"/>
      <c r="Q373" s="540"/>
      <c r="R373" s="540"/>
      <c r="S373" s="540"/>
      <c r="T373" s="541"/>
      <c r="U373" s="541"/>
      <c r="V373" s="541"/>
      <c r="W373" s="541"/>
      <c r="X373" s="541"/>
      <c r="Y373" s="541"/>
      <c r="Z373" s="541"/>
    </row>
    <row r="374">
      <c r="A374" s="540"/>
      <c r="B374" s="540"/>
      <c r="C374" s="540"/>
      <c r="D374" s="540"/>
      <c r="E374" s="540"/>
      <c r="F374" s="540"/>
      <c r="G374" s="540"/>
      <c r="H374" s="540"/>
      <c r="I374" s="540"/>
      <c r="J374" s="540"/>
      <c r="K374" s="540"/>
      <c r="L374" s="540"/>
      <c r="M374" s="540"/>
      <c r="N374" s="540"/>
      <c r="O374" s="540"/>
      <c r="P374" s="540"/>
      <c r="Q374" s="540"/>
      <c r="R374" s="540"/>
      <c r="S374" s="540"/>
      <c r="T374" s="541"/>
      <c r="U374" s="541"/>
      <c r="V374" s="541"/>
      <c r="W374" s="541"/>
      <c r="X374" s="541"/>
      <c r="Y374" s="541"/>
      <c r="Z374" s="541"/>
    </row>
    <row r="375">
      <c r="A375" s="540"/>
      <c r="B375" s="540"/>
      <c r="C375" s="540"/>
      <c r="D375" s="540"/>
      <c r="E375" s="540"/>
      <c r="F375" s="540"/>
      <c r="G375" s="540"/>
      <c r="H375" s="540"/>
      <c r="I375" s="540"/>
      <c r="J375" s="540"/>
      <c r="K375" s="540"/>
      <c r="L375" s="540"/>
      <c r="M375" s="540"/>
      <c r="N375" s="540"/>
      <c r="O375" s="540"/>
      <c r="P375" s="540"/>
      <c r="Q375" s="540"/>
      <c r="R375" s="540"/>
      <c r="S375" s="540"/>
      <c r="T375" s="541"/>
      <c r="U375" s="541"/>
      <c r="V375" s="541"/>
      <c r="W375" s="541"/>
      <c r="X375" s="541"/>
      <c r="Y375" s="541"/>
      <c r="Z375" s="541"/>
    </row>
    <row r="376">
      <c r="A376" s="540"/>
      <c r="B376" s="540"/>
      <c r="C376" s="540"/>
      <c r="D376" s="540"/>
      <c r="E376" s="540"/>
      <c r="F376" s="540"/>
      <c r="G376" s="540"/>
      <c r="H376" s="540"/>
      <c r="I376" s="540"/>
      <c r="J376" s="540"/>
      <c r="K376" s="540"/>
      <c r="L376" s="540"/>
      <c r="M376" s="540"/>
      <c r="N376" s="540"/>
      <c r="O376" s="540"/>
      <c r="P376" s="540"/>
      <c r="Q376" s="540"/>
      <c r="R376" s="540"/>
      <c r="S376" s="540"/>
      <c r="T376" s="541"/>
      <c r="U376" s="541"/>
      <c r="V376" s="541"/>
      <c r="W376" s="541"/>
      <c r="X376" s="541"/>
      <c r="Y376" s="541"/>
      <c r="Z376" s="541"/>
    </row>
    <row r="377">
      <c r="A377" s="540"/>
      <c r="B377" s="540"/>
      <c r="C377" s="540"/>
      <c r="D377" s="540"/>
      <c r="E377" s="540"/>
      <c r="F377" s="540"/>
      <c r="G377" s="540"/>
      <c r="H377" s="540"/>
      <c r="I377" s="540"/>
      <c r="J377" s="540"/>
      <c r="K377" s="540"/>
      <c r="L377" s="540"/>
      <c r="M377" s="540"/>
      <c r="N377" s="540"/>
      <c r="O377" s="540"/>
      <c r="P377" s="540"/>
      <c r="Q377" s="540"/>
      <c r="R377" s="540"/>
      <c r="S377" s="540"/>
      <c r="T377" s="541"/>
      <c r="U377" s="541"/>
      <c r="V377" s="541"/>
      <c r="W377" s="541"/>
      <c r="X377" s="541"/>
      <c r="Y377" s="541"/>
      <c r="Z377" s="541"/>
    </row>
    <row r="378">
      <c r="A378" s="540"/>
      <c r="B378" s="540"/>
      <c r="C378" s="540"/>
      <c r="D378" s="540"/>
      <c r="E378" s="540"/>
      <c r="F378" s="540"/>
      <c r="G378" s="540"/>
      <c r="H378" s="540"/>
      <c r="I378" s="540"/>
      <c r="J378" s="540"/>
      <c r="K378" s="540"/>
      <c r="L378" s="540"/>
      <c r="M378" s="540"/>
      <c r="N378" s="540"/>
      <c r="O378" s="540"/>
      <c r="P378" s="540"/>
      <c r="Q378" s="540"/>
      <c r="R378" s="540"/>
      <c r="S378" s="540"/>
      <c r="T378" s="541"/>
      <c r="U378" s="541"/>
      <c r="V378" s="541"/>
      <c r="W378" s="541"/>
      <c r="X378" s="541"/>
      <c r="Y378" s="541"/>
      <c r="Z378" s="541"/>
    </row>
    <row r="379">
      <c r="A379" s="540"/>
      <c r="B379" s="540"/>
      <c r="C379" s="540"/>
      <c r="D379" s="540"/>
      <c r="E379" s="540"/>
      <c r="F379" s="540"/>
      <c r="G379" s="540"/>
      <c r="H379" s="540"/>
      <c r="I379" s="540"/>
      <c r="J379" s="540"/>
      <c r="K379" s="540"/>
      <c r="L379" s="540"/>
      <c r="M379" s="540"/>
      <c r="N379" s="540"/>
      <c r="O379" s="540"/>
      <c r="P379" s="540"/>
      <c r="Q379" s="540"/>
      <c r="R379" s="540"/>
      <c r="S379" s="540"/>
      <c r="T379" s="541"/>
      <c r="U379" s="541"/>
      <c r="V379" s="541"/>
      <c r="W379" s="541"/>
      <c r="X379" s="541"/>
      <c r="Y379" s="541"/>
      <c r="Z379" s="541"/>
    </row>
    <row r="380">
      <c r="A380" s="540"/>
      <c r="B380" s="540"/>
      <c r="C380" s="540"/>
      <c r="D380" s="540"/>
      <c r="E380" s="540"/>
      <c r="F380" s="540"/>
      <c r="G380" s="540"/>
      <c r="H380" s="540"/>
      <c r="I380" s="540"/>
      <c r="J380" s="540"/>
      <c r="K380" s="540"/>
      <c r="L380" s="540"/>
      <c r="M380" s="540"/>
      <c r="N380" s="540"/>
      <c r="O380" s="540"/>
      <c r="P380" s="540"/>
      <c r="Q380" s="540"/>
      <c r="R380" s="540"/>
      <c r="S380" s="540"/>
      <c r="T380" s="541"/>
      <c r="U380" s="541"/>
      <c r="V380" s="541"/>
      <c r="W380" s="541"/>
      <c r="X380" s="541"/>
      <c r="Y380" s="541"/>
      <c r="Z380" s="541"/>
    </row>
    <row r="381">
      <c r="A381" s="540"/>
      <c r="B381" s="540"/>
      <c r="C381" s="540"/>
      <c r="D381" s="540"/>
      <c r="E381" s="540"/>
      <c r="F381" s="540"/>
      <c r="G381" s="540"/>
      <c r="H381" s="540"/>
      <c r="I381" s="540"/>
      <c r="J381" s="540"/>
      <c r="K381" s="540"/>
      <c r="L381" s="540"/>
      <c r="M381" s="540"/>
      <c r="N381" s="540"/>
      <c r="O381" s="540"/>
      <c r="P381" s="540"/>
      <c r="Q381" s="540"/>
      <c r="R381" s="540"/>
      <c r="S381" s="540"/>
      <c r="T381" s="541"/>
      <c r="U381" s="541"/>
      <c r="V381" s="541"/>
      <c r="W381" s="541"/>
      <c r="X381" s="541"/>
      <c r="Y381" s="541"/>
      <c r="Z381" s="541"/>
    </row>
    <row r="382">
      <c r="A382" s="540"/>
      <c r="B382" s="540"/>
      <c r="C382" s="540"/>
      <c r="D382" s="540"/>
      <c r="E382" s="540"/>
      <c r="F382" s="540"/>
      <c r="G382" s="540"/>
      <c r="H382" s="540"/>
      <c r="I382" s="540"/>
      <c r="J382" s="540"/>
      <c r="K382" s="540"/>
      <c r="L382" s="540"/>
      <c r="M382" s="540"/>
      <c r="N382" s="540"/>
      <c r="O382" s="540"/>
      <c r="P382" s="540"/>
      <c r="Q382" s="540"/>
      <c r="R382" s="540"/>
      <c r="S382" s="540"/>
      <c r="T382" s="541"/>
      <c r="U382" s="541"/>
      <c r="V382" s="541"/>
      <c r="W382" s="541"/>
      <c r="X382" s="541"/>
      <c r="Y382" s="541"/>
      <c r="Z382" s="541"/>
    </row>
    <row r="383">
      <c r="A383" s="540"/>
      <c r="B383" s="540"/>
      <c r="C383" s="540"/>
      <c r="D383" s="540"/>
      <c r="E383" s="540"/>
      <c r="F383" s="540"/>
      <c r="G383" s="540"/>
      <c r="H383" s="540"/>
      <c r="I383" s="540"/>
      <c r="J383" s="540"/>
      <c r="K383" s="540"/>
      <c r="L383" s="540"/>
      <c r="M383" s="540"/>
      <c r="N383" s="540"/>
      <c r="O383" s="540"/>
      <c r="P383" s="540"/>
      <c r="Q383" s="540"/>
      <c r="R383" s="540"/>
      <c r="S383" s="540"/>
      <c r="T383" s="541"/>
      <c r="U383" s="541"/>
      <c r="V383" s="541"/>
      <c r="W383" s="541"/>
      <c r="X383" s="541"/>
      <c r="Y383" s="541"/>
      <c r="Z383" s="541"/>
    </row>
    <row r="384">
      <c r="A384" s="540"/>
      <c r="B384" s="540"/>
      <c r="C384" s="540"/>
      <c r="D384" s="540"/>
      <c r="E384" s="540"/>
      <c r="F384" s="540"/>
      <c r="G384" s="540"/>
      <c r="H384" s="540"/>
      <c r="I384" s="540"/>
      <c r="J384" s="540"/>
      <c r="K384" s="540"/>
      <c r="L384" s="540"/>
      <c r="M384" s="540"/>
      <c r="N384" s="540"/>
      <c r="O384" s="540"/>
      <c r="P384" s="540"/>
      <c r="Q384" s="540"/>
      <c r="R384" s="540"/>
      <c r="S384" s="540"/>
      <c r="T384" s="541"/>
      <c r="U384" s="541"/>
      <c r="V384" s="541"/>
      <c r="W384" s="541"/>
      <c r="X384" s="541"/>
      <c r="Y384" s="541"/>
      <c r="Z384" s="541"/>
    </row>
    <row r="385">
      <c r="A385" s="540"/>
      <c r="B385" s="540"/>
      <c r="C385" s="540"/>
      <c r="D385" s="540"/>
      <c r="E385" s="540"/>
      <c r="F385" s="540"/>
      <c r="G385" s="540"/>
      <c r="H385" s="540"/>
      <c r="I385" s="540"/>
      <c r="J385" s="540"/>
      <c r="K385" s="540"/>
      <c r="L385" s="540"/>
      <c r="M385" s="540"/>
      <c r="N385" s="540"/>
      <c r="O385" s="540"/>
      <c r="P385" s="540"/>
      <c r="Q385" s="540"/>
      <c r="R385" s="540"/>
      <c r="S385" s="540"/>
      <c r="T385" s="541"/>
      <c r="U385" s="541"/>
      <c r="V385" s="541"/>
      <c r="W385" s="541"/>
      <c r="X385" s="541"/>
      <c r="Y385" s="541"/>
      <c r="Z385" s="541"/>
    </row>
    <row r="386">
      <c r="A386" s="540"/>
      <c r="B386" s="540"/>
      <c r="C386" s="540"/>
      <c r="D386" s="540"/>
      <c r="E386" s="540"/>
      <c r="F386" s="540"/>
      <c r="G386" s="540"/>
      <c r="H386" s="540"/>
      <c r="I386" s="540"/>
      <c r="J386" s="540"/>
      <c r="K386" s="540"/>
      <c r="L386" s="540"/>
      <c r="M386" s="540"/>
      <c r="N386" s="540"/>
      <c r="O386" s="540"/>
      <c r="P386" s="540"/>
      <c r="Q386" s="540"/>
      <c r="R386" s="540"/>
      <c r="S386" s="540"/>
      <c r="T386" s="541"/>
      <c r="U386" s="541"/>
      <c r="V386" s="541"/>
      <c r="W386" s="541"/>
      <c r="X386" s="541"/>
      <c r="Y386" s="541"/>
      <c r="Z386" s="541"/>
    </row>
    <row r="387">
      <c r="A387" s="540"/>
      <c r="B387" s="540"/>
      <c r="C387" s="540"/>
      <c r="D387" s="540"/>
      <c r="E387" s="540"/>
      <c r="F387" s="540"/>
      <c r="G387" s="540"/>
      <c r="H387" s="540"/>
      <c r="I387" s="540"/>
      <c r="J387" s="540"/>
      <c r="K387" s="540"/>
      <c r="L387" s="540"/>
      <c r="M387" s="540"/>
      <c r="N387" s="540"/>
      <c r="O387" s="540"/>
      <c r="P387" s="540"/>
      <c r="Q387" s="540"/>
      <c r="R387" s="540"/>
      <c r="S387" s="540"/>
      <c r="T387" s="541"/>
      <c r="U387" s="541"/>
      <c r="V387" s="541"/>
      <c r="W387" s="541"/>
      <c r="X387" s="541"/>
      <c r="Y387" s="541"/>
      <c r="Z387" s="541"/>
    </row>
    <row r="388">
      <c r="A388" s="540"/>
      <c r="B388" s="540"/>
      <c r="C388" s="540"/>
      <c r="D388" s="540"/>
      <c r="E388" s="540"/>
      <c r="F388" s="540"/>
      <c r="G388" s="540"/>
      <c r="H388" s="540"/>
      <c r="I388" s="540"/>
      <c r="J388" s="540"/>
      <c r="K388" s="540"/>
      <c r="L388" s="540"/>
      <c r="M388" s="540"/>
      <c r="N388" s="540"/>
      <c r="O388" s="540"/>
      <c r="P388" s="540"/>
      <c r="Q388" s="540"/>
      <c r="R388" s="540"/>
      <c r="S388" s="540"/>
      <c r="T388" s="541"/>
      <c r="U388" s="541"/>
      <c r="V388" s="541"/>
      <c r="W388" s="541"/>
      <c r="X388" s="541"/>
      <c r="Y388" s="541"/>
      <c r="Z388" s="541"/>
    </row>
    <row r="389">
      <c r="A389" s="540"/>
      <c r="B389" s="540"/>
      <c r="C389" s="540"/>
      <c r="D389" s="540"/>
      <c r="E389" s="540"/>
      <c r="F389" s="540"/>
      <c r="G389" s="540"/>
      <c r="H389" s="540"/>
      <c r="I389" s="540"/>
      <c r="J389" s="540"/>
      <c r="K389" s="540"/>
      <c r="L389" s="540"/>
      <c r="M389" s="540"/>
      <c r="N389" s="540"/>
      <c r="O389" s="540"/>
      <c r="P389" s="540"/>
      <c r="Q389" s="540"/>
      <c r="R389" s="540"/>
      <c r="S389" s="540"/>
      <c r="T389" s="541"/>
      <c r="U389" s="541"/>
      <c r="V389" s="541"/>
      <c r="W389" s="541"/>
      <c r="X389" s="541"/>
      <c r="Y389" s="541"/>
      <c r="Z389" s="541"/>
    </row>
    <row r="390">
      <c r="A390" s="540"/>
      <c r="B390" s="540"/>
      <c r="C390" s="540"/>
      <c r="D390" s="540"/>
      <c r="E390" s="540"/>
      <c r="F390" s="540"/>
      <c r="G390" s="540"/>
      <c r="H390" s="540"/>
      <c r="I390" s="540"/>
      <c r="J390" s="540"/>
      <c r="K390" s="540"/>
      <c r="L390" s="540"/>
      <c r="M390" s="540"/>
      <c r="N390" s="540"/>
      <c r="O390" s="540"/>
      <c r="P390" s="540"/>
      <c r="Q390" s="540"/>
      <c r="R390" s="540"/>
      <c r="S390" s="540"/>
      <c r="T390" s="541"/>
      <c r="U390" s="541"/>
      <c r="V390" s="541"/>
      <c r="W390" s="541"/>
      <c r="X390" s="541"/>
      <c r="Y390" s="541"/>
      <c r="Z390" s="541"/>
    </row>
    <row r="391">
      <c r="A391" s="540"/>
      <c r="B391" s="540"/>
      <c r="C391" s="540"/>
      <c r="D391" s="540"/>
      <c r="E391" s="540"/>
      <c r="F391" s="540"/>
      <c r="G391" s="540"/>
      <c r="H391" s="540"/>
      <c r="I391" s="540"/>
      <c r="J391" s="540"/>
      <c r="K391" s="540"/>
      <c r="L391" s="540"/>
      <c r="M391" s="540"/>
      <c r="N391" s="540"/>
      <c r="O391" s="540"/>
      <c r="P391" s="540"/>
      <c r="Q391" s="540"/>
      <c r="R391" s="540"/>
      <c r="S391" s="540"/>
      <c r="T391" s="541"/>
      <c r="U391" s="541"/>
      <c r="V391" s="541"/>
      <c r="W391" s="541"/>
      <c r="X391" s="541"/>
      <c r="Y391" s="541"/>
      <c r="Z391" s="541"/>
    </row>
    <row r="392">
      <c r="A392" s="540"/>
      <c r="B392" s="540"/>
      <c r="C392" s="540"/>
      <c r="D392" s="540"/>
      <c r="E392" s="540"/>
      <c r="F392" s="540"/>
      <c r="G392" s="540"/>
      <c r="H392" s="540"/>
      <c r="I392" s="540"/>
      <c r="J392" s="540"/>
      <c r="K392" s="540"/>
      <c r="L392" s="540"/>
      <c r="M392" s="540"/>
      <c r="N392" s="540"/>
      <c r="O392" s="540"/>
      <c r="P392" s="540"/>
      <c r="Q392" s="540"/>
      <c r="R392" s="540"/>
      <c r="S392" s="540"/>
      <c r="T392" s="541"/>
      <c r="U392" s="541"/>
      <c r="V392" s="541"/>
      <c r="W392" s="541"/>
      <c r="X392" s="541"/>
      <c r="Y392" s="541"/>
      <c r="Z392" s="541"/>
    </row>
    <row r="393">
      <c r="A393" s="540"/>
      <c r="B393" s="540"/>
      <c r="C393" s="540"/>
      <c r="D393" s="540"/>
      <c r="E393" s="540"/>
      <c r="F393" s="540"/>
      <c r="G393" s="540"/>
      <c r="H393" s="540"/>
      <c r="I393" s="540"/>
      <c r="J393" s="540"/>
      <c r="K393" s="540"/>
      <c r="L393" s="540"/>
      <c r="M393" s="540"/>
      <c r="N393" s="540"/>
      <c r="O393" s="540"/>
      <c r="P393" s="540"/>
      <c r="Q393" s="540"/>
      <c r="R393" s="540"/>
      <c r="S393" s="540"/>
      <c r="T393" s="541"/>
      <c r="U393" s="541"/>
      <c r="V393" s="541"/>
      <c r="W393" s="541"/>
      <c r="X393" s="541"/>
      <c r="Y393" s="541"/>
      <c r="Z393" s="541"/>
    </row>
    <row r="394">
      <c r="A394" s="540"/>
      <c r="B394" s="540"/>
      <c r="C394" s="540"/>
      <c r="D394" s="540"/>
      <c r="E394" s="540"/>
      <c r="F394" s="540"/>
      <c r="G394" s="540"/>
      <c r="H394" s="540"/>
      <c r="I394" s="540"/>
      <c r="J394" s="540"/>
      <c r="K394" s="540"/>
      <c r="L394" s="540"/>
      <c r="M394" s="540"/>
      <c r="N394" s="540"/>
      <c r="O394" s="540"/>
      <c r="P394" s="540"/>
      <c r="Q394" s="540"/>
      <c r="R394" s="540"/>
      <c r="S394" s="540"/>
      <c r="T394" s="541"/>
      <c r="U394" s="541"/>
      <c r="V394" s="541"/>
      <c r="W394" s="541"/>
      <c r="X394" s="541"/>
      <c r="Y394" s="541"/>
      <c r="Z394" s="541"/>
    </row>
    <row r="395">
      <c r="A395" s="540"/>
      <c r="B395" s="540"/>
      <c r="C395" s="540"/>
      <c r="D395" s="540"/>
      <c r="E395" s="540"/>
      <c r="F395" s="540"/>
      <c r="G395" s="540"/>
      <c r="H395" s="540"/>
      <c r="I395" s="540"/>
      <c r="J395" s="540"/>
      <c r="K395" s="540"/>
      <c r="L395" s="540"/>
      <c r="M395" s="540"/>
      <c r="N395" s="540"/>
      <c r="O395" s="540"/>
      <c r="P395" s="540"/>
      <c r="Q395" s="540"/>
      <c r="R395" s="540"/>
      <c r="S395" s="540"/>
      <c r="T395" s="541"/>
      <c r="U395" s="541"/>
      <c r="V395" s="541"/>
      <c r="W395" s="541"/>
      <c r="X395" s="541"/>
      <c r="Y395" s="541"/>
      <c r="Z395" s="541"/>
    </row>
    <row r="396">
      <c r="A396" s="540"/>
      <c r="B396" s="540"/>
      <c r="C396" s="540"/>
      <c r="D396" s="540"/>
      <c r="E396" s="540"/>
      <c r="F396" s="540"/>
      <c r="G396" s="540"/>
      <c r="H396" s="540"/>
      <c r="I396" s="540"/>
      <c r="J396" s="540"/>
      <c r="K396" s="540"/>
      <c r="L396" s="540"/>
      <c r="M396" s="540"/>
      <c r="N396" s="540"/>
      <c r="O396" s="540"/>
      <c r="P396" s="540"/>
      <c r="Q396" s="540"/>
      <c r="R396" s="540"/>
      <c r="S396" s="540"/>
      <c r="T396" s="541"/>
      <c r="U396" s="541"/>
      <c r="V396" s="541"/>
      <c r="W396" s="541"/>
      <c r="X396" s="541"/>
      <c r="Y396" s="541"/>
      <c r="Z396" s="541"/>
    </row>
    <row r="397">
      <c r="A397" s="540"/>
      <c r="B397" s="540"/>
      <c r="C397" s="540"/>
      <c r="D397" s="540"/>
      <c r="E397" s="540"/>
      <c r="F397" s="540"/>
      <c r="G397" s="540"/>
      <c r="H397" s="540"/>
      <c r="I397" s="540"/>
      <c r="J397" s="540"/>
      <c r="K397" s="540"/>
      <c r="L397" s="540"/>
      <c r="M397" s="540"/>
      <c r="N397" s="540"/>
      <c r="O397" s="540"/>
      <c r="P397" s="540"/>
      <c r="Q397" s="540"/>
      <c r="R397" s="540"/>
      <c r="S397" s="540"/>
      <c r="T397" s="541"/>
      <c r="U397" s="541"/>
      <c r="V397" s="541"/>
      <c r="W397" s="541"/>
      <c r="X397" s="541"/>
      <c r="Y397" s="541"/>
      <c r="Z397" s="541"/>
    </row>
    <row r="398">
      <c r="A398" s="540"/>
      <c r="B398" s="540"/>
      <c r="C398" s="540"/>
      <c r="D398" s="540"/>
      <c r="E398" s="540"/>
      <c r="F398" s="540"/>
      <c r="G398" s="540"/>
      <c r="H398" s="540"/>
      <c r="I398" s="540"/>
      <c r="J398" s="540"/>
      <c r="K398" s="540"/>
      <c r="L398" s="540"/>
      <c r="M398" s="540"/>
      <c r="N398" s="540"/>
      <c r="O398" s="540"/>
      <c r="P398" s="540"/>
      <c r="Q398" s="540"/>
      <c r="R398" s="540"/>
      <c r="S398" s="540"/>
      <c r="T398" s="541"/>
      <c r="U398" s="541"/>
      <c r="V398" s="541"/>
      <c r="W398" s="541"/>
      <c r="X398" s="541"/>
      <c r="Y398" s="541"/>
      <c r="Z398" s="541"/>
    </row>
    <row r="399">
      <c r="A399" s="540"/>
      <c r="B399" s="540"/>
      <c r="C399" s="540"/>
      <c r="D399" s="540"/>
      <c r="E399" s="540"/>
      <c r="F399" s="540"/>
      <c r="G399" s="540"/>
      <c r="H399" s="540"/>
      <c r="I399" s="540"/>
      <c r="J399" s="540"/>
      <c r="K399" s="540"/>
      <c r="L399" s="540"/>
      <c r="M399" s="540"/>
      <c r="N399" s="540"/>
      <c r="O399" s="540"/>
      <c r="P399" s="540"/>
      <c r="Q399" s="540"/>
      <c r="R399" s="540"/>
      <c r="S399" s="540"/>
      <c r="T399" s="541"/>
      <c r="U399" s="541"/>
      <c r="V399" s="541"/>
      <c r="W399" s="541"/>
      <c r="X399" s="541"/>
      <c r="Y399" s="541"/>
      <c r="Z399" s="541"/>
    </row>
    <row r="400">
      <c r="A400" s="540"/>
      <c r="B400" s="540"/>
      <c r="C400" s="540"/>
      <c r="D400" s="540"/>
      <c r="E400" s="540"/>
      <c r="F400" s="540"/>
      <c r="G400" s="540"/>
      <c r="H400" s="540"/>
      <c r="I400" s="540"/>
      <c r="J400" s="540"/>
      <c r="K400" s="540"/>
      <c r="L400" s="540"/>
      <c r="M400" s="540"/>
      <c r="N400" s="540"/>
      <c r="O400" s="540"/>
      <c r="P400" s="540"/>
      <c r="Q400" s="540"/>
      <c r="R400" s="540"/>
      <c r="S400" s="540"/>
      <c r="T400" s="541"/>
      <c r="U400" s="541"/>
      <c r="V400" s="541"/>
      <c r="W400" s="541"/>
      <c r="X400" s="541"/>
      <c r="Y400" s="541"/>
      <c r="Z400" s="541"/>
    </row>
    <row r="401">
      <c r="A401" s="540"/>
      <c r="B401" s="540"/>
      <c r="C401" s="540"/>
      <c r="D401" s="540"/>
      <c r="E401" s="540"/>
      <c r="F401" s="540"/>
      <c r="G401" s="540"/>
      <c r="H401" s="540"/>
      <c r="I401" s="540"/>
      <c r="J401" s="540"/>
      <c r="K401" s="540"/>
      <c r="L401" s="540"/>
      <c r="M401" s="540"/>
      <c r="N401" s="540"/>
      <c r="O401" s="540"/>
      <c r="P401" s="540"/>
      <c r="Q401" s="540"/>
      <c r="R401" s="540"/>
      <c r="S401" s="540"/>
      <c r="T401" s="541"/>
      <c r="U401" s="541"/>
      <c r="V401" s="541"/>
      <c r="W401" s="541"/>
      <c r="X401" s="541"/>
      <c r="Y401" s="541"/>
      <c r="Z401" s="541"/>
    </row>
    <row r="402">
      <c r="A402" s="540"/>
      <c r="B402" s="540"/>
      <c r="C402" s="540"/>
      <c r="D402" s="540"/>
      <c r="E402" s="540"/>
      <c r="F402" s="540"/>
      <c r="G402" s="540"/>
      <c r="H402" s="540"/>
      <c r="I402" s="540"/>
      <c r="J402" s="540"/>
      <c r="K402" s="540"/>
      <c r="L402" s="540"/>
      <c r="M402" s="540"/>
      <c r="N402" s="540"/>
      <c r="O402" s="540"/>
      <c r="P402" s="540"/>
      <c r="Q402" s="540"/>
      <c r="R402" s="540"/>
      <c r="S402" s="540"/>
      <c r="T402" s="541"/>
      <c r="U402" s="541"/>
      <c r="V402" s="541"/>
      <c r="W402" s="541"/>
      <c r="X402" s="541"/>
      <c r="Y402" s="541"/>
      <c r="Z402" s="541"/>
    </row>
    <row r="403">
      <c r="A403" s="540"/>
      <c r="B403" s="540"/>
      <c r="C403" s="540"/>
      <c r="D403" s="540"/>
      <c r="E403" s="540"/>
      <c r="F403" s="540"/>
      <c r="G403" s="540"/>
      <c r="H403" s="540"/>
      <c r="I403" s="540"/>
      <c r="J403" s="540"/>
      <c r="K403" s="540"/>
      <c r="L403" s="540"/>
      <c r="M403" s="540"/>
      <c r="N403" s="540"/>
      <c r="O403" s="540"/>
      <c r="P403" s="540"/>
      <c r="Q403" s="540"/>
      <c r="R403" s="540"/>
      <c r="S403" s="540"/>
      <c r="T403" s="541"/>
      <c r="U403" s="541"/>
      <c r="V403" s="541"/>
      <c r="W403" s="541"/>
      <c r="X403" s="541"/>
      <c r="Y403" s="541"/>
      <c r="Z403" s="541"/>
    </row>
    <row r="404">
      <c r="A404" s="540"/>
      <c r="B404" s="540"/>
      <c r="C404" s="540"/>
      <c r="D404" s="540"/>
      <c r="E404" s="540"/>
      <c r="F404" s="540"/>
      <c r="G404" s="540"/>
      <c r="H404" s="540"/>
      <c r="I404" s="540"/>
      <c r="J404" s="540"/>
      <c r="K404" s="540"/>
      <c r="L404" s="540"/>
      <c r="M404" s="540"/>
      <c r="N404" s="540"/>
      <c r="O404" s="540"/>
      <c r="P404" s="540"/>
      <c r="Q404" s="540"/>
      <c r="R404" s="540"/>
      <c r="S404" s="540"/>
      <c r="T404" s="541"/>
      <c r="U404" s="541"/>
      <c r="V404" s="541"/>
      <c r="W404" s="541"/>
      <c r="X404" s="541"/>
      <c r="Y404" s="541"/>
      <c r="Z404" s="541"/>
    </row>
    <row r="405">
      <c r="A405" s="540"/>
      <c r="B405" s="540"/>
      <c r="C405" s="540"/>
      <c r="D405" s="540"/>
      <c r="E405" s="540"/>
      <c r="F405" s="540"/>
      <c r="G405" s="540"/>
      <c r="H405" s="540"/>
      <c r="I405" s="540"/>
      <c r="J405" s="540"/>
      <c r="K405" s="540"/>
      <c r="L405" s="540"/>
      <c r="M405" s="540"/>
      <c r="N405" s="540"/>
      <c r="O405" s="540"/>
      <c r="P405" s="540"/>
      <c r="Q405" s="540"/>
      <c r="R405" s="540"/>
      <c r="S405" s="540"/>
      <c r="T405" s="541"/>
      <c r="U405" s="541"/>
      <c r="V405" s="541"/>
      <c r="W405" s="541"/>
      <c r="X405" s="541"/>
      <c r="Y405" s="541"/>
      <c r="Z405" s="541"/>
    </row>
    <row r="406">
      <c r="A406" s="540"/>
      <c r="B406" s="540"/>
      <c r="C406" s="540"/>
      <c r="D406" s="540"/>
      <c r="E406" s="540"/>
      <c r="F406" s="540"/>
      <c r="G406" s="540"/>
      <c r="H406" s="540"/>
      <c r="I406" s="540"/>
      <c r="J406" s="540"/>
      <c r="K406" s="540"/>
      <c r="L406" s="540"/>
      <c r="M406" s="540"/>
      <c r="N406" s="540"/>
      <c r="O406" s="540"/>
      <c r="P406" s="540"/>
      <c r="Q406" s="540"/>
      <c r="R406" s="540"/>
      <c r="S406" s="540"/>
      <c r="T406" s="541"/>
      <c r="U406" s="541"/>
      <c r="V406" s="541"/>
      <c r="W406" s="541"/>
      <c r="X406" s="541"/>
      <c r="Y406" s="541"/>
      <c r="Z406" s="541"/>
    </row>
    <row r="407">
      <c r="A407" s="540"/>
      <c r="B407" s="540"/>
      <c r="C407" s="540"/>
      <c r="D407" s="540"/>
      <c r="E407" s="540"/>
      <c r="F407" s="540"/>
      <c r="G407" s="540"/>
      <c r="H407" s="540"/>
      <c r="I407" s="540"/>
      <c r="J407" s="540"/>
      <c r="K407" s="540"/>
      <c r="L407" s="540"/>
      <c r="M407" s="540"/>
      <c r="N407" s="540"/>
      <c r="O407" s="540"/>
      <c r="P407" s="540"/>
      <c r="Q407" s="540"/>
      <c r="R407" s="540"/>
      <c r="S407" s="540"/>
      <c r="T407" s="541"/>
      <c r="U407" s="541"/>
      <c r="V407" s="541"/>
      <c r="W407" s="541"/>
      <c r="X407" s="541"/>
      <c r="Y407" s="541"/>
      <c r="Z407" s="541"/>
    </row>
    <row r="408">
      <c r="A408" s="540"/>
      <c r="B408" s="540"/>
      <c r="C408" s="540"/>
      <c r="D408" s="540"/>
      <c r="E408" s="540"/>
      <c r="F408" s="540"/>
      <c r="G408" s="540"/>
      <c r="H408" s="540"/>
      <c r="I408" s="540"/>
      <c r="J408" s="540"/>
      <c r="K408" s="540"/>
      <c r="L408" s="540"/>
      <c r="M408" s="540"/>
      <c r="N408" s="540"/>
      <c r="O408" s="540"/>
      <c r="P408" s="540"/>
      <c r="Q408" s="540"/>
      <c r="R408" s="540"/>
      <c r="S408" s="540"/>
      <c r="T408" s="541"/>
      <c r="U408" s="541"/>
      <c r="V408" s="541"/>
      <c r="W408" s="541"/>
      <c r="X408" s="541"/>
      <c r="Y408" s="541"/>
      <c r="Z408" s="541"/>
    </row>
    <row r="409">
      <c r="A409" s="540"/>
      <c r="B409" s="540"/>
      <c r="C409" s="540"/>
      <c r="D409" s="540"/>
      <c r="E409" s="540"/>
      <c r="F409" s="540"/>
      <c r="G409" s="540"/>
      <c r="H409" s="540"/>
      <c r="I409" s="540"/>
      <c r="J409" s="540"/>
      <c r="K409" s="540"/>
      <c r="L409" s="540"/>
      <c r="M409" s="540"/>
      <c r="N409" s="540"/>
      <c r="O409" s="540"/>
      <c r="P409" s="540"/>
      <c r="Q409" s="540"/>
      <c r="R409" s="540"/>
      <c r="S409" s="540"/>
      <c r="T409" s="541"/>
      <c r="U409" s="541"/>
      <c r="V409" s="541"/>
      <c r="W409" s="541"/>
      <c r="X409" s="541"/>
      <c r="Y409" s="541"/>
      <c r="Z409" s="541"/>
    </row>
    <row r="410">
      <c r="A410" s="540"/>
      <c r="B410" s="540"/>
      <c r="C410" s="540"/>
      <c r="D410" s="540"/>
      <c r="E410" s="540"/>
      <c r="F410" s="540"/>
      <c r="G410" s="540"/>
      <c r="H410" s="540"/>
      <c r="I410" s="540"/>
      <c r="J410" s="540"/>
      <c r="K410" s="540"/>
      <c r="L410" s="540"/>
      <c r="M410" s="540"/>
      <c r="N410" s="540"/>
      <c r="O410" s="540"/>
      <c r="P410" s="540"/>
      <c r="Q410" s="540"/>
      <c r="R410" s="540"/>
      <c r="S410" s="540"/>
      <c r="T410" s="541"/>
      <c r="U410" s="541"/>
      <c r="V410" s="541"/>
      <c r="W410" s="541"/>
      <c r="X410" s="541"/>
      <c r="Y410" s="541"/>
      <c r="Z410" s="541"/>
    </row>
    <row r="411">
      <c r="A411" s="540"/>
      <c r="B411" s="540"/>
      <c r="C411" s="540"/>
      <c r="D411" s="540"/>
      <c r="E411" s="540"/>
      <c r="F411" s="540"/>
      <c r="G411" s="540"/>
      <c r="H411" s="540"/>
      <c r="I411" s="540"/>
      <c r="J411" s="540"/>
      <c r="K411" s="540"/>
      <c r="L411" s="540"/>
      <c r="M411" s="540"/>
      <c r="N411" s="540"/>
      <c r="O411" s="540"/>
      <c r="P411" s="540"/>
      <c r="Q411" s="540"/>
      <c r="R411" s="540"/>
      <c r="S411" s="540"/>
      <c r="T411" s="541"/>
      <c r="U411" s="541"/>
      <c r="V411" s="541"/>
      <c r="W411" s="541"/>
      <c r="X411" s="541"/>
      <c r="Y411" s="541"/>
      <c r="Z411" s="541"/>
    </row>
    <row r="412">
      <c r="A412" s="540"/>
      <c r="B412" s="540"/>
      <c r="C412" s="540"/>
      <c r="D412" s="540"/>
      <c r="E412" s="540"/>
      <c r="F412" s="540"/>
      <c r="G412" s="540"/>
      <c r="H412" s="540"/>
      <c r="I412" s="540"/>
      <c r="J412" s="540"/>
      <c r="K412" s="540"/>
      <c r="L412" s="540"/>
      <c r="M412" s="540"/>
      <c r="N412" s="540"/>
      <c r="O412" s="540"/>
      <c r="P412" s="540"/>
      <c r="Q412" s="540"/>
      <c r="R412" s="540"/>
      <c r="S412" s="540"/>
      <c r="T412" s="541"/>
      <c r="U412" s="541"/>
      <c r="V412" s="541"/>
      <c r="W412" s="541"/>
      <c r="X412" s="541"/>
      <c r="Y412" s="541"/>
      <c r="Z412" s="541"/>
    </row>
    <row r="413">
      <c r="A413" s="540"/>
      <c r="B413" s="540"/>
      <c r="C413" s="540"/>
      <c r="D413" s="540"/>
      <c r="E413" s="540"/>
      <c r="F413" s="540"/>
      <c r="G413" s="540"/>
      <c r="H413" s="540"/>
      <c r="I413" s="540"/>
      <c r="J413" s="540"/>
      <c r="K413" s="540"/>
      <c r="L413" s="540"/>
      <c r="M413" s="540"/>
      <c r="N413" s="540"/>
      <c r="O413" s="540"/>
      <c r="P413" s="540"/>
      <c r="Q413" s="540"/>
      <c r="R413" s="540"/>
      <c r="S413" s="540"/>
      <c r="T413" s="541"/>
      <c r="U413" s="541"/>
      <c r="V413" s="541"/>
      <c r="W413" s="541"/>
      <c r="X413" s="541"/>
      <c r="Y413" s="541"/>
      <c r="Z413" s="541"/>
    </row>
    <row r="414">
      <c r="A414" s="540"/>
      <c r="B414" s="540"/>
      <c r="C414" s="540"/>
      <c r="D414" s="540"/>
      <c r="E414" s="540"/>
      <c r="F414" s="540"/>
      <c r="G414" s="540"/>
      <c r="H414" s="540"/>
      <c r="I414" s="540"/>
      <c r="J414" s="540"/>
      <c r="K414" s="540"/>
      <c r="L414" s="540"/>
      <c r="M414" s="540"/>
      <c r="N414" s="540"/>
      <c r="O414" s="540"/>
      <c r="P414" s="540"/>
      <c r="Q414" s="540"/>
      <c r="R414" s="540"/>
      <c r="S414" s="540"/>
      <c r="T414" s="541"/>
      <c r="U414" s="541"/>
      <c r="V414" s="541"/>
      <c r="W414" s="541"/>
      <c r="X414" s="541"/>
      <c r="Y414" s="541"/>
      <c r="Z414" s="541"/>
    </row>
    <row r="415">
      <c r="A415" s="540"/>
      <c r="B415" s="540"/>
      <c r="C415" s="540"/>
      <c r="D415" s="540"/>
      <c r="E415" s="540"/>
      <c r="F415" s="540"/>
      <c r="G415" s="540"/>
      <c r="H415" s="540"/>
      <c r="I415" s="540"/>
      <c r="J415" s="540"/>
      <c r="K415" s="540"/>
      <c r="L415" s="540"/>
      <c r="M415" s="540"/>
      <c r="N415" s="540"/>
      <c r="O415" s="540"/>
      <c r="P415" s="540"/>
      <c r="Q415" s="540"/>
      <c r="R415" s="540"/>
      <c r="S415" s="540"/>
      <c r="T415" s="541"/>
      <c r="U415" s="541"/>
      <c r="V415" s="541"/>
      <c r="W415" s="541"/>
      <c r="X415" s="541"/>
      <c r="Y415" s="541"/>
      <c r="Z415" s="541"/>
    </row>
    <row r="416">
      <c r="A416" s="540"/>
      <c r="B416" s="540"/>
      <c r="C416" s="540"/>
      <c r="D416" s="540"/>
      <c r="E416" s="540"/>
      <c r="F416" s="540"/>
      <c r="G416" s="540"/>
      <c r="H416" s="540"/>
      <c r="I416" s="540"/>
      <c r="J416" s="540"/>
      <c r="K416" s="540"/>
      <c r="L416" s="540"/>
      <c r="M416" s="540"/>
      <c r="N416" s="540"/>
      <c r="O416" s="540"/>
      <c r="P416" s="540"/>
      <c r="Q416" s="540"/>
      <c r="R416" s="540"/>
      <c r="S416" s="540"/>
      <c r="T416" s="541"/>
      <c r="U416" s="541"/>
      <c r="V416" s="541"/>
      <c r="W416" s="541"/>
      <c r="X416" s="541"/>
      <c r="Y416" s="541"/>
      <c r="Z416" s="541"/>
    </row>
    <row r="417">
      <c r="A417" s="540"/>
      <c r="B417" s="540"/>
      <c r="C417" s="540"/>
      <c r="D417" s="540"/>
      <c r="E417" s="540"/>
      <c r="F417" s="540"/>
      <c r="G417" s="540"/>
      <c r="H417" s="540"/>
      <c r="I417" s="540"/>
      <c r="J417" s="540"/>
      <c r="K417" s="540"/>
      <c r="L417" s="540"/>
      <c r="M417" s="540"/>
      <c r="N417" s="540"/>
      <c r="O417" s="540"/>
      <c r="P417" s="540"/>
      <c r="Q417" s="540"/>
      <c r="R417" s="540"/>
      <c r="S417" s="540"/>
      <c r="T417" s="541"/>
      <c r="U417" s="541"/>
      <c r="V417" s="541"/>
      <c r="W417" s="541"/>
      <c r="X417" s="541"/>
      <c r="Y417" s="541"/>
      <c r="Z417" s="541"/>
    </row>
    <row r="418">
      <c r="A418" s="540"/>
      <c r="B418" s="540"/>
      <c r="C418" s="540"/>
      <c r="D418" s="540"/>
      <c r="E418" s="540"/>
      <c r="F418" s="540"/>
      <c r="G418" s="540"/>
      <c r="H418" s="540"/>
      <c r="I418" s="540"/>
      <c r="J418" s="540"/>
      <c r="K418" s="540"/>
      <c r="L418" s="540"/>
      <c r="M418" s="540"/>
      <c r="N418" s="540"/>
      <c r="O418" s="540"/>
      <c r="P418" s="540"/>
      <c r="Q418" s="540"/>
      <c r="R418" s="540"/>
      <c r="S418" s="540"/>
      <c r="T418" s="541"/>
      <c r="U418" s="541"/>
      <c r="V418" s="541"/>
      <c r="W418" s="541"/>
      <c r="X418" s="541"/>
      <c r="Y418" s="541"/>
      <c r="Z418" s="541"/>
    </row>
    <row r="419">
      <c r="A419" s="540"/>
      <c r="B419" s="540"/>
      <c r="C419" s="540"/>
      <c r="D419" s="540"/>
      <c r="E419" s="540"/>
      <c r="F419" s="540"/>
      <c r="G419" s="540"/>
      <c r="H419" s="540"/>
      <c r="I419" s="540"/>
      <c r="J419" s="540"/>
      <c r="K419" s="540"/>
      <c r="L419" s="540"/>
      <c r="M419" s="540"/>
      <c r="N419" s="540"/>
      <c r="O419" s="540"/>
      <c r="P419" s="540"/>
      <c r="Q419" s="540"/>
      <c r="R419" s="540"/>
      <c r="S419" s="540"/>
      <c r="T419" s="541"/>
      <c r="U419" s="541"/>
      <c r="V419" s="541"/>
      <c r="W419" s="541"/>
      <c r="X419" s="541"/>
      <c r="Y419" s="541"/>
      <c r="Z419" s="541"/>
    </row>
    <row r="420">
      <c r="A420" s="540"/>
      <c r="B420" s="540"/>
      <c r="C420" s="540"/>
      <c r="D420" s="540"/>
      <c r="E420" s="540"/>
      <c r="F420" s="540"/>
      <c r="G420" s="540"/>
      <c r="H420" s="540"/>
      <c r="I420" s="540"/>
      <c r="J420" s="540"/>
      <c r="K420" s="540"/>
      <c r="L420" s="540"/>
      <c r="M420" s="540"/>
      <c r="N420" s="540"/>
      <c r="O420" s="540"/>
      <c r="P420" s="540"/>
      <c r="Q420" s="540"/>
      <c r="R420" s="540"/>
      <c r="S420" s="540"/>
      <c r="T420" s="541"/>
      <c r="U420" s="541"/>
      <c r="V420" s="541"/>
      <c r="W420" s="541"/>
      <c r="X420" s="541"/>
      <c r="Y420" s="541"/>
      <c r="Z420" s="541"/>
    </row>
    <row r="421">
      <c r="A421" s="540"/>
      <c r="B421" s="540"/>
      <c r="C421" s="540"/>
      <c r="D421" s="540"/>
      <c r="E421" s="540"/>
      <c r="F421" s="540"/>
      <c r="G421" s="540"/>
      <c r="H421" s="540"/>
      <c r="I421" s="540"/>
      <c r="J421" s="540"/>
      <c r="K421" s="540"/>
      <c r="L421" s="540"/>
      <c r="M421" s="540"/>
      <c r="N421" s="540"/>
      <c r="O421" s="540"/>
      <c r="P421" s="540"/>
      <c r="Q421" s="540"/>
      <c r="R421" s="540"/>
      <c r="S421" s="540"/>
      <c r="T421" s="541"/>
      <c r="U421" s="541"/>
      <c r="V421" s="541"/>
      <c r="W421" s="541"/>
      <c r="X421" s="541"/>
      <c r="Y421" s="541"/>
      <c r="Z421" s="541"/>
    </row>
    <row r="422">
      <c r="A422" s="540"/>
      <c r="B422" s="540"/>
      <c r="C422" s="540"/>
      <c r="D422" s="540"/>
      <c r="E422" s="540"/>
      <c r="F422" s="540"/>
      <c r="G422" s="540"/>
      <c r="H422" s="540"/>
      <c r="I422" s="540"/>
      <c r="J422" s="540"/>
      <c r="K422" s="540"/>
      <c r="L422" s="540"/>
      <c r="M422" s="540"/>
      <c r="N422" s="540"/>
      <c r="O422" s="540"/>
      <c r="P422" s="540"/>
      <c r="Q422" s="540"/>
      <c r="R422" s="540"/>
      <c r="S422" s="540"/>
      <c r="T422" s="541"/>
      <c r="U422" s="541"/>
      <c r="V422" s="541"/>
      <c r="W422" s="541"/>
      <c r="X422" s="541"/>
      <c r="Y422" s="541"/>
      <c r="Z422" s="541"/>
    </row>
    <row r="423">
      <c r="A423" s="540"/>
      <c r="B423" s="540"/>
      <c r="C423" s="540"/>
      <c r="D423" s="540"/>
      <c r="E423" s="540"/>
      <c r="F423" s="540"/>
      <c r="G423" s="540"/>
      <c r="H423" s="540"/>
      <c r="I423" s="540"/>
      <c r="J423" s="540"/>
      <c r="K423" s="540"/>
      <c r="L423" s="540"/>
      <c r="M423" s="540"/>
      <c r="N423" s="540"/>
      <c r="O423" s="540"/>
      <c r="P423" s="540"/>
      <c r="Q423" s="540"/>
      <c r="R423" s="540"/>
      <c r="S423" s="540"/>
      <c r="T423" s="541"/>
      <c r="U423" s="541"/>
      <c r="V423" s="541"/>
      <c r="W423" s="541"/>
      <c r="X423" s="541"/>
      <c r="Y423" s="541"/>
      <c r="Z423" s="541"/>
    </row>
    <row r="424">
      <c r="A424" s="540"/>
      <c r="B424" s="540"/>
      <c r="C424" s="540"/>
      <c r="D424" s="540"/>
      <c r="E424" s="540"/>
      <c r="F424" s="540"/>
      <c r="G424" s="540"/>
      <c r="H424" s="540"/>
      <c r="I424" s="540"/>
      <c r="J424" s="540"/>
      <c r="K424" s="540"/>
      <c r="L424" s="540"/>
      <c r="M424" s="540"/>
      <c r="N424" s="540"/>
      <c r="O424" s="540"/>
      <c r="P424" s="540"/>
      <c r="Q424" s="540"/>
      <c r="R424" s="540"/>
      <c r="S424" s="540"/>
      <c r="T424" s="541"/>
      <c r="U424" s="541"/>
      <c r="V424" s="541"/>
      <c r="W424" s="541"/>
      <c r="X424" s="541"/>
      <c r="Y424" s="541"/>
      <c r="Z424" s="541"/>
    </row>
    <row r="425">
      <c r="A425" s="540"/>
      <c r="B425" s="540"/>
      <c r="C425" s="540"/>
      <c r="D425" s="540"/>
      <c r="E425" s="540"/>
      <c r="F425" s="540"/>
      <c r="G425" s="540"/>
      <c r="H425" s="540"/>
      <c r="I425" s="540"/>
      <c r="J425" s="540"/>
      <c r="K425" s="540"/>
      <c r="L425" s="540"/>
      <c r="M425" s="540"/>
      <c r="N425" s="540"/>
      <c r="O425" s="540"/>
      <c r="P425" s="540"/>
      <c r="Q425" s="540"/>
      <c r="R425" s="540"/>
      <c r="S425" s="540"/>
      <c r="T425" s="541"/>
      <c r="U425" s="541"/>
      <c r="V425" s="541"/>
      <c r="W425" s="541"/>
      <c r="X425" s="541"/>
      <c r="Y425" s="541"/>
      <c r="Z425" s="541"/>
    </row>
    <row r="426">
      <c r="A426" s="540"/>
      <c r="B426" s="540"/>
      <c r="C426" s="540"/>
      <c r="D426" s="540"/>
      <c r="E426" s="540"/>
      <c r="F426" s="540"/>
      <c r="G426" s="540"/>
      <c r="H426" s="540"/>
      <c r="I426" s="540"/>
      <c r="J426" s="540"/>
      <c r="K426" s="540"/>
      <c r="L426" s="540"/>
      <c r="M426" s="540"/>
      <c r="N426" s="540"/>
      <c r="O426" s="540"/>
      <c r="P426" s="540"/>
      <c r="Q426" s="540"/>
      <c r="R426" s="540"/>
      <c r="S426" s="540"/>
      <c r="T426" s="541"/>
      <c r="U426" s="541"/>
      <c r="V426" s="541"/>
      <c r="W426" s="541"/>
      <c r="X426" s="541"/>
      <c r="Y426" s="541"/>
      <c r="Z426" s="541"/>
    </row>
    <row r="427">
      <c r="A427" s="540"/>
      <c r="B427" s="540"/>
      <c r="C427" s="540"/>
      <c r="D427" s="540"/>
      <c r="E427" s="540"/>
      <c r="F427" s="540"/>
      <c r="G427" s="540"/>
      <c r="H427" s="540"/>
      <c r="I427" s="540"/>
      <c r="J427" s="540"/>
      <c r="K427" s="540"/>
      <c r="L427" s="540"/>
      <c r="M427" s="540"/>
      <c r="N427" s="540"/>
      <c r="O427" s="540"/>
      <c r="P427" s="540"/>
      <c r="Q427" s="540"/>
      <c r="R427" s="540"/>
      <c r="S427" s="540"/>
      <c r="T427" s="541"/>
      <c r="U427" s="541"/>
      <c r="V427" s="541"/>
      <c r="W427" s="541"/>
      <c r="X427" s="541"/>
      <c r="Y427" s="541"/>
      <c r="Z427" s="541"/>
    </row>
    <row r="428">
      <c r="A428" s="540"/>
      <c r="B428" s="540"/>
      <c r="C428" s="540"/>
      <c r="D428" s="540"/>
      <c r="E428" s="540"/>
      <c r="F428" s="540"/>
      <c r="G428" s="540"/>
      <c r="H428" s="540"/>
      <c r="I428" s="540"/>
      <c r="J428" s="540"/>
      <c r="K428" s="540"/>
      <c r="L428" s="540"/>
      <c r="M428" s="540"/>
      <c r="N428" s="540"/>
      <c r="O428" s="540"/>
      <c r="P428" s="540"/>
      <c r="Q428" s="540"/>
      <c r="R428" s="540"/>
      <c r="S428" s="540"/>
      <c r="T428" s="541"/>
      <c r="U428" s="541"/>
      <c r="V428" s="541"/>
      <c r="W428" s="541"/>
      <c r="X428" s="541"/>
      <c r="Y428" s="541"/>
      <c r="Z428" s="541"/>
    </row>
    <row r="429">
      <c r="A429" s="540"/>
      <c r="B429" s="540"/>
      <c r="C429" s="540"/>
      <c r="D429" s="540"/>
      <c r="E429" s="540"/>
      <c r="F429" s="540"/>
      <c r="G429" s="540"/>
      <c r="H429" s="540"/>
      <c r="I429" s="540"/>
      <c r="J429" s="540"/>
      <c r="K429" s="540"/>
      <c r="L429" s="540"/>
      <c r="M429" s="540"/>
      <c r="N429" s="540"/>
      <c r="O429" s="540"/>
      <c r="P429" s="540"/>
      <c r="Q429" s="540"/>
      <c r="R429" s="540"/>
      <c r="S429" s="540"/>
      <c r="T429" s="541"/>
      <c r="U429" s="541"/>
      <c r="V429" s="541"/>
      <c r="W429" s="541"/>
      <c r="X429" s="541"/>
      <c r="Y429" s="541"/>
      <c r="Z429" s="541"/>
    </row>
    <row r="430">
      <c r="A430" s="540"/>
      <c r="B430" s="540"/>
      <c r="C430" s="540"/>
      <c r="D430" s="540"/>
      <c r="E430" s="540"/>
      <c r="F430" s="540"/>
      <c r="G430" s="540"/>
      <c r="H430" s="540"/>
      <c r="I430" s="540"/>
      <c r="J430" s="540"/>
      <c r="K430" s="540"/>
      <c r="L430" s="540"/>
      <c r="M430" s="540"/>
      <c r="N430" s="540"/>
      <c r="O430" s="540"/>
      <c r="P430" s="540"/>
      <c r="Q430" s="540"/>
      <c r="R430" s="540"/>
      <c r="S430" s="540"/>
      <c r="T430" s="541"/>
      <c r="U430" s="541"/>
      <c r="V430" s="541"/>
      <c r="W430" s="541"/>
      <c r="X430" s="541"/>
      <c r="Y430" s="541"/>
      <c r="Z430" s="541"/>
    </row>
    <row r="431">
      <c r="A431" s="540"/>
      <c r="B431" s="540"/>
      <c r="C431" s="540"/>
      <c r="D431" s="540"/>
      <c r="E431" s="540"/>
      <c r="F431" s="540"/>
      <c r="G431" s="540"/>
      <c r="H431" s="540"/>
      <c r="I431" s="540"/>
      <c r="J431" s="540"/>
      <c r="K431" s="540"/>
      <c r="L431" s="540"/>
      <c r="M431" s="540"/>
      <c r="N431" s="540"/>
      <c r="O431" s="540"/>
      <c r="P431" s="540"/>
      <c r="Q431" s="540"/>
      <c r="R431" s="540"/>
      <c r="S431" s="540"/>
      <c r="T431" s="541"/>
      <c r="U431" s="541"/>
      <c r="V431" s="541"/>
      <c r="W431" s="541"/>
      <c r="X431" s="541"/>
      <c r="Y431" s="541"/>
      <c r="Z431" s="541"/>
    </row>
    <row r="432">
      <c r="A432" s="540"/>
      <c r="B432" s="540"/>
      <c r="C432" s="540"/>
      <c r="D432" s="540"/>
      <c r="E432" s="540"/>
      <c r="F432" s="540"/>
      <c r="G432" s="540"/>
      <c r="H432" s="540"/>
      <c r="I432" s="540"/>
      <c r="J432" s="540"/>
      <c r="K432" s="540"/>
      <c r="L432" s="540"/>
      <c r="M432" s="540"/>
      <c r="N432" s="540"/>
      <c r="O432" s="540"/>
      <c r="P432" s="540"/>
      <c r="Q432" s="540"/>
      <c r="R432" s="540"/>
      <c r="S432" s="540"/>
      <c r="T432" s="541"/>
      <c r="U432" s="541"/>
      <c r="V432" s="541"/>
      <c r="W432" s="541"/>
      <c r="X432" s="541"/>
      <c r="Y432" s="541"/>
      <c r="Z432" s="541"/>
    </row>
    <row r="433">
      <c r="A433" s="540"/>
      <c r="B433" s="540"/>
      <c r="C433" s="540"/>
      <c r="D433" s="540"/>
      <c r="E433" s="540"/>
      <c r="F433" s="540"/>
      <c r="G433" s="540"/>
      <c r="H433" s="540"/>
      <c r="I433" s="540"/>
      <c r="J433" s="540"/>
      <c r="K433" s="540"/>
      <c r="L433" s="540"/>
      <c r="M433" s="540"/>
      <c r="N433" s="540"/>
      <c r="O433" s="540"/>
      <c r="P433" s="540"/>
      <c r="Q433" s="540"/>
      <c r="R433" s="540"/>
      <c r="S433" s="540"/>
      <c r="T433" s="541"/>
      <c r="U433" s="541"/>
      <c r="V433" s="541"/>
      <c r="W433" s="541"/>
      <c r="X433" s="541"/>
      <c r="Y433" s="541"/>
      <c r="Z433" s="541"/>
    </row>
    <row r="434">
      <c r="A434" s="540"/>
      <c r="B434" s="540"/>
      <c r="C434" s="540"/>
      <c r="D434" s="540"/>
      <c r="E434" s="540"/>
      <c r="F434" s="540"/>
      <c r="G434" s="540"/>
      <c r="H434" s="540"/>
      <c r="I434" s="540"/>
      <c r="J434" s="540"/>
      <c r="K434" s="540"/>
      <c r="L434" s="540"/>
      <c r="M434" s="540"/>
      <c r="N434" s="540"/>
      <c r="O434" s="540"/>
      <c r="P434" s="540"/>
      <c r="Q434" s="540"/>
      <c r="R434" s="540"/>
      <c r="S434" s="540"/>
      <c r="T434" s="541"/>
      <c r="U434" s="541"/>
      <c r="V434" s="541"/>
      <c r="W434" s="541"/>
      <c r="X434" s="541"/>
      <c r="Y434" s="541"/>
      <c r="Z434" s="541"/>
    </row>
    <row r="435">
      <c r="A435" s="540"/>
      <c r="B435" s="540"/>
      <c r="C435" s="540"/>
      <c r="D435" s="540"/>
      <c r="E435" s="540"/>
      <c r="F435" s="540"/>
      <c r="G435" s="540"/>
      <c r="H435" s="540"/>
      <c r="I435" s="540"/>
      <c r="J435" s="540"/>
      <c r="K435" s="540"/>
      <c r="L435" s="540"/>
      <c r="M435" s="540"/>
      <c r="N435" s="540"/>
      <c r="O435" s="540"/>
      <c r="P435" s="540"/>
      <c r="Q435" s="540"/>
      <c r="R435" s="540"/>
      <c r="S435" s="540"/>
      <c r="T435" s="541"/>
      <c r="U435" s="541"/>
      <c r="V435" s="541"/>
      <c r="W435" s="541"/>
      <c r="X435" s="541"/>
      <c r="Y435" s="541"/>
      <c r="Z435" s="541"/>
    </row>
    <row r="436">
      <c r="A436" s="540"/>
      <c r="B436" s="540"/>
      <c r="C436" s="540"/>
      <c r="D436" s="540"/>
      <c r="E436" s="540"/>
      <c r="F436" s="540"/>
      <c r="G436" s="540"/>
      <c r="H436" s="540"/>
      <c r="I436" s="540"/>
      <c r="J436" s="540"/>
      <c r="K436" s="540"/>
      <c r="L436" s="540"/>
      <c r="M436" s="540"/>
      <c r="N436" s="540"/>
      <c r="O436" s="540"/>
      <c r="P436" s="540"/>
      <c r="Q436" s="540"/>
      <c r="R436" s="540"/>
      <c r="S436" s="540"/>
      <c r="T436" s="541"/>
      <c r="U436" s="541"/>
      <c r="V436" s="541"/>
      <c r="W436" s="541"/>
      <c r="X436" s="541"/>
      <c r="Y436" s="541"/>
      <c r="Z436" s="541"/>
    </row>
    <row r="437">
      <c r="A437" s="540"/>
      <c r="B437" s="540"/>
      <c r="C437" s="540"/>
      <c r="D437" s="540"/>
      <c r="E437" s="540"/>
      <c r="F437" s="540"/>
      <c r="G437" s="540"/>
      <c r="H437" s="540"/>
      <c r="I437" s="540"/>
      <c r="J437" s="540"/>
      <c r="K437" s="540"/>
      <c r="L437" s="540"/>
      <c r="M437" s="540"/>
      <c r="N437" s="540"/>
      <c r="O437" s="540"/>
      <c r="P437" s="540"/>
      <c r="Q437" s="540"/>
      <c r="R437" s="540"/>
      <c r="S437" s="540"/>
      <c r="T437" s="541"/>
      <c r="U437" s="541"/>
      <c r="V437" s="541"/>
      <c r="W437" s="541"/>
      <c r="X437" s="541"/>
      <c r="Y437" s="541"/>
      <c r="Z437" s="541"/>
    </row>
    <row r="438">
      <c r="A438" s="540"/>
      <c r="B438" s="540"/>
      <c r="C438" s="540"/>
      <c r="D438" s="540"/>
      <c r="E438" s="540"/>
      <c r="F438" s="540"/>
      <c r="G438" s="540"/>
      <c r="H438" s="540"/>
      <c r="I438" s="540"/>
      <c r="J438" s="540"/>
      <c r="K438" s="540"/>
      <c r="L438" s="540"/>
      <c r="M438" s="540"/>
      <c r="N438" s="540"/>
      <c r="O438" s="540"/>
      <c r="P438" s="540"/>
      <c r="Q438" s="540"/>
      <c r="R438" s="540"/>
      <c r="S438" s="540"/>
      <c r="T438" s="541"/>
      <c r="U438" s="541"/>
      <c r="V438" s="541"/>
      <c r="W438" s="541"/>
      <c r="X438" s="541"/>
      <c r="Y438" s="541"/>
      <c r="Z438" s="541"/>
    </row>
    <row r="439">
      <c r="A439" s="540"/>
      <c r="B439" s="540"/>
      <c r="C439" s="540"/>
      <c r="D439" s="540"/>
      <c r="E439" s="540"/>
      <c r="F439" s="540"/>
      <c r="G439" s="540"/>
      <c r="H439" s="540"/>
      <c r="I439" s="540"/>
      <c r="J439" s="540"/>
      <c r="K439" s="540"/>
      <c r="L439" s="540"/>
      <c r="M439" s="540"/>
      <c r="N439" s="540"/>
      <c r="O439" s="540"/>
      <c r="P439" s="540"/>
      <c r="Q439" s="540"/>
      <c r="R439" s="540"/>
      <c r="S439" s="540"/>
      <c r="T439" s="541"/>
      <c r="U439" s="541"/>
      <c r="V439" s="541"/>
      <c r="W439" s="541"/>
      <c r="X439" s="541"/>
      <c r="Y439" s="541"/>
      <c r="Z439" s="541"/>
    </row>
    <row r="440">
      <c r="A440" s="540"/>
      <c r="B440" s="540"/>
      <c r="C440" s="540"/>
      <c r="D440" s="540"/>
      <c r="E440" s="540"/>
      <c r="F440" s="540"/>
      <c r="G440" s="540"/>
      <c r="H440" s="540"/>
      <c r="I440" s="540"/>
      <c r="J440" s="540"/>
      <c r="K440" s="540"/>
      <c r="L440" s="540"/>
      <c r="M440" s="540"/>
      <c r="N440" s="540"/>
      <c r="O440" s="540"/>
      <c r="P440" s="540"/>
      <c r="Q440" s="540"/>
      <c r="R440" s="540"/>
      <c r="S440" s="540"/>
      <c r="T440" s="541"/>
      <c r="U440" s="541"/>
      <c r="V440" s="541"/>
      <c r="W440" s="541"/>
      <c r="X440" s="541"/>
      <c r="Y440" s="541"/>
      <c r="Z440" s="541"/>
    </row>
    <row r="441">
      <c r="A441" s="540"/>
      <c r="B441" s="540"/>
      <c r="C441" s="540"/>
      <c r="D441" s="540"/>
      <c r="E441" s="540"/>
      <c r="F441" s="540"/>
      <c r="G441" s="540"/>
      <c r="H441" s="540"/>
      <c r="I441" s="540"/>
      <c r="J441" s="540"/>
      <c r="K441" s="540"/>
      <c r="L441" s="540"/>
      <c r="M441" s="540"/>
      <c r="N441" s="540"/>
      <c r="O441" s="540"/>
      <c r="P441" s="540"/>
      <c r="Q441" s="540"/>
      <c r="R441" s="540"/>
      <c r="S441" s="540"/>
      <c r="T441" s="541"/>
      <c r="U441" s="541"/>
      <c r="V441" s="541"/>
      <c r="W441" s="541"/>
      <c r="X441" s="541"/>
      <c r="Y441" s="541"/>
      <c r="Z441" s="541"/>
    </row>
    <row r="442">
      <c r="A442" s="540"/>
      <c r="B442" s="540"/>
      <c r="C442" s="540"/>
      <c r="D442" s="540"/>
      <c r="E442" s="540"/>
      <c r="F442" s="540"/>
      <c r="G442" s="540"/>
      <c r="H442" s="540"/>
      <c r="I442" s="540"/>
      <c r="J442" s="540"/>
      <c r="K442" s="540"/>
      <c r="L442" s="540"/>
      <c r="M442" s="540"/>
      <c r="N442" s="540"/>
      <c r="O442" s="540"/>
      <c r="P442" s="540"/>
      <c r="Q442" s="540"/>
      <c r="R442" s="540"/>
      <c r="S442" s="540"/>
      <c r="T442" s="541"/>
      <c r="U442" s="541"/>
      <c r="V442" s="541"/>
      <c r="W442" s="541"/>
      <c r="X442" s="541"/>
      <c r="Y442" s="541"/>
      <c r="Z442" s="541"/>
    </row>
    <row r="443">
      <c r="A443" s="540"/>
      <c r="B443" s="540"/>
      <c r="C443" s="540"/>
      <c r="D443" s="540"/>
      <c r="E443" s="540"/>
      <c r="F443" s="540"/>
      <c r="G443" s="540"/>
      <c r="H443" s="540"/>
      <c r="I443" s="540"/>
      <c r="J443" s="540"/>
      <c r="K443" s="540"/>
      <c r="L443" s="540"/>
      <c r="M443" s="540"/>
      <c r="N443" s="540"/>
      <c r="O443" s="540"/>
      <c r="P443" s="540"/>
      <c r="Q443" s="540"/>
      <c r="R443" s="540"/>
      <c r="S443" s="540"/>
      <c r="T443" s="541"/>
      <c r="U443" s="541"/>
      <c r="V443" s="541"/>
      <c r="W443" s="541"/>
      <c r="X443" s="541"/>
      <c r="Y443" s="541"/>
      <c r="Z443" s="541"/>
    </row>
    <row r="444">
      <c r="A444" s="540"/>
      <c r="B444" s="540"/>
      <c r="C444" s="540"/>
      <c r="D444" s="540"/>
      <c r="E444" s="540"/>
      <c r="F444" s="540"/>
      <c r="G444" s="540"/>
      <c r="H444" s="540"/>
      <c r="I444" s="540"/>
      <c r="J444" s="540"/>
      <c r="K444" s="540"/>
      <c r="L444" s="540"/>
      <c r="M444" s="540"/>
      <c r="N444" s="540"/>
      <c r="O444" s="540"/>
      <c r="P444" s="540"/>
      <c r="Q444" s="540"/>
      <c r="R444" s="540"/>
      <c r="S444" s="540"/>
      <c r="T444" s="541"/>
      <c r="U444" s="541"/>
      <c r="V444" s="541"/>
      <c r="W444" s="541"/>
      <c r="X444" s="541"/>
      <c r="Y444" s="541"/>
      <c r="Z444" s="541"/>
    </row>
    <row r="445">
      <c r="A445" s="540"/>
      <c r="B445" s="540"/>
      <c r="C445" s="540"/>
      <c r="D445" s="540"/>
      <c r="E445" s="540"/>
      <c r="F445" s="540"/>
      <c r="G445" s="540"/>
      <c r="H445" s="540"/>
      <c r="I445" s="540"/>
      <c r="J445" s="540"/>
      <c r="K445" s="540"/>
      <c r="L445" s="540"/>
      <c r="M445" s="540"/>
      <c r="N445" s="540"/>
      <c r="O445" s="540"/>
      <c r="P445" s="540"/>
      <c r="Q445" s="540"/>
      <c r="R445" s="540"/>
      <c r="S445" s="540"/>
      <c r="T445" s="541"/>
      <c r="U445" s="541"/>
      <c r="V445" s="541"/>
      <c r="W445" s="541"/>
      <c r="X445" s="541"/>
      <c r="Y445" s="541"/>
      <c r="Z445" s="541"/>
    </row>
    <row r="446">
      <c r="A446" s="540"/>
      <c r="B446" s="540"/>
      <c r="C446" s="540"/>
      <c r="D446" s="540"/>
      <c r="E446" s="540"/>
      <c r="F446" s="540"/>
      <c r="G446" s="540"/>
      <c r="H446" s="540"/>
      <c r="I446" s="540"/>
      <c r="J446" s="540"/>
      <c r="K446" s="540"/>
      <c r="L446" s="540"/>
      <c r="M446" s="540"/>
      <c r="N446" s="540"/>
      <c r="O446" s="540"/>
      <c r="P446" s="540"/>
      <c r="Q446" s="540"/>
      <c r="R446" s="540"/>
      <c r="S446" s="540"/>
      <c r="T446" s="541"/>
      <c r="U446" s="541"/>
      <c r="V446" s="541"/>
      <c r="W446" s="541"/>
      <c r="X446" s="541"/>
      <c r="Y446" s="541"/>
      <c r="Z446" s="541"/>
    </row>
    <row r="447">
      <c r="A447" s="540"/>
      <c r="B447" s="540"/>
      <c r="C447" s="540"/>
      <c r="D447" s="540"/>
      <c r="E447" s="540"/>
      <c r="F447" s="540"/>
      <c r="G447" s="540"/>
      <c r="H447" s="540"/>
      <c r="I447" s="540"/>
      <c r="J447" s="540"/>
      <c r="K447" s="540"/>
      <c r="L447" s="540"/>
      <c r="M447" s="540"/>
      <c r="N447" s="540"/>
      <c r="O447" s="540"/>
      <c r="P447" s="540"/>
      <c r="Q447" s="540"/>
      <c r="R447" s="540"/>
      <c r="S447" s="540"/>
      <c r="T447" s="541"/>
      <c r="U447" s="541"/>
      <c r="V447" s="541"/>
      <c r="W447" s="541"/>
      <c r="X447" s="541"/>
      <c r="Y447" s="541"/>
      <c r="Z447" s="541"/>
    </row>
    <row r="448">
      <c r="A448" s="540"/>
      <c r="B448" s="540"/>
      <c r="C448" s="540"/>
      <c r="D448" s="540"/>
      <c r="E448" s="540"/>
      <c r="F448" s="540"/>
      <c r="G448" s="540"/>
      <c r="H448" s="540"/>
      <c r="I448" s="540"/>
      <c r="J448" s="540"/>
      <c r="K448" s="540"/>
      <c r="L448" s="540"/>
      <c r="M448" s="540"/>
      <c r="N448" s="540"/>
      <c r="O448" s="540"/>
      <c r="P448" s="540"/>
      <c r="Q448" s="540"/>
      <c r="R448" s="540"/>
      <c r="S448" s="540"/>
      <c r="T448" s="541"/>
      <c r="U448" s="541"/>
      <c r="V448" s="541"/>
      <c r="W448" s="541"/>
      <c r="X448" s="541"/>
      <c r="Y448" s="541"/>
      <c r="Z448" s="541"/>
    </row>
    <row r="449">
      <c r="A449" s="540"/>
      <c r="B449" s="540"/>
      <c r="C449" s="540"/>
      <c r="D449" s="540"/>
      <c r="E449" s="540"/>
      <c r="F449" s="540"/>
      <c r="G449" s="540"/>
      <c r="H449" s="540"/>
      <c r="I449" s="540"/>
      <c r="J449" s="540"/>
      <c r="K449" s="540"/>
      <c r="L449" s="540"/>
      <c r="M449" s="540"/>
      <c r="N449" s="540"/>
      <c r="O449" s="540"/>
      <c r="P449" s="540"/>
      <c r="Q449" s="540"/>
      <c r="R449" s="540"/>
      <c r="S449" s="540"/>
      <c r="T449" s="541"/>
      <c r="U449" s="541"/>
      <c r="V449" s="541"/>
      <c r="W449" s="541"/>
      <c r="X449" s="541"/>
      <c r="Y449" s="541"/>
      <c r="Z449" s="541"/>
    </row>
    <row r="450">
      <c r="A450" s="540"/>
      <c r="B450" s="540"/>
      <c r="C450" s="540"/>
      <c r="D450" s="540"/>
      <c r="E450" s="540"/>
      <c r="F450" s="540"/>
      <c r="G450" s="540"/>
      <c r="H450" s="540"/>
      <c r="I450" s="540"/>
      <c r="J450" s="540"/>
      <c r="K450" s="540"/>
      <c r="L450" s="540"/>
      <c r="M450" s="540"/>
      <c r="N450" s="540"/>
      <c r="O450" s="540"/>
      <c r="P450" s="540"/>
      <c r="Q450" s="540"/>
      <c r="R450" s="540"/>
      <c r="S450" s="540"/>
      <c r="T450" s="541"/>
      <c r="U450" s="541"/>
      <c r="V450" s="541"/>
      <c r="W450" s="541"/>
      <c r="X450" s="541"/>
      <c r="Y450" s="541"/>
      <c r="Z450" s="541"/>
    </row>
    <row r="451">
      <c r="A451" s="540"/>
      <c r="B451" s="540"/>
      <c r="C451" s="540"/>
      <c r="D451" s="540"/>
      <c r="E451" s="540"/>
      <c r="F451" s="540"/>
      <c r="G451" s="540"/>
      <c r="H451" s="540"/>
      <c r="I451" s="540"/>
      <c r="J451" s="540"/>
      <c r="K451" s="540"/>
      <c r="L451" s="540"/>
      <c r="M451" s="540"/>
      <c r="N451" s="540"/>
      <c r="O451" s="540"/>
      <c r="P451" s="540"/>
      <c r="Q451" s="540"/>
      <c r="R451" s="540"/>
      <c r="S451" s="540"/>
      <c r="T451" s="541"/>
      <c r="U451" s="541"/>
      <c r="V451" s="541"/>
      <c r="W451" s="541"/>
      <c r="X451" s="541"/>
      <c r="Y451" s="541"/>
      <c r="Z451" s="541"/>
    </row>
    <row r="452">
      <c r="A452" s="540"/>
      <c r="B452" s="540"/>
      <c r="C452" s="540"/>
      <c r="D452" s="540"/>
      <c r="E452" s="540"/>
      <c r="F452" s="540"/>
      <c r="G452" s="540"/>
      <c r="H452" s="540"/>
      <c r="I452" s="540"/>
      <c r="J452" s="540"/>
      <c r="K452" s="540"/>
      <c r="L452" s="540"/>
      <c r="M452" s="540"/>
      <c r="N452" s="540"/>
      <c r="O452" s="540"/>
      <c r="P452" s="540"/>
      <c r="Q452" s="540"/>
      <c r="R452" s="540"/>
      <c r="S452" s="540"/>
      <c r="T452" s="541"/>
      <c r="U452" s="541"/>
      <c r="V452" s="541"/>
      <c r="W452" s="541"/>
      <c r="X452" s="541"/>
      <c r="Y452" s="541"/>
      <c r="Z452" s="541"/>
    </row>
    <row r="453">
      <c r="A453" s="540"/>
      <c r="B453" s="540"/>
      <c r="C453" s="540"/>
      <c r="D453" s="540"/>
      <c r="E453" s="540"/>
      <c r="F453" s="540"/>
      <c r="G453" s="540"/>
      <c r="H453" s="540"/>
      <c r="I453" s="540"/>
      <c r="J453" s="540"/>
      <c r="K453" s="540"/>
      <c r="L453" s="540"/>
      <c r="M453" s="540"/>
      <c r="N453" s="540"/>
      <c r="O453" s="540"/>
      <c r="P453" s="540"/>
      <c r="Q453" s="540"/>
      <c r="R453" s="540"/>
      <c r="S453" s="540"/>
      <c r="T453" s="541"/>
      <c r="U453" s="541"/>
      <c r="V453" s="541"/>
      <c r="W453" s="541"/>
      <c r="X453" s="541"/>
      <c r="Y453" s="541"/>
      <c r="Z453" s="541"/>
    </row>
    <row r="454">
      <c r="A454" s="540"/>
      <c r="B454" s="540"/>
      <c r="C454" s="540"/>
      <c r="D454" s="540"/>
      <c r="E454" s="540"/>
      <c r="F454" s="540"/>
      <c r="G454" s="540"/>
      <c r="H454" s="540"/>
      <c r="I454" s="540"/>
      <c r="J454" s="540"/>
      <c r="K454" s="540"/>
      <c r="L454" s="540"/>
      <c r="M454" s="540"/>
      <c r="N454" s="540"/>
      <c r="O454" s="540"/>
      <c r="P454" s="540"/>
      <c r="Q454" s="540"/>
      <c r="R454" s="540"/>
      <c r="S454" s="540"/>
      <c r="T454" s="541"/>
      <c r="U454" s="541"/>
      <c r="V454" s="541"/>
      <c r="W454" s="541"/>
      <c r="X454" s="541"/>
      <c r="Y454" s="541"/>
      <c r="Z454" s="541"/>
    </row>
    <row r="455">
      <c r="A455" s="540"/>
      <c r="B455" s="540"/>
      <c r="C455" s="540"/>
      <c r="D455" s="540"/>
      <c r="E455" s="540"/>
      <c r="F455" s="540"/>
      <c r="G455" s="540"/>
      <c r="H455" s="540"/>
      <c r="I455" s="540"/>
      <c r="J455" s="540"/>
      <c r="K455" s="540"/>
      <c r="L455" s="540"/>
      <c r="M455" s="540"/>
      <c r="N455" s="540"/>
      <c r="O455" s="540"/>
      <c r="P455" s="540"/>
      <c r="Q455" s="540"/>
      <c r="R455" s="540"/>
      <c r="S455" s="540"/>
      <c r="T455" s="541"/>
      <c r="U455" s="541"/>
      <c r="V455" s="541"/>
      <c r="W455" s="541"/>
      <c r="X455" s="541"/>
      <c r="Y455" s="541"/>
      <c r="Z455" s="541"/>
    </row>
    <row r="456">
      <c r="A456" s="540"/>
      <c r="B456" s="540"/>
      <c r="C456" s="540"/>
      <c r="D456" s="540"/>
      <c r="E456" s="540"/>
      <c r="F456" s="540"/>
      <c r="G456" s="540"/>
      <c r="H456" s="540"/>
      <c r="I456" s="540"/>
      <c r="J456" s="540"/>
      <c r="K456" s="540"/>
      <c r="L456" s="540"/>
      <c r="M456" s="540"/>
      <c r="N456" s="540"/>
      <c r="O456" s="540"/>
      <c r="P456" s="540"/>
      <c r="Q456" s="540"/>
      <c r="R456" s="540"/>
      <c r="S456" s="540"/>
      <c r="T456" s="541"/>
      <c r="U456" s="541"/>
      <c r="V456" s="541"/>
      <c r="W456" s="541"/>
      <c r="X456" s="541"/>
      <c r="Y456" s="541"/>
      <c r="Z456" s="541"/>
    </row>
    <row r="457">
      <c r="A457" s="540"/>
      <c r="B457" s="540"/>
      <c r="C457" s="540"/>
      <c r="D457" s="540"/>
      <c r="E457" s="540"/>
      <c r="F457" s="540"/>
      <c r="G457" s="540"/>
      <c r="H457" s="540"/>
      <c r="I457" s="540"/>
      <c r="J457" s="540"/>
      <c r="K457" s="540"/>
      <c r="L457" s="540"/>
      <c r="M457" s="540"/>
      <c r="N457" s="540"/>
      <c r="O457" s="540"/>
      <c r="P457" s="540"/>
      <c r="Q457" s="540"/>
      <c r="R457" s="540"/>
      <c r="S457" s="540"/>
      <c r="T457" s="541"/>
      <c r="U457" s="541"/>
      <c r="V457" s="541"/>
      <c r="W457" s="541"/>
      <c r="X457" s="541"/>
      <c r="Y457" s="541"/>
      <c r="Z457" s="541"/>
    </row>
    <row r="458">
      <c r="A458" s="540"/>
      <c r="B458" s="540"/>
      <c r="C458" s="540"/>
      <c r="D458" s="540"/>
      <c r="E458" s="540"/>
      <c r="F458" s="540"/>
      <c r="G458" s="540"/>
      <c r="H458" s="540"/>
      <c r="I458" s="540"/>
      <c r="J458" s="540"/>
      <c r="K458" s="540"/>
      <c r="L458" s="540"/>
      <c r="M458" s="540"/>
      <c r="N458" s="540"/>
      <c r="O458" s="540"/>
      <c r="P458" s="540"/>
      <c r="Q458" s="540"/>
      <c r="R458" s="540"/>
      <c r="S458" s="540"/>
      <c r="T458" s="541"/>
      <c r="U458" s="541"/>
      <c r="V458" s="541"/>
      <c r="W458" s="541"/>
      <c r="X458" s="541"/>
      <c r="Y458" s="541"/>
      <c r="Z458" s="541"/>
    </row>
    <row r="459">
      <c r="A459" s="540"/>
      <c r="B459" s="540"/>
      <c r="C459" s="540"/>
      <c r="D459" s="540"/>
      <c r="E459" s="540"/>
      <c r="F459" s="540"/>
      <c r="G459" s="540"/>
      <c r="H459" s="540"/>
      <c r="I459" s="540"/>
      <c r="J459" s="540"/>
      <c r="K459" s="540"/>
      <c r="L459" s="540"/>
      <c r="M459" s="540"/>
      <c r="N459" s="540"/>
      <c r="O459" s="540"/>
      <c r="P459" s="540"/>
      <c r="Q459" s="540"/>
      <c r="R459" s="540"/>
      <c r="S459" s="540"/>
      <c r="T459" s="541"/>
      <c r="U459" s="541"/>
      <c r="V459" s="541"/>
      <c r="W459" s="541"/>
      <c r="X459" s="541"/>
      <c r="Y459" s="541"/>
      <c r="Z459" s="541"/>
    </row>
    <row r="460">
      <c r="A460" s="540"/>
      <c r="B460" s="540"/>
      <c r="C460" s="540"/>
      <c r="D460" s="540"/>
      <c r="E460" s="540"/>
      <c r="F460" s="540"/>
      <c r="G460" s="540"/>
      <c r="H460" s="540"/>
      <c r="I460" s="540"/>
      <c r="J460" s="540"/>
      <c r="K460" s="540"/>
      <c r="L460" s="540"/>
      <c r="M460" s="540"/>
      <c r="N460" s="540"/>
      <c r="O460" s="540"/>
      <c r="P460" s="540"/>
      <c r="Q460" s="540"/>
      <c r="R460" s="540"/>
      <c r="S460" s="540"/>
      <c r="T460" s="541"/>
      <c r="U460" s="541"/>
      <c r="V460" s="541"/>
      <c r="W460" s="541"/>
      <c r="X460" s="541"/>
      <c r="Y460" s="541"/>
      <c r="Z460" s="541"/>
    </row>
    <row r="461">
      <c r="A461" s="540"/>
      <c r="B461" s="540"/>
      <c r="C461" s="540"/>
      <c r="D461" s="540"/>
      <c r="E461" s="540"/>
      <c r="F461" s="540"/>
      <c r="G461" s="540"/>
      <c r="H461" s="540"/>
      <c r="I461" s="540"/>
      <c r="J461" s="540"/>
      <c r="K461" s="540"/>
      <c r="L461" s="540"/>
      <c r="M461" s="540"/>
      <c r="N461" s="540"/>
      <c r="O461" s="540"/>
      <c r="P461" s="540"/>
      <c r="Q461" s="540"/>
      <c r="R461" s="540"/>
      <c r="S461" s="540"/>
      <c r="T461" s="541"/>
      <c r="U461" s="541"/>
      <c r="V461" s="541"/>
      <c r="W461" s="541"/>
      <c r="X461" s="541"/>
      <c r="Y461" s="541"/>
      <c r="Z461" s="541"/>
    </row>
    <row r="462">
      <c r="A462" s="540"/>
      <c r="B462" s="540"/>
      <c r="C462" s="540"/>
      <c r="D462" s="540"/>
      <c r="E462" s="540"/>
      <c r="F462" s="540"/>
      <c r="G462" s="540"/>
      <c r="H462" s="540"/>
      <c r="I462" s="540"/>
      <c r="J462" s="540"/>
      <c r="K462" s="540"/>
      <c r="L462" s="540"/>
      <c r="M462" s="540"/>
      <c r="N462" s="540"/>
      <c r="O462" s="540"/>
      <c r="P462" s="540"/>
      <c r="Q462" s="540"/>
      <c r="R462" s="540"/>
      <c r="S462" s="540"/>
      <c r="T462" s="541"/>
      <c r="U462" s="541"/>
      <c r="V462" s="541"/>
      <c r="W462" s="541"/>
      <c r="X462" s="541"/>
      <c r="Y462" s="541"/>
      <c r="Z462" s="541"/>
    </row>
    <row r="463">
      <c r="A463" s="540"/>
      <c r="B463" s="540"/>
      <c r="C463" s="540"/>
      <c r="D463" s="540"/>
      <c r="E463" s="540"/>
      <c r="F463" s="540"/>
      <c r="G463" s="540"/>
      <c r="H463" s="540"/>
      <c r="I463" s="540"/>
      <c r="J463" s="540"/>
      <c r="K463" s="540"/>
      <c r="L463" s="540"/>
      <c r="M463" s="540"/>
      <c r="N463" s="540"/>
      <c r="O463" s="540"/>
      <c r="P463" s="540"/>
      <c r="Q463" s="540"/>
      <c r="R463" s="540"/>
      <c r="S463" s="540"/>
      <c r="T463" s="541"/>
      <c r="U463" s="541"/>
      <c r="V463" s="541"/>
      <c r="W463" s="541"/>
      <c r="X463" s="541"/>
      <c r="Y463" s="541"/>
      <c r="Z463" s="541"/>
    </row>
    <row r="464">
      <c r="A464" s="540"/>
      <c r="B464" s="540"/>
      <c r="C464" s="540"/>
      <c r="D464" s="540"/>
      <c r="E464" s="540"/>
      <c r="F464" s="540"/>
      <c r="G464" s="540"/>
      <c r="H464" s="540"/>
      <c r="I464" s="540"/>
      <c r="J464" s="540"/>
      <c r="K464" s="540"/>
      <c r="L464" s="540"/>
      <c r="M464" s="540"/>
      <c r="N464" s="540"/>
      <c r="O464" s="540"/>
      <c r="P464" s="540"/>
      <c r="Q464" s="540"/>
      <c r="R464" s="540"/>
      <c r="S464" s="540"/>
      <c r="T464" s="541"/>
      <c r="U464" s="541"/>
      <c r="V464" s="541"/>
      <c r="W464" s="541"/>
      <c r="X464" s="541"/>
      <c r="Y464" s="541"/>
      <c r="Z464" s="541"/>
    </row>
    <row r="465">
      <c r="A465" s="540"/>
      <c r="B465" s="540"/>
      <c r="C465" s="540"/>
      <c r="D465" s="540"/>
      <c r="E465" s="540"/>
      <c r="F465" s="540"/>
      <c r="G465" s="540"/>
      <c r="H465" s="540"/>
      <c r="I465" s="540"/>
      <c r="J465" s="540"/>
      <c r="K465" s="540"/>
      <c r="L465" s="540"/>
      <c r="M465" s="540"/>
      <c r="N465" s="540"/>
      <c r="O465" s="540"/>
      <c r="P465" s="540"/>
      <c r="Q465" s="540"/>
      <c r="R465" s="540"/>
      <c r="S465" s="540"/>
      <c r="T465" s="541"/>
      <c r="U465" s="541"/>
      <c r="V465" s="541"/>
      <c r="W465" s="541"/>
      <c r="X465" s="541"/>
      <c r="Y465" s="541"/>
      <c r="Z465" s="541"/>
    </row>
    <row r="466">
      <c r="A466" s="540"/>
      <c r="B466" s="540"/>
      <c r="C466" s="540"/>
      <c r="D466" s="540"/>
      <c r="E466" s="540"/>
      <c r="F466" s="540"/>
      <c r="G466" s="540"/>
      <c r="H466" s="540"/>
      <c r="I466" s="540"/>
      <c r="J466" s="540"/>
      <c r="K466" s="540"/>
      <c r="L466" s="540"/>
      <c r="M466" s="540"/>
      <c r="N466" s="540"/>
      <c r="O466" s="540"/>
      <c r="P466" s="540"/>
      <c r="Q466" s="540"/>
      <c r="R466" s="540"/>
      <c r="S466" s="540"/>
      <c r="T466" s="541"/>
      <c r="U466" s="541"/>
      <c r="V466" s="541"/>
      <c r="W466" s="541"/>
      <c r="X466" s="541"/>
      <c r="Y466" s="541"/>
      <c r="Z466" s="541"/>
    </row>
    <row r="467">
      <c r="A467" s="540"/>
      <c r="B467" s="540"/>
      <c r="C467" s="540"/>
      <c r="D467" s="540"/>
      <c r="E467" s="540"/>
      <c r="F467" s="540"/>
      <c r="G467" s="540"/>
      <c r="H467" s="540"/>
      <c r="I467" s="540"/>
      <c r="J467" s="540"/>
      <c r="K467" s="540"/>
      <c r="L467" s="540"/>
      <c r="M467" s="540"/>
      <c r="N467" s="540"/>
      <c r="O467" s="540"/>
      <c r="P467" s="540"/>
      <c r="Q467" s="540"/>
      <c r="R467" s="540"/>
      <c r="S467" s="540"/>
      <c r="T467" s="541"/>
      <c r="U467" s="541"/>
      <c r="V467" s="541"/>
      <c r="W467" s="541"/>
      <c r="X467" s="541"/>
      <c r="Y467" s="541"/>
      <c r="Z467" s="541"/>
    </row>
    <row r="468">
      <c r="A468" s="540"/>
      <c r="B468" s="540"/>
      <c r="C468" s="540"/>
      <c r="D468" s="540"/>
      <c r="E468" s="540"/>
      <c r="F468" s="540"/>
      <c r="G468" s="540"/>
      <c r="H468" s="540"/>
      <c r="I468" s="540"/>
      <c r="J468" s="540"/>
      <c r="K468" s="540"/>
      <c r="L468" s="540"/>
      <c r="M468" s="540"/>
      <c r="N468" s="540"/>
      <c r="O468" s="540"/>
      <c r="P468" s="540"/>
      <c r="Q468" s="540"/>
      <c r="R468" s="540"/>
      <c r="S468" s="540"/>
      <c r="T468" s="541"/>
      <c r="U468" s="541"/>
      <c r="V468" s="541"/>
      <c r="W468" s="541"/>
      <c r="X468" s="541"/>
      <c r="Y468" s="541"/>
      <c r="Z468" s="541"/>
    </row>
    <row r="469">
      <c r="A469" s="540"/>
      <c r="B469" s="540"/>
      <c r="C469" s="540"/>
      <c r="D469" s="540"/>
      <c r="E469" s="540"/>
      <c r="F469" s="540"/>
      <c r="G469" s="540"/>
      <c r="H469" s="540"/>
      <c r="I469" s="540"/>
      <c r="J469" s="540"/>
      <c r="K469" s="540"/>
      <c r="L469" s="540"/>
      <c r="M469" s="540"/>
      <c r="N469" s="540"/>
      <c r="O469" s="540"/>
      <c r="P469" s="540"/>
      <c r="Q469" s="540"/>
      <c r="R469" s="540"/>
      <c r="S469" s="540"/>
      <c r="T469" s="541"/>
      <c r="U469" s="541"/>
      <c r="V469" s="541"/>
      <c r="W469" s="541"/>
      <c r="X469" s="541"/>
      <c r="Y469" s="541"/>
      <c r="Z469" s="541"/>
    </row>
    <row r="470">
      <c r="A470" s="540"/>
      <c r="B470" s="540"/>
      <c r="C470" s="540"/>
      <c r="D470" s="540"/>
      <c r="E470" s="540"/>
      <c r="F470" s="540"/>
      <c r="G470" s="540"/>
      <c r="H470" s="540"/>
      <c r="I470" s="540"/>
      <c r="J470" s="540"/>
      <c r="K470" s="540"/>
      <c r="L470" s="540"/>
      <c r="M470" s="540"/>
      <c r="N470" s="540"/>
      <c r="O470" s="540"/>
      <c r="P470" s="540"/>
      <c r="Q470" s="540"/>
      <c r="R470" s="540"/>
      <c r="S470" s="540"/>
      <c r="T470" s="541"/>
      <c r="U470" s="541"/>
      <c r="V470" s="541"/>
      <c r="W470" s="541"/>
      <c r="X470" s="541"/>
      <c r="Y470" s="541"/>
      <c r="Z470" s="541"/>
    </row>
    <row r="471">
      <c r="A471" s="540"/>
      <c r="B471" s="540"/>
      <c r="C471" s="540"/>
      <c r="D471" s="540"/>
      <c r="E471" s="540"/>
      <c r="F471" s="540"/>
      <c r="G471" s="540"/>
      <c r="H471" s="540"/>
      <c r="I471" s="540"/>
      <c r="J471" s="540"/>
      <c r="K471" s="540"/>
      <c r="L471" s="540"/>
      <c r="M471" s="540"/>
      <c r="N471" s="540"/>
      <c r="O471" s="540"/>
      <c r="P471" s="540"/>
      <c r="Q471" s="540"/>
      <c r="R471" s="540"/>
      <c r="S471" s="540"/>
      <c r="T471" s="541"/>
      <c r="U471" s="541"/>
      <c r="V471" s="541"/>
      <c r="W471" s="541"/>
      <c r="X471" s="541"/>
      <c r="Y471" s="541"/>
      <c r="Z471" s="541"/>
    </row>
    <row r="472">
      <c r="A472" s="540"/>
      <c r="B472" s="540"/>
      <c r="C472" s="540"/>
      <c r="D472" s="540"/>
      <c r="E472" s="540"/>
      <c r="F472" s="540"/>
      <c r="G472" s="540"/>
      <c r="H472" s="540"/>
      <c r="I472" s="540"/>
      <c r="J472" s="540"/>
      <c r="K472" s="540"/>
      <c r="L472" s="540"/>
      <c r="M472" s="540"/>
      <c r="N472" s="540"/>
      <c r="O472" s="540"/>
      <c r="P472" s="540"/>
      <c r="Q472" s="540"/>
      <c r="R472" s="540"/>
      <c r="S472" s="540"/>
      <c r="T472" s="541"/>
      <c r="U472" s="541"/>
      <c r="V472" s="541"/>
      <c r="W472" s="541"/>
      <c r="X472" s="541"/>
      <c r="Y472" s="541"/>
      <c r="Z472" s="541"/>
    </row>
    <row r="473">
      <c r="A473" s="540"/>
      <c r="B473" s="540"/>
      <c r="C473" s="540"/>
      <c r="D473" s="540"/>
      <c r="E473" s="540"/>
      <c r="F473" s="540"/>
      <c r="G473" s="540"/>
      <c r="H473" s="540"/>
      <c r="I473" s="540"/>
      <c r="J473" s="540"/>
      <c r="K473" s="540"/>
      <c r="L473" s="540"/>
      <c r="M473" s="540"/>
      <c r="N473" s="540"/>
      <c r="O473" s="540"/>
      <c r="P473" s="540"/>
      <c r="Q473" s="540"/>
      <c r="R473" s="540"/>
      <c r="S473" s="540"/>
      <c r="T473" s="541"/>
      <c r="U473" s="541"/>
      <c r="V473" s="541"/>
      <c r="W473" s="541"/>
      <c r="X473" s="541"/>
      <c r="Y473" s="541"/>
      <c r="Z473" s="541"/>
    </row>
    <row r="474">
      <c r="A474" s="540"/>
      <c r="B474" s="540"/>
      <c r="C474" s="540"/>
      <c r="D474" s="540"/>
      <c r="E474" s="540"/>
      <c r="F474" s="540"/>
      <c r="G474" s="540"/>
      <c r="H474" s="540"/>
      <c r="I474" s="540"/>
      <c r="J474" s="540"/>
      <c r="K474" s="540"/>
      <c r="L474" s="540"/>
      <c r="M474" s="540"/>
      <c r="N474" s="540"/>
      <c r="O474" s="540"/>
      <c r="P474" s="540"/>
      <c r="Q474" s="540"/>
      <c r="R474" s="540"/>
      <c r="S474" s="540"/>
      <c r="T474" s="541"/>
      <c r="U474" s="541"/>
      <c r="V474" s="541"/>
      <c r="W474" s="541"/>
      <c r="X474" s="541"/>
      <c r="Y474" s="541"/>
      <c r="Z474" s="541"/>
    </row>
    <row r="475">
      <c r="A475" s="540"/>
      <c r="B475" s="540"/>
      <c r="C475" s="540"/>
      <c r="D475" s="540"/>
      <c r="E475" s="540"/>
      <c r="F475" s="540"/>
      <c r="G475" s="540"/>
      <c r="H475" s="540"/>
      <c r="I475" s="540"/>
      <c r="J475" s="540"/>
      <c r="K475" s="540"/>
      <c r="L475" s="540"/>
      <c r="M475" s="540"/>
      <c r="N475" s="540"/>
      <c r="O475" s="540"/>
      <c r="P475" s="540"/>
      <c r="Q475" s="540"/>
      <c r="R475" s="540"/>
      <c r="S475" s="540"/>
      <c r="T475" s="541"/>
      <c r="U475" s="541"/>
      <c r="V475" s="541"/>
      <c r="W475" s="541"/>
      <c r="X475" s="541"/>
      <c r="Y475" s="541"/>
      <c r="Z475" s="541"/>
    </row>
    <row r="476">
      <c r="A476" s="540"/>
      <c r="B476" s="540"/>
      <c r="C476" s="540"/>
      <c r="D476" s="540"/>
      <c r="E476" s="540"/>
      <c r="F476" s="540"/>
      <c r="G476" s="540"/>
      <c r="H476" s="540"/>
      <c r="I476" s="540"/>
      <c r="J476" s="540"/>
      <c r="K476" s="540"/>
      <c r="L476" s="540"/>
      <c r="M476" s="540"/>
      <c r="N476" s="540"/>
      <c r="O476" s="540"/>
      <c r="P476" s="540"/>
      <c r="Q476" s="540"/>
      <c r="R476" s="540"/>
      <c r="S476" s="540"/>
      <c r="T476" s="541"/>
      <c r="U476" s="541"/>
      <c r="V476" s="541"/>
      <c r="W476" s="541"/>
      <c r="X476" s="541"/>
      <c r="Y476" s="541"/>
      <c r="Z476" s="541"/>
    </row>
    <row r="477">
      <c r="A477" s="540"/>
      <c r="B477" s="540"/>
      <c r="C477" s="540"/>
      <c r="D477" s="540"/>
      <c r="E477" s="540"/>
      <c r="F477" s="540"/>
      <c r="G477" s="540"/>
      <c r="H477" s="540"/>
      <c r="I477" s="540"/>
      <c r="J477" s="540"/>
      <c r="K477" s="540"/>
      <c r="L477" s="540"/>
      <c r="M477" s="540"/>
      <c r="N477" s="540"/>
      <c r="O477" s="540"/>
      <c r="P477" s="540"/>
      <c r="Q477" s="540"/>
      <c r="R477" s="540"/>
      <c r="S477" s="540"/>
      <c r="T477" s="541"/>
      <c r="U477" s="541"/>
      <c r="V477" s="541"/>
      <c r="W477" s="541"/>
      <c r="X477" s="541"/>
      <c r="Y477" s="541"/>
      <c r="Z477" s="541"/>
    </row>
    <row r="478">
      <c r="A478" s="540"/>
      <c r="B478" s="540"/>
      <c r="C478" s="540"/>
      <c r="D478" s="540"/>
      <c r="E478" s="540"/>
      <c r="F478" s="540"/>
      <c r="G478" s="540"/>
      <c r="H478" s="540"/>
      <c r="I478" s="540"/>
      <c r="J478" s="540"/>
      <c r="K478" s="540"/>
      <c r="L478" s="540"/>
      <c r="M478" s="540"/>
      <c r="N478" s="540"/>
      <c r="O478" s="540"/>
      <c r="P478" s="540"/>
      <c r="Q478" s="540"/>
      <c r="R478" s="540"/>
      <c r="S478" s="540"/>
      <c r="T478" s="541"/>
      <c r="U478" s="541"/>
      <c r="V478" s="541"/>
      <c r="W478" s="541"/>
      <c r="X478" s="541"/>
      <c r="Y478" s="541"/>
      <c r="Z478" s="541"/>
    </row>
    <row r="479">
      <c r="A479" s="540"/>
      <c r="B479" s="540"/>
      <c r="C479" s="540"/>
      <c r="D479" s="540"/>
      <c r="E479" s="540"/>
      <c r="F479" s="540"/>
      <c r="G479" s="540"/>
      <c r="H479" s="540"/>
      <c r="I479" s="540"/>
      <c r="J479" s="540"/>
      <c r="K479" s="540"/>
      <c r="L479" s="540"/>
      <c r="M479" s="540"/>
      <c r="N479" s="540"/>
      <c r="O479" s="540"/>
      <c r="P479" s="540"/>
      <c r="Q479" s="540"/>
      <c r="R479" s="540"/>
      <c r="S479" s="540"/>
      <c r="T479" s="541"/>
      <c r="U479" s="541"/>
      <c r="V479" s="541"/>
      <c r="W479" s="541"/>
      <c r="X479" s="541"/>
      <c r="Y479" s="541"/>
      <c r="Z479" s="541"/>
    </row>
    <row r="480">
      <c r="A480" s="540"/>
      <c r="B480" s="540"/>
      <c r="C480" s="540"/>
      <c r="D480" s="540"/>
      <c r="E480" s="540"/>
      <c r="F480" s="540"/>
      <c r="G480" s="540"/>
      <c r="H480" s="540"/>
      <c r="I480" s="540"/>
      <c r="J480" s="540"/>
      <c r="K480" s="540"/>
      <c r="L480" s="540"/>
      <c r="M480" s="540"/>
      <c r="N480" s="540"/>
      <c r="O480" s="540"/>
      <c r="P480" s="540"/>
      <c r="Q480" s="540"/>
      <c r="R480" s="540"/>
      <c r="S480" s="540"/>
      <c r="T480" s="541"/>
      <c r="U480" s="541"/>
      <c r="V480" s="541"/>
      <c r="W480" s="541"/>
      <c r="X480" s="541"/>
      <c r="Y480" s="541"/>
      <c r="Z480" s="541"/>
    </row>
    <row r="481">
      <c r="A481" s="540"/>
      <c r="B481" s="540"/>
      <c r="C481" s="540"/>
      <c r="D481" s="540"/>
      <c r="E481" s="540"/>
      <c r="F481" s="540"/>
      <c r="G481" s="540"/>
      <c r="H481" s="540"/>
      <c r="I481" s="540"/>
      <c r="J481" s="540"/>
      <c r="K481" s="540"/>
      <c r="L481" s="540"/>
      <c r="M481" s="540"/>
      <c r="N481" s="540"/>
      <c r="O481" s="540"/>
      <c r="P481" s="540"/>
      <c r="Q481" s="540"/>
      <c r="R481" s="540"/>
      <c r="S481" s="540"/>
      <c r="T481" s="541"/>
      <c r="U481" s="541"/>
      <c r="V481" s="541"/>
      <c r="W481" s="541"/>
      <c r="X481" s="541"/>
      <c r="Y481" s="541"/>
      <c r="Z481" s="541"/>
    </row>
    <row r="482">
      <c r="A482" s="540"/>
      <c r="B482" s="540"/>
      <c r="C482" s="540"/>
      <c r="D482" s="540"/>
      <c r="E482" s="540"/>
      <c r="F482" s="540"/>
      <c r="G482" s="540"/>
      <c r="H482" s="540"/>
      <c r="I482" s="540"/>
      <c r="J482" s="540"/>
      <c r="K482" s="540"/>
      <c r="L482" s="540"/>
      <c r="M482" s="540"/>
      <c r="N482" s="540"/>
      <c r="O482" s="540"/>
      <c r="P482" s="540"/>
      <c r="Q482" s="540"/>
      <c r="R482" s="540"/>
      <c r="S482" s="540"/>
      <c r="T482" s="541"/>
      <c r="U482" s="541"/>
      <c r="V482" s="541"/>
      <c r="W482" s="541"/>
      <c r="X482" s="541"/>
      <c r="Y482" s="541"/>
      <c r="Z482" s="541"/>
    </row>
    <row r="483">
      <c r="A483" s="540"/>
      <c r="B483" s="540"/>
      <c r="C483" s="540"/>
      <c r="D483" s="540"/>
      <c r="E483" s="540"/>
      <c r="F483" s="540"/>
      <c r="G483" s="540"/>
      <c r="H483" s="540"/>
      <c r="I483" s="540"/>
      <c r="J483" s="540"/>
      <c r="K483" s="540"/>
      <c r="L483" s="540"/>
      <c r="M483" s="540"/>
      <c r="N483" s="540"/>
      <c r="O483" s="540"/>
      <c r="P483" s="540"/>
      <c r="Q483" s="540"/>
      <c r="R483" s="540"/>
      <c r="S483" s="540"/>
      <c r="T483" s="541"/>
      <c r="U483" s="541"/>
      <c r="V483" s="541"/>
      <c r="W483" s="541"/>
      <c r="X483" s="541"/>
      <c r="Y483" s="541"/>
      <c r="Z483" s="541"/>
    </row>
    <row r="484">
      <c r="A484" s="540"/>
      <c r="B484" s="540"/>
      <c r="C484" s="540"/>
      <c r="D484" s="540"/>
      <c r="E484" s="540"/>
      <c r="F484" s="540"/>
      <c r="G484" s="540"/>
      <c r="H484" s="540"/>
      <c r="I484" s="540"/>
      <c r="J484" s="540"/>
      <c r="K484" s="540"/>
      <c r="L484" s="540"/>
      <c r="M484" s="540"/>
      <c r="N484" s="540"/>
      <c r="O484" s="540"/>
      <c r="P484" s="540"/>
      <c r="Q484" s="540"/>
      <c r="R484" s="540"/>
      <c r="S484" s="540"/>
      <c r="T484" s="541"/>
      <c r="U484" s="541"/>
      <c r="V484" s="541"/>
      <c r="W484" s="541"/>
      <c r="X484" s="541"/>
      <c r="Y484" s="541"/>
      <c r="Z484" s="541"/>
    </row>
    <row r="485">
      <c r="A485" s="540"/>
      <c r="B485" s="540"/>
      <c r="C485" s="540"/>
      <c r="D485" s="540"/>
      <c r="E485" s="540"/>
      <c r="F485" s="540"/>
      <c r="G485" s="540"/>
      <c r="H485" s="540"/>
      <c r="I485" s="540"/>
      <c r="J485" s="540"/>
      <c r="K485" s="540"/>
      <c r="L485" s="540"/>
      <c r="M485" s="540"/>
      <c r="N485" s="540"/>
      <c r="O485" s="540"/>
      <c r="P485" s="540"/>
      <c r="Q485" s="540"/>
      <c r="R485" s="540"/>
      <c r="S485" s="540"/>
      <c r="T485" s="541"/>
      <c r="U485" s="541"/>
      <c r="V485" s="541"/>
      <c r="W485" s="541"/>
      <c r="X485" s="541"/>
      <c r="Y485" s="541"/>
      <c r="Z485" s="541"/>
    </row>
    <row r="486">
      <c r="A486" s="540"/>
      <c r="B486" s="540"/>
      <c r="C486" s="540"/>
      <c r="D486" s="540"/>
      <c r="E486" s="540"/>
      <c r="F486" s="540"/>
      <c r="G486" s="540"/>
      <c r="H486" s="540"/>
      <c r="I486" s="540"/>
      <c r="J486" s="540"/>
      <c r="K486" s="540"/>
      <c r="L486" s="540"/>
      <c r="M486" s="540"/>
      <c r="N486" s="540"/>
      <c r="O486" s="540"/>
      <c r="P486" s="540"/>
      <c r="Q486" s="540"/>
      <c r="R486" s="540"/>
      <c r="S486" s="540"/>
      <c r="T486" s="541"/>
      <c r="U486" s="541"/>
      <c r="V486" s="541"/>
      <c r="W486" s="541"/>
      <c r="X486" s="541"/>
      <c r="Y486" s="541"/>
      <c r="Z486" s="541"/>
    </row>
    <row r="487">
      <c r="A487" s="540"/>
      <c r="B487" s="540"/>
      <c r="C487" s="540"/>
      <c r="D487" s="540"/>
      <c r="E487" s="540"/>
      <c r="F487" s="540"/>
      <c r="G487" s="540"/>
      <c r="H487" s="540"/>
      <c r="I487" s="540"/>
      <c r="J487" s="540"/>
      <c r="K487" s="540"/>
      <c r="L487" s="540"/>
      <c r="M487" s="540"/>
      <c r="N487" s="540"/>
      <c r="O487" s="540"/>
      <c r="P487" s="540"/>
      <c r="Q487" s="540"/>
      <c r="R487" s="540"/>
      <c r="S487" s="540"/>
      <c r="T487" s="541"/>
      <c r="U487" s="541"/>
      <c r="V487" s="541"/>
      <c r="W487" s="541"/>
      <c r="X487" s="541"/>
      <c r="Y487" s="541"/>
      <c r="Z487" s="541"/>
    </row>
    <row r="488">
      <c r="A488" s="540"/>
      <c r="B488" s="540"/>
      <c r="C488" s="540"/>
      <c r="D488" s="540"/>
      <c r="E488" s="540"/>
      <c r="F488" s="540"/>
      <c r="G488" s="540"/>
      <c r="H488" s="540"/>
      <c r="I488" s="540"/>
      <c r="J488" s="540"/>
      <c r="K488" s="540"/>
      <c r="L488" s="540"/>
      <c r="M488" s="540"/>
      <c r="N488" s="540"/>
      <c r="O488" s="540"/>
      <c r="P488" s="540"/>
      <c r="Q488" s="540"/>
      <c r="R488" s="540"/>
      <c r="S488" s="540"/>
      <c r="T488" s="541"/>
      <c r="U488" s="541"/>
      <c r="V488" s="541"/>
      <c r="W488" s="541"/>
      <c r="X488" s="541"/>
      <c r="Y488" s="541"/>
      <c r="Z488" s="541"/>
    </row>
    <row r="489">
      <c r="A489" s="540"/>
      <c r="B489" s="540"/>
      <c r="C489" s="540"/>
      <c r="D489" s="540"/>
      <c r="E489" s="540"/>
      <c r="F489" s="540"/>
      <c r="G489" s="540"/>
      <c r="H489" s="540"/>
      <c r="I489" s="540"/>
      <c r="J489" s="540"/>
      <c r="K489" s="540"/>
      <c r="L489" s="540"/>
      <c r="M489" s="540"/>
      <c r="N489" s="540"/>
      <c r="O489" s="540"/>
      <c r="P489" s="540"/>
      <c r="Q489" s="540"/>
      <c r="R489" s="540"/>
      <c r="S489" s="540"/>
      <c r="T489" s="541"/>
      <c r="U489" s="541"/>
      <c r="V489" s="541"/>
      <c r="W489" s="541"/>
      <c r="X489" s="541"/>
      <c r="Y489" s="541"/>
      <c r="Z489" s="541"/>
    </row>
    <row r="490">
      <c r="A490" s="540"/>
      <c r="B490" s="540"/>
      <c r="C490" s="540"/>
      <c r="D490" s="540"/>
      <c r="E490" s="540"/>
      <c r="F490" s="540"/>
      <c r="G490" s="540"/>
      <c r="H490" s="540"/>
      <c r="I490" s="540"/>
      <c r="J490" s="540"/>
      <c r="K490" s="540"/>
      <c r="L490" s="540"/>
      <c r="M490" s="540"/>
      <c r="N490" s="540"/>
      <c r="O490" s="540"/>
      <c r="P490" s="540"/>
      <c r="Q490" s="540"/>
      <c r="R490" s="540"/>
      <c r="S490" s="540"/>
      <c r="T490" s="541"/>
      <c r="U490" s="541"/>
      <c r="V490" s="541"/>
      <c r="W490" s="541"/>
      <c r="X490" s="541"/>
      <c r="Y490" s="541"/>
      <c r="Z490" s="541"/>
    </row>
    <row r="491">
      <c r="A491" s="540"/>
      <c r="B491" s="540"/>
      <c r="C491" s="540"/>
      <c r="D491" s="540"/>
      <c r="E491" s="540"/>
      <c r="F491" s="540"/>
      <c r="G491" s="540"/>
      <c r="H491" s="540"/>
      <c r="I491" s="540"/>
      <c r="J491" s="540"/>
      <c r="K491" s="540"/>
      <c r="L491" s="540"/>
      <c r="M491" s="540"/>
      <c r="N491" s="540"/>
      <c r="O491" s="540"/>
      <c r="P491" s="540"/>
      <c r="Q491" s="540"/>
      <c r="R491" s="540"/>
      <c r="S491" s="540"/>
      <c r="T491" s="541"/>
      <c r="U491" s="541"/>
      <c r="V491" s="541"/>
      <c r="W491" s="541"/>
      <c r="X491" s="541"/>
      <c r="Y491" s="541"/>
      <c r="Z491" s="541"/>
    </row>
    <row r="492">
      <c r="A492" s="540"/>
      <c r="B492" s="540"/>
      <c r="C492" s="540"/>
      <c r="D492" s="540"/>
      <c r="E492" s="540"/>
      <c r="F492" s="540"/>
      <c r="G492" s="540"/>
      <c r="H492" s="540"/>
      <c r="I492" s="540"/>
      <c r="J492" s="540"/>
      <c r="K492" s="540"/>
      <c r="L492" s="540"/>
      <c r="M492" s="540"/>
      <c r="N492" s="540"/>
      <c r="O492" s="540"/>
      <c r="P492" s="540"/>
      <c r="Q492" s="540"/>
      <c r="R492" s="540"/>
      <c r="S492" s="540"/>
      <c r="T492" s="541"/>
      <c r="U492" s="541"/>
      <c r="V492" s="541"/>
      <c r="W492" s="541"/>
      <c r="X492" s="541"/>
      <c r="Y492" s="541"/>
      <c r="Z492" s="541"/>
    </row>
    <row r="493">
      <c r="A493" s="540"/>
      <c r="B493" s="540"/>
      <c r="C493" s="540"/>
      <c r="D493" s="540"/>
      <c r="E493" s="540"/>
      <c r="F493" s="540"/>
      <c r="G493" s="540"/>
      <c r="H493" s="540"/>
      <c r="I493" s="540"/>
      <c r="J493" s="540"/>
      <c r="K493" s="540"/>
      <c r="L493" s="540"/>
      <c r="M493" s="540"/>
      <c r="N493" s="540"/>
      <c r="O493" s="540"/>
      <c r="P493" s="540"/>
      <c r="Q493" s="540"/>
      <c r="R493" s="540"/>
      <c r="S493" s="540"/>
      <c r="T493" s="541"/>
      <c r="U493" s="541"/>
      <c r="V493" s="541"/>
      <c r="W493" s="541"/>
      <c r="X493" s="541"/>
      <c r="Y493" s="541"/>
      <c r="Z493" s="541"/>
    </row>
    <row r="494">
      <c r="A494" s="540"/>
      <c r="B494" s="540"/>
      <c r="C494" s="540"/>
      <c r="D494" s="540"/>
      <c r="E494" s="540"/>
      <c r="F494" s="540"/>
      <c r="G494" s="540"/>
      <c r="H494" s="540"/>
      <c r="I494" s="540"/>
      <c r="J494" s="540"/>
      <c r="K494" s="540"/>
      <c r="L494" s="540"/>
      <c r="M494" s="540"/>
      <c r="N494" s="540"/>
      <c r="O494" s="540"/>
      <c r="P494" s="540"/>
      <c r="Q494" s="540"/>
      <c r="R494" s="540"/>
      <c r="S494" s="540"/>
      <c r="T494" s="541"/>
      <c r="U494" s="541"/>
      <c r="V494" s="541"/>
      <c r="W494" s="541"/>
      <c r="X494" s="541"/>
      <c r="Y494" s="541"/>
      <c r="Z494" s="541"/>
    </row>
    <row r="495">
      <c r="A495" s="540"/>
      <c r="B495" s="540"/>
      <c r="C495" s="540"/>
      <c r="D495" s="540"/>
      <c r="E495" s="540"/>
      <c r="F495" s="540"/>
      <c r="G495" s="540"/>
      <c r="H495" s="540"/>
      <c r="I495" s="540"/>
      <c r="J495" s="540"/>
      <c r="K495" s="540"/>
      <c r="L495" s="540"/>
      <c r="M495" s="540"/>
      <c r="N495" s="540"/>
      <c r="O495" s="540"/>
      <c r="P495" s="540"/>
      <c r="Q495" s="540"/>
      <c r="R495" s="540"/>
      <c r="S495" s="540"/>
      <c r="T495" s="541"/>
      <c r="U495" s="541"/>
      <c r="V495" s="541"/>
      <c r="W495" s="541"/>
      <c r="X495" s="541"/>
      <c r="Y495" s="541"/>
      <c r="Z495" s="541"/>
    </row>
    <row r="496">
      <c r="A496" s="540"/>
      <c r="B496" s="540"/>
      <c r="C496" s="540"/>
      <c r="D496" s="540"/>
      <c r="E496" s="540"/>
      <c r="F496" s="540"/>
      <c r="G496" s="540"/>
      <c r="H496" s="540"/>
      <c r="I496" s="540"/>
      <c r="J496" s="540"/>
      <c r="K496" s="540"/>
      <c r="L496" s="540"/>
      <c r="M496" s="540"/>
      <c r="N496" s="540"/>
      <c r="O496" s="540"/>
      <c r="P496" s="540"/>
      <c r="Q496" s="540"/>
      <c r="R496" s="540"/>
      <c r="S496" s="540"/>
      <c r="T496" s="541"/>
      <c r="U496" s="541"/>
      <c r="V496" s="541"/>
      <c r="W496" s="541"/>
      <c r="X496" s="541"/>
      <c r="Y496" s="541"/>
      <c r="Z496" s="541"/>
    </row>
    <row r="497">
      <c r="A497" s="540"/>
      <c r="B497" s="540"/>
      <c r="C497" s="540"/>
      <c r="D497" s="540"/>
      <c r="E497" s="540"/>
      <c r="F497" s="540"/>
      <c r="G497" s="540"/>
      <c r="H497" s="540"/>
      <c r="I497" s="540"/>
      <c r="J497" s="540"/>
      <c r="K497" s="540"/>
      <c r="L497" s="540"/>
      <c r="M497" s="540"/>
      <c r="N497" s="540"/>
      <c r="O497" s="540"/>
      <c r="P497" s="540"/>
      <c r="Q497" s="540"/>
      <c r="R497" s="540"/>
      <c r="S497" s="540"/>
      <c r="T497" s="541"/>
      <c r="U497" s="541"/>
      <c r="V497" s="541"/>
      <c r="W497" s="541"/>
      <c r="X497" s="541"/>
      <c r="Y497" s="541"/>
      <c r="Z497" s="541"/>
    </row>
    <row r="498">
      <c r="A498" s="540"/>
      <c r="B498" s="540"/>
      <c r="C498" s="540"/>
      <c r="D498" s="540"/>
      <c r="E498" s="540"/>
      <c r="F498" s="540"/>
      <c r="G498" s="540"/>
      <c r="H498" s="540"/>
      <c r="I498" s="540"/>
      <c r="J498" s="540"/>
      <c r="K498" s="540"/>
      <c r="L498" s="540"/>
      <c r="M498" s="540"/>
      <c r="N498" s="540"/>
      <c r="O498" s="540"/>
      <c r="P498" s="540"/>
      <c r="Q498" s="540"/>
      <c r="R498" s="540"/>
      <c r="S498" s="540"/>
      <c r="T498" s="541"/>
      <c r="U498" s="541"/>
      <c r="V498" s="541"/>
      <c r="W498" s="541"/>
      <c r="X498" s="541"/>
      <c r="Y498" s="541"/>
      <c r="Z498" s="541"/>
    </row>
    <row r="499">
      <c r="A499" s="540"/>
      <c r="B499" s="540"/>
      <c r="C499" s="540"/>
      <c r="D499" s="540"/>
      <c r="E499" s="540"/>
      <c r="F499" s="540"/>
      <c r="G499" s="540"/>
      <c r="H499" s="540"/>
      <c r="I499" s="540"/>
      <c r="J499" s="540"/>
      <c r="K499" s="540"/>
      <c r="L499" s="540"/>
      <c r="M499" s="540"/>
      <c r="N499" s="540"/>
      <c r="O499" s="540"/>
      <c r="P499" s="540"/>
      <c r="Q499" s="540"/>
      <c r="R499" s="540"/>
      <c r="S499" s="540"/>
      <c r="T499" s="541"/>
      <c r="U499" s="541"/>
      <c r="V499" s="541"/>
      <c r="W499" s="541"/>
      <c r="X499" s="541"/>
      <c r="Y499" s="541"/>
      <c r="Z499" s="541"/>
    </row>
    <row r="500">
      <c r="A500" s="540"/>
      <c r="B500" s="540"/>
      <c r="C500" s="540"/>
      <c r="D500" s="540"/>
      <c r="E500" s="540"/>
      <c r="F500" s="540"/>
      <c r="G500" s="540"/>
      <c r="H500" s="540"/>
      <c r="I500" s="540"/>
      <c r="J500" s="540"/>
      <c r="K500" s="540"/>
      <c r="L500" s="540"/>
      <c r="M500" s="540"/>
      <c r="N500" s="540"/>
      <c r="O500" s="540"/>
      <c r="P500" s="540"/>
      <c r="Q500" s="540"/>
      <c r="R500" s="540"/>
      <c r="S500" s="540"/>
      <c r="T500" s="541"/>
      <c r="U500" s="541"/>
      <c r="V500" s="541"/>
      <c r="W500" s="541"/>
      <c r="X500" s="541"/>
      <c r="Y500" s="541"/>
      <c r="Z500" s="541"/>
    </row>
    <row r="501">
      <c r="A501" s="540"/>
      <c r="B501" s="540"/>
      <c r="C501" s="540"/>
      <c r="D501" s="540"/>
      <c r="E501" s="540"/>
      <c r="F501" s="540"/>
      <c r="G501" s="540"/>
      <c r="H501" s="540"/>
      <c r="I501" s="540"/>
      <c r="J501" s="540"/>
      <c r="K501" s="540"/>
      <c r="L501" s="540"/>
      <c r="M501" s="540"/>
      <c r="N501" s="540"/>
      <c r="O501" s="540"/>
      <c r="P501" s="540"/>
      <c r="Q501" s="540"/>
      <c r="R501" s="540"/>
      <c r="S501" s="540"/>
      <c r="T501" s="541"/>
      <c r="U501" s="541"/>
      <c r="V501" s="541"/>
      <c r="W501" s="541"/>
      <c r="X501" s="541"/>
      <c r="Y501" s="541"/>
      <c r="Z501" s="541"/>
    </row>
    <row r="502">
      <c r="A502" s="540"/>
      <c r="B502" s="540"/>
      <c r="C502" s="540"/>
      <c r="D502" s="540"/>
      <c r="E502" s="540"/>
      <c r="F502" s="540"/>
      <c r="G502" s="540"/>
      <c r="H502" s="540"/>
      <c r="I502" s="540"/>
      <c r="J502" s="540"/>
      <c r="K502" s="540"/>
      <c r="L502" s="540"/>
      <c r="M502" s="540"/>
      <c r="N502" s="540"/>
      <c r="O502" s="540"/>
      <c r="P502" s="540"/>
      <c r="Q502" s="540"/>
      <c r="R502" s="540"/>
      <c r="S502" s="540"/>
      <c r="T502" s="541"/>
      <c r="U502" s="541"/>
      <c r="V502" s="541"/>
      <c r="W502" s="541"/>
      <c r="X502" s="541"/>
      <c r="Y502" s="541"/>
      <c r="Z502" s="541"/>
    </row>
    <row r="503">
      <c r="A503" s="540"/>
      <c r="B503" s="540"/>
      <c r="C503" s="540"/>
      <c r="D503" s="540"/>
      <c r="E503" s="540"/>
      <c r="F503" s="540"/>
      <c r="G503" s="540"/>
      <c r="H503" s="540"/>
      <c r="I503" s="540"/>
      <c r="J503" s="540"/>
      <c r="K503" s="540"/>
      <c r="L503" s="540"/>
      <c r="M503" s="540"/>
      <c r="N503" s="540"/>
      <c r="O503" s="540"/>
      <c r="P503" s="540"/>
      <c r="Q503" s="540"/>
      <c r="R503" s="540"/>
      <c r="S503" s="540"/>
      <c r="T503" s="541"/>
      <c r="U503" s="541"/>
      <c r="V503" s="541"/>
      <c r="W503" s="541"/>
      <c r="X503" s="541"/>
      <c r="Y503" s="541"/>
      <c r="Z503" s="541"/>
    </row>
    <row r="504">
      <c r="A504" s="540"/>
      <c r="B504" s="540"/>
      <c r="C504" s="540"/>
      <c r="D504" s="540"/>
      <c r="E504" s="540"/>
      <c r="F504" s="540"/>
      <c r="G504" s="540"/>
      <c r="H504" s="540"/>
      <c r="I504" s="540"/>
      <c r="J504" s="540"/>
      <c r="K504" s="540"/>
      <c r="L504" s="540"/>
      <c r="M504" s="540"/>
      <c r="N504" s="540"/>
      <c r="O504" s="540"/>
      <c r="P504" s="540"/>
      <c r="Q504" s="540"/>
      <c r="R504" s="540"/>
      <c r="S504" s="540"/>
      <c r="T504" s="541"/>
      <c r="U504" s="541"/>
      <c r="V504" s="541"/>
      <c r="W504" s="541"/>
      <c r="X504" s="541"/>
      <c r="Y504" s="541"/>
      <c r="Z504" s="541"/>
    </row>
    <row r="505">
      <c r="A505" s="540"/>
      <c r="B505" s="540"/>
      <c r="C505" s="540"/>
      <c r="D505" s="540"/>
      <c r="E505" s="540"/>
      <c r="F505" s="540"/>
      <c r="G505" s="540"/>
      <c r="H505" s="540"/>
      <c r="I505" s="540"/>
      <c r="J505" s="540"/>
      <c r="K505" s="540"/>
      <c r="L505" s="540"/>
      <c r="M505" s="540"/>
      <c r="N505" s="540"/>
      <c r="O505" s="540"/>
      <c r="P505" s="540"/>
      <c r="Q505" s="540"/>
      <c r="R505" s="540"/>
      <c r="S505" s="540"/>
      <c r="T505" s="541"/>
      <c r="U505" s="541"/>
      <c r="V505" s="541"/>
      <c r="W505" s="541"/>
      <c r="X505" s="541"/>
      <c r="Y505" s="541"/>
      <c r="Z505" s="541"/>
    </row>
    <row r="506">
      <c r="A506" s="540"/>
      <c r="B506" s="540"/>
      <c r="C506" s="540"/>
      <c r="D506" s="540"/>
      <c r="E506" s="540"/>
      <c r="F506" s="540"/>
      <c r="G506" s="540"/>
      <c r="H506" s="540"/>
      <c r="I506" s="540"/>
      <c r="J506" s="540"/>
      <c r="K506" s="540"/>
      <c r="L506" s="540"/>
      <c r="M506" s="540"/>
      <c r="N506" s="540"/>
      <c r="O506" s="540"/>
      <c r="P506" s="540"/>
      <c r="Q506" s="540"/>
      <c r="R506" s="540"/>
      <c r="S506" s="540"/>
      <c r="T506" s="541"/>
      <c r="U506" s="541"/>
      <c r="V506" s="541"/>
      <c r="W506" s="541"/>
      <c r="X506" s="541"/>
      <c r="Y506" s="541"/>
      <c r="Z506" s="541"/>
    </row>
    <row r="507">
      <c r="A507" s="540"/>
      <c r="B507" s="540"/>
      <c r="C507" s="540"/>
      <c r="D507" s="540"/>
      <c r="E507" s="540"/>
      <c r="F507" s="540"/>
      <c r="G507" s="540"/>
      <c r="H507" s="540"/>
      <c r="I507" s="540"/>
      <c r="J507" s="540"/>
      <c r="K507" s="540"/>
      <c r="L507" s="540"/>
      <c r="M507" s="540"/>
      <c r="N507" s="540"/>
      <c r="O507" s="540"/>
      <c r="P507" s="540"/>
      <c r="Q507" s="540"/>
      <c r="R507" s="540"/>
      <c r="S507" s="540"/>
      <c r="T507" s="541"/>
      <c r="U507" s="541"/>
      <c r="V507" s="541"/>
      <c r="W507" s="541"/>
      <c r="X507" s="541"/>
      <c r="Y507" s="541"/>
      <c r="Z507" s="541"/>
    </row>
    <row r="508">
      <c r="A508" s="540"/>
      <c r="B508" s="540"/>
      <c r="C508" s="540"/>
      <c r="D508" s="540"/>
      <c r="E508" s="540"/>
      <c r="F508" s="540"/>
      <c r="G508" s="540"/>
      <c r="H508" s="540"/>
      <c r="I508" s="540"/>
      <c r="J508" s="540"/>
      <c r="K508" s="540"/>
      <c r="L508" s="540"/>
      <c r="M508" s="540"/>
      <c r="N508" s="540"/>
      <c r="O508" s="540"/>
      <c r="P508" s="540"/>
      <c r="Q508" s="540"/>
      <c r="R508" s="540"/>
      <c r="S508" s="540"/>
      <c r="T508" s="541"/>
      <c r="U508" s="541"/>
      <c r="V508" s="541"/>
      <c r="W508" s="541"/>
      <c r="X508" s="541"/>
      <c r="Y508" s="541"/>
      <c r="Z508" s="541"/>
    </row>
    <row r="509">
      <c r="A509" s="540"/>
      <c r="B509" s="540"/>
      <c r="C509" s="540"/>
      <c r="D509" s="540"/>
      <c r="E509" s="540"/>
      <c r="F509" s="540"/>
      <c r="G509" s="540"/>
      <c r="H509" s="540"/>
      <c r="I509" s="540"/>
      <c r="J509" s="540"/>
      <c r="K509" s="540"/>
      <c r="L509" s="540"/>
      <c r="M509" s="540"/>
      <c r="N509" s="540"/>
      <c r="O509" s="540"/>
      <c r="P509" s="540"/>
      <c r="Q509" s="540"/>
      <c r="R509" s="540"/>
      <c r="S509" s="540"/>
      <c r="T509" s="541"/>
      <c r="U509" s="541"/>
      <c r="V509" s="541"/>
      <c r="W509" s="541"/>
      <c r="X509" s="541"/>
      <c r="Y509" s="541"/>
      <c r="Z509" s="541"/>
    </row>
    <row r="510">
      <c r="A510" s="540"/>
      <c r="B510" s="540"/>
      <c r="C510" s="540"/>
      <c r="D510" s="540"/>
      <c r="E510" s="540"/>
      <c r="F510" s="540"/>
      <c r="G510" s="540"/>
      <c r="H510" s="540"/>
      <c r="I510" s="540"/>
      <c r="J510" s="540"/>
      <c r="K510" s="540"/>
      <c r="L510" s="540"/>
      <c r="M510" s="540"/>
      <c r="N510" s="540"/>
      <c r="O510" s="540"/>
      <c r="P510" s="540"/>
      <c r="Q510" s="540"/>
      <c r="R510" s="540"/>
      <c r="S510" s="540"/>
      <c r="T510" s="541"/>
      <c r="U510" s="541"/>
      <c r="V510" s="541"/>
      <c r="W510" s="541"/>
      <c r="X510" s="541"/>
      <c r="Y510" s="541"/>
      <c r="Z510" s="541"/>
    </row>
    <row r="511">
      <c r="A511" s="540"/>
      <c r="B511" s="540"/>
      <c r="C511" s="540"/>
      <c r="D511" s="540"/>
      <c r="E511" s="540"/>
      <c r="F511" s="540"/>
      <c r="G511" s="540"/>
      <c r="H511" s="540"/>
      <c r="I511" s="540"/>
      <c r="J511" s="540"/>
      <c r="K511" s="540"/>
      <c r="L511" s="540"/>
      <c r="M511" s="540"/>
      <c r="N511" s="540"/>
      <c r="O511" s="540"/>
      <c r="P511" s="540"/>
      <c r="Q511" s="540"/>
      <c r="R511" s="540"/>
      <c r="S511" s="540"/>
      <c r="T511" s="541"/>
      <c r="U511" s="541"/>
      <c r="V511" s="541"/>
      <c r="W511" s="541"/>
      <c r="X511" s="541"/>
      <c r="Y511" s="541"/>
      <c r="Z511" s="541"/>
    </row>
    <row r="512">
      <c r="A512" s="540"/>
      <c r="B512" s="540"/>
      <c r="C512" s="540"/>
      <c r="D512" s="540"/>
      <c r="E512" s="540"/>
      <c r="F512" s="540"/>
      <c r="G512" s="540"/>
      <c r="H512" s="540"/>
      <c r="I512" s="540"/>
      <c r="J512" s="540"/>
      <c r="K512" s="540"/>
      <c r="L512" s="540"/>
      <c r="M512" s="540"/>
      <c r="N512" s="540"/>
      <c r="O512" s="540"/>
      <c r="P512" s="540"/>
      <c r="Q512" s="540"/>
      <c r="R512" s="540"/>
      <c r="S512" s="540"/>
      <c r="T512" s="541"/>
      <c r="U512" s="541"/>
      <c r="V512" s="541"/>
      <c r="W512" s="541"/>
      <c r="X512" s="541"/>
      <c r="Y512" s="541"/>
      <c r="Z512" s="541"/>
    </row>
    <row r="513">
      <c r="A513" s="540"/>
      <c r="B513" s="540"/>
      <c r="C513" s="540"/>
      <c r="D513" s="540"/>
      <c r="E513" s="540"/>
      <c r="F513" s="540"/>
      <c r="G513" s="540"/>
      <c r="H513" s="540"/>
      <c r="I513" s="540"/>
      <c r="J513" s="540"/>
      <c r="K513" s="540"/>
      <c r="L513" s="540"/>
      <c r="M513" s="540"/>
      <c r="N513" s="540"/>
      <c r="O513" s="540"/>
      <c r="P513" s="540"/>
      <c r="Q513" s="540"/>
      <c r="R513" s="540"/>
      <c r="S513" s="540"/>
      <c r="T513" s="541"/>
      <c r="U513" s="541"/>
      <c r="V513" s="541"/>
      <c r="W513" s="541"/>
      <c r="X513" s="541"/>
      <c r="Y513" s="541"/>
      <c r="Z513" s="541"/>
    </row>
    <row r="514">
      <c r="A514" s="540"/>
      <c r="B514" s="540"/>
      <c r="C514" s="540"/>
      <c r="D514" s="540"/>
      <c r="E514" s="540"/>
      <c r="F514" s="540"/>
      <c r="G514" s="540"/>
      <c r="H514" s="540"/>
      <c r="I514" s="540"/>
      <c r="J514" s="540"/>
      <c r="K514" s="540"/>
      <c r="L514" s="540"/>
      <c r="M514" s="540"/>
      <c r="N514" s="540"/>
      <c r="O514" s="540"/>
      <c r="P514" s="540"/>
      <c r="Q514" s="540"/>
      <c r="R514" s="540"/>
      <c r="S514" s="540"/>
      <c r="T514" s="541"/>
      <c r="U514" s="541"/>
      <c r="V514" s="541"/>
      <c r="W514" s="541"/>
      <c r="X514" s="541"/>
      <c r="Y514" s="541"/>
      <c r="Z514" s="541"/>
    </row>
    <row r="515">
      <c r="A515" s="540"/>
      <c r="B515" s="540"/>
      <c r="C515" s="540"/>
      <c r="D515" s="540"/>
      <c r="E515" s="540"/>
      <c r="F515" s="540"/>
      <c r="G515" s="540"/>
      <c r="H515" s="540"/>
      <c r="I515" s="540"/>
      <c r="J515" s="540"/>
      <c r="K515" s="540"/>
      <c r="L515" s="540"/>
      <c r="M515" s="540"/>
      <c r="N515" s="540"/>
      <c r="O515" s="540"/>
      <c r="P515" s="540"/>
      <c r="Q515" s="540"/>
      <c r="R515" s="540"/>
      <c r="S515" s="540"/>
      <c r="T515" s="541"/>
      <c r="U515" s="541"/>
      <c r="V515" s="541"/>
      <c r="W515" s="541"/>
      <c r="X515" s="541"/>
      <c r="Y515" s="541"/>
      <c r="Z515" s="541"/>
    </row>
    <row r="516">
      <c r="A516" s="540"/>
      <c r="B516" s="540"/>
      <c r="C516" s="540"/>
      <c r="D516" s="540"/>
      <c r="E516" s="540"/>
      <c r="F516" s="540"/>
      <c r="G516" s="540"/>
      <c r="H516" s="540"/>
      <c r="I516" s="540"/>
      <c r="J516" s="540"/>
      <c r="K516" s="540"/>
      <c r="L516" s="540"/>
      <c r="M516" s="540"/>
      <c r="N516" s="540"/>
      <c r="O516" s="540"/>
      <c r="P516" s="540"/>
      <c r="Q516" s="540"/>
      <c r="R516" s="540"/>
      <c r="S516" s="540"/>
      <c r="T516" s="541"/>
      <c r="U516" s="541"/>
      <c r="V516" s="541"/>
      <c r="W516" s="541"/>
      <c r="X516" s="541"/>
      <c r="Y516" s="541"/>
      <c r="Z516" s="541"/>
    </row>
    <row r="517">
      <c r="A517" s="540"/>
      <c r="B517" s="540"/>
      <c r="C517" s="540"/>
      <c r="D517" s="540"/>
      <c r="E517" s="540"/>
      <c r="F517" s="540"/>
      <c r="G517" s="540"/>
      <c r="H517" s="540"/>
      <c r="I517" s="540"/>
      <c r="J517" s="540"/>
      <c r="K517" s="540"/>
      <c r="L517" s="540"/>
      <c r="M517" s="540"/>
      <c r="N517" s="540"/>
      <c r="O517" s="540"/>
      <c r="P517" s="540"/>
      <c r="Q517" s="540"/>
      <c r="R517" s="540"/>
      <c r="S517" s="540"/>
      <c r="T517" s="541"/>
      <c r="U517" s="541"/>
      <c r="V517" s="541"/>
      <c r="W517" s="541"/>
      <c r="X517" s="541"/>
      <c r="Y517" s="541"/>
      <c r="Z517" s="541"/>
    </row>
    <row r="518">
      <c r="A518" s="540"/>
      <c r="B518" s="540"/>
      <c r="C518" s="540"/>
      <c r="D518" s="540"/>
      <c r="E518" s="540"/>
      <c r="F518" s="540"/>
      <c r="G518" s="540"/>
      <c r="H518" s="540"/>
      <c r="I518" s="540"/>
      <c r="J518" s="540"/>
      <c r="K518" s="540"/>
      <c r="L518" s="540"/>
      <c r="M518" s="540"/>
      <c r="N518" s="540"/>
      <c r="O518" s="540"/>
      <c r="P518" s="540"/>
      <c r="Q518" s="540"/>
      <c r="R518" s="540"/>
      <c r="S518" s="540"/>
      <c r="T518" s="541"/>
      <c r="U518" s="541"/>
      <c r="V518" s="541"/>
      <c r="W518" s="541"/>
      <c r="X518" s="541"/>
      <c r="Y518" s="541"/>
      <c r="Z518" s="541"/>
    </row>
    <row r="519">
      <c r="A519" s="540"/>
      <c r="B519" s="540"/>
      <c r="C519" s="540"/>
      <c r="D519" s="540"/>
      <c r="E519" s="540"/>
      <c r="F519" s="540"/>
      <c r="G519" s="540"/>
      <c r="H519" s="540"/>
      <c r="I519" s="540"/>
      <c r="J519" s="540"/>
      <c r="K519" s="540"/>
      <c r="L519" s="540"/>
      <c r="M519" s="540"/>
      <c r="N519" s="540"/>
      <c r="O519" s="540"/>
      <c r="P519" s="540"/>
      <c r="Q519" s="540"/>
      <c r="R519" s="540"/>
      <c r="S519" s="540"/>
      <c r="T519" s="541"/>
      <c r="U519" s="541"/>
      <c r="V519" s="541"/>
      <c r="W519" s="541"/>
      <c r="X519" s="541"/>
      <c r="Y519" s="541"/>
      <c r="Z519" s="541"/>
    </row>
    <row r="520">
      <c r="A520" s="540"/>
      <c r="B520" s="540"/>
      <c r="C520" s="540"/>
      <c r="D520" s="540"/>
      <c r="E520" s="540"/>
      <c r="F520" s="540"/>
      <c r="G520" s="540"/>
      <c r="H520" s="540"/>
      <c r="I520" s="540"/>
      <c r="J520" s="540"/>
      <c r="K520" s="540"/>
      <c r="L520" s="540"/>
      <c r="M520" s="540"/>
      <c r="N520" s="540"/>
      <c r="O520" s="540"/>
      <c r="P520" s="540"/>
      <c r="Q520" s="540"/>
      <c r="R520" s="540"/>
      <c r="S520" s="540"/>
      <c r="T520" s="541"/>
      <c r="U520" s="541"/>
      <c r="V520" s="541"/>
      <c r="W520" s="541"/>
      <c r="X520" s="541"/>
      <c r="Y520" s="541"/>
      <c r="Z520" s="541"/>
    </row>
    <row r="521">
      <c r="A521" s="540"/>
      <c r="B521" s="540"/>
      <c r="C521" s="540"/>
      <c r="D521" s="540"/>
      <c r="E521" s="540"/>
      <c r="F521" s="540"/>
      <c r="G521" s="540"/>
      <c r="H521" s="540"/>
      <c r="I521" s="540"/>
      <c r="J521" s="540"/>
      <c r="K521" s="540"/>
      <c r="L521" s="540"/>
      <c r="M521" s="540"/>
      <c r="N521" s="540"/>
      <c r="O521" s="540"/>
      <c r="P521" s="540"/>
      <c r="Q521" s="540"/>
      <c r="R521" s="540"/>
      <c r="S521" s="540"/>
      <c r="T521" s="541"/>
      <c r="U521" s="541"/>
      <c r="V521" s="541"/>
      <c r="W521" s="541"/>
      <c r="X521" s="541"/>
      <c r="Y521" s="541"/>
      <c r="Z521" s="541"/>
    </row>
    <row r="522">
      <c r="A522" s="540"/>
      <c r="B522" s="540"/>
      <c r="C522" s="540"/>
      <c r="D522" s="540"/>
      <c r="E522" s="540"/>
      <c r="F522" s="540"/>
      <c r="G522" s="540"/>
      <c r="H522" s="540"/>
      <c r="I522" s="540"/>
      <c r="J522" s="540"/>
      <c r="K522" s="540"/>
      <c r="L522" s="540"/>
      <c r="M522" s="540"/>
      <c r="N522" s="540"/>
      <c r="O522" s="540"/>
      <c r="P522" s="540"/>
      <c r="Q522" s="540"/>
      <c r="R522" s="540"/>
      <c r="S522" s="540"/>
      <c r="T522" s="541"/>
      <c r="U522" s="541"/>
      <c r="V522" s="541"/>
      <c r="W522" s="541"/>
      <c r="X522" s="541"/>
      <c r="Y522" s="541"/>
      <c r="Z522" s="541"/>
    </row>
    <row r="523">
      <c r="A523" s="540"/>
      <c r="B523" s="540"/>
      <c r="C523" s="540"/>
      <c r="D523" s="540"/>
      <c r="E523" s="540"/>
      <c r="F523" s="540"/>
      <c r="G523" s="540"/>
      <c r="H523" s="540"/>
      <c r="I523" s="540"/>
      <c r="J523" s="540"/>
      <c r="K523" s="540"/>
      <c r="L523" s="540"/>
      <c r="M523" s="540"/>
      <c r="N523" s="540"/>
      <c r="O523" s="540"/>
      <c r="P523" s="540"/>
      <c r="Q523" s="540"/>
      <c r="R523" s="540"/>
      <c r="S523" s="540"/>
      <c r="T523" s="541"/>
      <c r="U523" s="541"/>
      <c r="V523" s="541"/>
      <c r="W523" s="541"/>
      <c r="X523" s="541"/>
      <c r="Y523" s="541"/>
      <c r="Z523" s="541"/>
    </row>
    <row r="524">
      <c r="A524" s="540"/>
      <c r="B524" s="540"/>
      <c r="C524" s="540"/>
      <c r="D524" s="540"/>
      <c r="E524" s="540"/>
      <c r="F524" s="540"/>
      <c r="G524" s="540"/>
      <c r="H524" s="540"/>
      <c r="I524" s="540"/>
      <c r="J524" s="540"/>
      <c r="K524" s="540"/>
      <c r="L524" s="540"/>
      <c r="M524" s="540"/>
      <c r="N524" s="540"/>
      <c r="O524" s="540"/>
      <c r="P524" s="540"/>
      <c r="Q524" s="540"/>
      <c r="R524" s="540"/>
      <c r="S524" s="540"/>
      <c r="T524" s="541"/>
      <c r="U524" s="541"/>
      <c r="V524" s="541"/>
      <c r="W524" s="541"/>
      <c r="X524" s="541"/>
      <c r="Y524" s="541"/>
      <c r="Z524" s="541"/>
    </row>
    <row r="525">
      <c r="A525" s="540"/>
      <c r="B525" s="540"/>
      <c r="C525" s="540"/>
      <c r="D525" s="540"/>
      <c r="E525" s="540"/>
      <c r="F525" s="540"/>
      <c r="G525" s="540"/>
      <c r="H525" s="540"/>
      <c r="I525" s="540"/>
      <c r="J525" s="540"/>
      <c r="K525" s="540"/>
      <c r="L525" s="540"/>
      <c r="M525" s="540"/>
      <c r="N525" s="540"/>
      <c r="O525" s="540"/>
      <c r="P525" s="540"/>
      <c r="Q525" s="540"/>
      <c r="R525" s="540"/>
      <c r="S525" s="540"/>
      <c r="T525" s="541"/>
      <c r="U525" s="541"/>
      <c r="V525" s="541"/>
      <c r="W525" s="541"/>
      <c r="X525" s="541"/>
      <c r="Y525" s="541"/>
      <c r="Z525" s="541"/>
    </row>
    <row r="526">
      <c r="A526" s="540"/>
      <c r="B526" s="540"/>
      <c r="C526" s="540"/>
      <c r="D526" s="540"/>
      <c r="E526" s="540"/>
      <c r="F526" s="540"/>
      <c r="G526" s="540"/>
      <c r="H526" s="540"/>
      <c r="I526" s="540"/>
      <c r="J526" s="540"/>
      <c r="K526" s="540"/>
      <c r="L526" s="540"/>
      <c r="M526" s="540"/>
      <c r="N526" s="540"/>
      <c r="O526" s="540"/>
      <c r="P526" s="540"/>
      <c r="Q526" s="540"/>
      <c r="R526" s="540"/>
      <c r="S526" s="540"/>
      <c r="T526" s="541"/>
      <c r="U526" s="541"/>
      <c r="V526" s="541"/>
      <c r="W526" s="541"/>
      <c r="X526" s="541"/>
      <c r="Y526" s="541"/>
      <c r="Z526" s="541"/>
    </row>
    <row r="527">
      <c r="A527" s="540"/>
      <c r="B527" s="540"/>
      <c r="C527" s="540"/>
      <c r="D527" s="540"/>
      <c r="E527" s="540"/>
      <c r="F527" s="540"/>
      <c r="G527" s="540"/>
      <c r="H527" s="540"/>
      <c r="I527" s="540"/>
      <c r="J527" s="540"/>
      <c r="K527" s="540"/>
      <c r="L527" s="540"/>
      <c r="M527" s="540"/>
      <c r="N527" s="540"/>
      <c r="O527" s="540"/>
      <c r="P527" s="540"/>
      <c r="Q527" s="540"/>
      <c r="R527" s="540"/>
      <c r="S527" s="540"/>
      <c r="T527" s="541"/>
      <c r="U527" s="541"/>
      <c r="V527" s="541"/>
      <c r="W527" s="541"/>
      <c r="X527" s="541"/>
      <c r="Y527" s="541"/>
      <c r="Z527" s="541"/>
    </row>
    <row r="528">
      <c r="A528" s="540"/>
      <c r="B528" s="540"/>
      <c r="C528" s="540"/>
      <c r="D528" s="540"/>
      <c r="E528" s="540"/>
      <c r="F528" s="540"/>
      <c r="G528" s="540"/>
      <c r="H528" s="540"/>
      <c r="I528" s="540"/>
      <c r="J528" s="540"/>
      <c r="K528" s="540"/>
      <c r="L528" s="540"/>
      <c r="M528" s="540"/>
      <c r="N528" s="540"/>
      <c r="O528" s="540"/>
      <c r="P528" s="540"/>
      <c r="Q528" s="540"/>
      <c r="R528" s="540"/>
      <c r="S528" s="540"/>
      <c r="T528" s="541"/>
      <c r="U528" s="541"/>
      <c r="V528" s="541"/>
      <c r="W528" s="541"/>
      <c r="X528" s="541"/>
      <c r="Y528" s="541"/>
      <c r="Z528" s="541"/>
    </row>
    <row r="529">
      <c r="A529" s="540"/>
      <c r="B529" s="540"/>
      <c r="C529" s="540"/>
      <c r="D529" s="540"/>
      <c r="E529" s="540"/>
      <c r="F529" s="540"/>
      <c r="G529" s="540"/>
      <c r="H529" s="540"/>
      <c r="I529" s="540"/>
      <c r="J529" s="540"/>
      <c r="K529" s="540"/>
      <c r="L529" s="540"/>
      <c r="M529" s="540"/>
      <c r="N529" s="540"/>
      <c r="O529" s="540"/>
      <c r="P529" s="540"/>
      <c r="Q529" s="540"/>
      <c r="R529" s="540"/>
      <c r="S529" s="540"/>
      <c r="T529" s="541"/>
      <c r="U529" s="541"/>
      <c r="V529" s="541"/>
      <c r="W529" s="541"/>
      <c r="X529" s="541"/>
      <c r="Y529" s="541"/>
      <c r="Z529" s="541"/>
    </row>
    <row r="530">
      <c r="A530" s="540"/>
      <c r="B530" s="540"/>
      <c r="C530" s="540"/>
      <c r="D530" s="540"/>
      <c r="E530" s="540"/>
      <c r="F530" s="540"/>
      <c r="G530" s="540"/>
      <c r="H530" s="540"/>
      <c r="I530" s="540"/>
      <c r="J530" s="540"/>
      <c r="K530" s="540"/>
      <c r="L530" s="540"/>
      <c r="M530" s="540"/>
      <c r="N530" s="540"/>
      <c r="O530" s="540"/>
      <c r="P530" s="540"/>
      <c r="Q530" s="540"/>
      <c r="R530" s="540"/>
      <c r="S530" s="540"/>
      <c r="T530" s="541"/>
      <c r="U530" s="541"/>
      <c r="V530" s="541"/>
      <c r="W530" s="541"/>
      <c r="X530" s="541"/>
      <c r="Y530" s="541"/>
      <c r="Z530" s="541"/>
    </row>
    <row r="531">
      <c r="A531" s="540"/>
      <c r="B531" s="540"/>
      <c r="C531" s="540"/>
      <c r="D531" s="540"/>
      <c r="E531" s="540"/>
      <c r="F531" s="540"/>
      <c r="G531" s="540"/>
      <c r="H531" s="540"/>
      <c r="I531" s="540"/>
      <c r="J531" s="540"/>
      <c r="K531" s="540"/>
      <c r="L531" s="540"/>
      <c r="M531" s="540"/>
      <c r="N531" s="540"/>
      <c r="O531" s="540"/>
      <c r="P531" s="540"/>
      <c r="Q531" s="540"/>
      <c r="R531" s="540"/>
      <c r="S531" s="540"/>
      <c r="T531" s="541"/>
      <c r="U531" s="541"/>
      <c r="V531" s="541"/>
      <c r="W531" s="541"/>
      <c r="X531" s="541"/>
      <c r="Y531" s="541"/>
      <c r="Z531" s="541"/>
    </row>
    <row r="532">
      <c r="A532" s="540"/>
      <c r="B532" s="540"/>
      <c r="C532" s="540"/>
      <c r="D532" s="540"/>
      <c r="E532" s="540"/>
      <c r="F532" s="540"/>
      <c r="G532" s="540"/>
      <c r="H532" s="540"/>
      <c r="I532" s="540"/>
      <c r="J532" s="540"/>
      <c r="K532" s="540"/>
      <c r="L532" s="540"/>
      <c r="M532" s="540"/>
      <c r="N532" s="540"/>
      <c r="O532" s="540"/>
      <c r="P532" s="540"/>
      <c r="Q532" s="540"/>
      <c r="R532" s="540"/>
      <c r="S532" s="540"/>
      <c r="T532" s="541"/>
      <c r="U532" s="541"/>
      <c r="V532" s="541"/>
      <c r="W532" s="541"/>
      <c r="X532" s="541"/>
      <c r="Y532" s="541"/>
      <c r="Z532" s="541"/>
    </row>
    <row r="533">
      <c r="A533" s="540"/>
      <c r="B533" s="540"/>
      <c r="C533" s="540"/>
      <c r="D533" s="540"/>
      <c r="E533" s="540"/>
      <c r="F533" s="540"/>
      <c r="G533" s="540"/>
      <c r="H533" s="540"/>
      <c r="I533" s="540"/>
      <c r="J533" s="540"/>
      <c r="K533" s="540"/>
      <c r="L533" s="540"/>
      <c r="M533" s="540"/>
      <c r="N533" s="540"/>
      <c r="O533" s="540"/>
      <c r="P533" s="540"/>
      <c r="Q533" s="540"/>
      <c r="R533" s="540"/>
      <c r="S533" s="540"/>
      <c r="T533" s="541"/>
      <c r="U533" s="541"/>
      <c r="V533" s="541"/>
      <c r="W533" s="541"/>
      <c r="X533" s="541"/>
      <c r="Y533" s="541"/>
      <c r="Z533" s="541"/>
    </row>
    <row r="534">
      <c r="A534" s="540"/>
      <c r="B534" s="540"/>
      <c r="C534" s="540"/>
      <c r="D534" s="540"/>
      <c r="E534" s="540"/>
      <c r="F534" s="540"/>
      <c r="G534" s="540"/>
      <c r="H534" s="540"/>
      <c r="I534" s="540"/>
      <c r="J534" s="540"/>
      <c r="K534" s="540"/>
      <c r="L534" s="540"/>
      <c r="M534" s="540"/>
      <c r="N534" s="540"/>
      <c r="O534" s="540"/>
      <c r="P534" s="540"/>
      <c r="Q534" s="540"/>
      <c r="R534" s="540"/>
      <c r="S534" s="540"/>
      <c r="T534" s="541"/>
      <c r="U534" s="541"/>
      <c r="V534" s="541"/>
      <c r="W534" s="541"/>
      <c r="X534" s="541"/>
      <c r="Y534" s="541"/>
      <c r="Z534" s="541"/>
    </row>
    <row r="535">
      <c r="A535" s="540"/>
      <c r="B535" s="540"/>
      <c r="C535" s="540"/>
      <c r="D535" s="540"/>
      <c r="E535" s="540"/>
      <c r="F535" s="540"/>
      <c r="G535" s="540"/>
      <c r="H535" s="540"/>
      <c r="I535" s="540"/>
      <c r="J535" s="540"/>
      <c r="K535" s="540"/>
      <c r="L535" s="540"/>
      <c r="M535" s="540"/>
      <c r="N535" s="540"/>
      <c r="O535" s="540"/>
      <c r="P535" s="540"/>
      <c r="Q535" s="540"/>
      <c r="R535" s="540"/>
      <c r="S535" s="540"/>
      <c r="T535" s="541"/>
      <c r="U535" s="541"/>
      <c r="V535" s="541"/>
      <c r="W535" s="541"/>
      <c r="X535" s="541"/>
      <c r="Y535" s="541"/>
      <c r="Z535" s="541"/>
    </row>
    <row r="536">
      <c r="A536" s="540"/>
      <c r="B536" s="540"/>
      <c r="C536" s="540"/>
      <c r="D536" s="540"/>
      <c r="E536" s="540"/>
      <c r="F536" s="540"/>
      <c r="G536" s="540"/>
      <c r="H536" s="540"/>
      <c r="I536" s="540"/>
      <c r="J536" s="540"/>
      <c r="K536" s="540"/>
      <c r="L536" s="540"/>
      <c r="M536" s="540"/>
      <c r="N536" s="540"/>
      <c r="O536" s="540"/>
      <c r="P536" s="540"/>
      <c r="Q536" s="540"/>
      <c r="R536" s="540"/>
      <c r="S536" s="540"/>
      <c r="T536" s="541"/>
      <c r="U536" s="541"/>
      <c r="V536" s="541"/>
      <c r="W536" s="541"/>
      <c r="X536" s="541"/>
      <c r="Y536" s="541"/>
      <c r="Z536" s="541"/>
    </row>
    <row r="537">
      <c r="A537" s="540"/>
      <c r="B537" s="540"/>
      <c r="C537" s="540"/>
      <c r="D537" s="540"/>
      <c r="E537" s="540"/>
      <c r="F537" s="540"/>
      <c r="G537" s="540"/>
      <c r="H537" s="540"/>
      <c r="I537" s="540"/>
      <c r="J537" s="540"/>
      <c r="K537" s="540"/>
      <c r="L537" s="540"/>
      <c r="M537" s="540"/>
      <c r="N537" s="540"/>
      <c r="O537" s="540"/>
      <c r="P537" s="540"/>
      <c r="Q537" s="540"/>
      <c r="R537" s="540"/>
      <c r="S537" s="540"/>
      <c r="T537" s="541"/>
      <c r="U537" s="541"/>
      <c r="V537" s="541"/>
      <c r="W537" s="541"/>
      <c r="X537" s="541"/>
      <c r="Y537" s="541"/>
      <c r="Z537" s="541"/>
    </row>
    <row r="538">
      <c r="A538" s="540"/>
      <c r="B538" s="540"/>
      <c r="C538" s="540"/>
      <c r="D538" s="540"/>
      <c r="E538" s="540"/>
      <c r="F538" s="540"/>
      <c r="G538" s="540"/>
      <c r="H538" s="540"/>
      <c r="I538" s="540"/>
      <c r="J538" s="540"/>
      <c r="K538" s="540"/>
      <c r="L538" s="540"/>
      <c r="M538" s="540"/>
      <c r="N538" s="540"/>
      <c r="O538" s="540"/>
      <c r="P538" s="540"/>
      <c r="Q538" s="540"/>
      <c r="R538" s="540"/>
      <c r="S538" s="540"/>
      <c r="T538" s="541"/>
      <c r="U538" s="541"/>
      <c r="V538" s="541"/>
      <c r="W538" s="541"/>
      <c r="X538" s="541"/>
      <c r="Y538" s="541"/>
      <c r="Z538" s="541"/>
    </row>
    <row r="539">
      <c r="A539" s="540"/>
      <c r="B539" s="540"/>
      <c r="C539" s="540"/>
      <c r="D539" s="540"/>
      <c r="E539" s="540"/>
      <c r="F539" s="540"/>
      <c r="G539" s="540"/>
      <c r="H539" s="540"/>
      <c r="I539" s="540"/>
      <c r="J539" s="540"/>
      <c r="K539" s="540"/>
      <c r="L539" s="540"/>
      <c r="M539" s="540"/>
      <c r="N539" s="540"/>
      <c r="O539" s="540"/>
      <c r="P539" s="540"/>
      <c r="Q539" s="540"/>
      <c r="R539" s="540"/>
      <c r="S539" s="540"/>
      <c r="T539" s="541"/>
      <c r="U539" s="541"/>
      <c r="V539" s="541"/>
      <c r="W539" s="541"/>
      <c r="X539" s="541"/>
      <c r="Y539" s="541"/>
      <c r="Z539" s="541"/>
    </row>
    <row r="540">
      <c r="A540" s="540"/>
      <c r="B540" s="540"/>
      <c r="C540" s="540"/>
      <c r="D540" s="540"/>
      <c r="E540" s="540"/>
      <c r="F540" s="540"/>
      <c r="G540" s="540"/>
      <c r="H540" s="540"/>
      <c r="I540" s="540"/>
      <c r="J540" s="540"/>
      <c r="K540" s="540"/>
      <c r="L540" s="540"/>
      <c r="M540" s="540"/>
      <c r="N540" s="540"/>
      <c r="O540" s="540"/>
      <c r="P540" s="540"/>
      <c r="Q540" s="540"/>
      <c r="R540" s="540"/>
      <c r="S540" s="540"/>
      <c r="T540" s="541"/>
      <c r="U540" s="541"/>
      <c r="V540" s="541"/>
      <c r="W540" s="541"/>
      <c r="X540" s="541"/>
      <c r="Y540" s="541"/>
      <c r="Z540" s="541"/>
    </row>
    <row r="541">
      <c r="A541" s="540"/>
      <c r="B541" s="540"/>
      <c r="C541" s="540"/>
      <c r="D541" s="540"/>
      <c r="E541" s="540"/>
      <c r="F541" s="540"/>
      <c r="G541" s="540"/>
      <c r="H541" s="540"/>
      <c r="I541" s="540"/>
      <c r="J541" s="540"/>
      <c r="K541" s="540"/>
      <c r="L541" s="540"/>
      <c r="M541" s="540"/>
      <c r="N541" s="540"/>
      <c r="O541" s="540"/>
      <c r="P541" s="540"/>
      <c r="Q541" s="540"/>
      <c r="R541" s="540"/>
      <c r="S541" s="540"/>
      <c r="T541" s="541"/>
      <c r="U541" s="541"/>
      <c r="V541" s="541"/>
      <c r="W541" s="541"/>
      <c r="X541" s="541"/>
      <c r="Y541" s="541"/>
      <c r="Z541" s="541"/>
    </row>
    <row r="542">
      <c r="A542" s="540"/>
      <c r="B542" s="540"/>
      <c r="C542" s="540"/>
      <c r="D542" s="540"/>
      <c r="E542" s="540"/>
      <c r="F542" s="540"/>
      <c r="G542" s="540"/>
      <c r="H542" s="540"/>
      <c r="I542" s="540"/>
      <c r="J542" s="540"/>
      <c r="K542" s="540"/>
      <c r="L542" s="540"/>
      <c r="M542" s="540"/>
      <c r="N542" s="540"/>
      <c r="O542" s="540"/>
      <c r="P542" s="540"/>
      <c r="Q542" s="540"/>
      <c r="R542" s="540"/>
      <c r="S542" s="540"/>
      <c r="T542" s="541"/>
      <c r="U542" s="541"/>
      <c r="V542" s="541"/>
      <c r="W542" s="541"/>
      <c r="X542" s="541"/>
      <c r="Y542" s="541"/>
      <c r="Z542" s="541"/>
    </row>
    <row r="543">
      <c r="A543" s="540"/>
      <c r="B543" s="540"/>
      <c r="C543" s="540"/>
      <c r="D543" s="540"/>
      <c r="E543" s="540"/>
      <c r="F543" s="540"/>
      <c r="G543" s="540"/>
      <c r="H543" s="540"/>
      <c r="I543" s="540"/>
      <c r="J543" s="540"/>
      <c r="K543" s="540"/>
      <c r="L543" s="540"/>
      <c r="M543" s="540"/>
      <c r="N543" s="540"/>
      <c r="O543" s="540"/>
      <c r="P543" s="540"/>
      <c r="Q543" s="540"/>
      <c r="R543" s="540"/>
      <c r="S543" s="540"/>
      <c r="T543" s="541"/>
      <c r="U543" s="541"/>
      <c r="V543" s="541"/>
      <c r="W543" s="541"/>
      <c r="X543" s="541"/>
      <c r="Y543" s="541"/>
      <c r="Z543" s="541"/>
    </row>
    <row r="544">
      <c r="A544" s="540"/>
      <c r="B544" s="540"/>
      <c r="C544" s="540"/>
      <c r="D544" s="540"/>
      <c r="E544" s="540"/>
      <c r="F544" s="540"/>
      <c r="G544" s="540"/>
      <c r="H544" s="540"/>
      <c r="I544" s="540"/>
      <c r="J544" s="540"/>
      <c r="K544" s="540"/>
      <c r="L544" s="540"/>
      <c r="M544" s="540"/>
      <c r="N544" s="540"/>
      <c r="O544" s="540"/>
      <c r="P544" s="540"/>
      <c r="Q544" s="540"/>
      <c r="R544" s="540"/>
      <c r="S544" s="540"/>
      <c r="T544" s="541"/>
      <c r="U544" s="541"/>
      <c r="V544" s="541"/>
      <c r="W544" s="541"/>
      <c r="X544" s="541"/>
      <c r="Y544" s="541"/>
      <c r="Z544" s="541"/>
    </row>
    <row r="545">
      <c r="A545" s="540"/>
      <c r="B545" s="540"/>
      <c r="C545" s="540"/>
      <c r="D545" s="540"/>
      <c r="E545" s="540"/>
      <c r="F545" s="540"/>
      <c r="G545" s="540"/>
      <c r="H545" s="540"/>
      <c r="I545" s="540"/>
      <c r="J545" s="540"/>
      <c r="K545" s="540"/>
      <c r="L545" s="540"/>
      <c r="M545" s="540"/>
      <c r="N545" s="540"/>
      <c r="O545" s="540"/>
      <c r="P545" s="540"/>
      <c r="Q545" s="540"/>
      <c r="R545" s="540"/>
      <c r="S545" s="540"/>
      <c r="T545" s="541"/>
      <c r="U545" s="541"/>
      <c r="V545" s="541"/>
      <c r="W545" s="541"/>
      <c r="X545" s="541"/>
      <c r="Y545" s="541"/>
      <c r="Z545" s="541"/>
    </row>
    <row r="546">
      <c r="A546" s="540"/>
      <c r="B546" s="540"/>
      <c r="C546" s="540"/>
      <c r="D546" s="540"/>
      <c r="E546" s="540"/>
      <c r="F546" s="540"/>
      <c r="G546" s="540"/>
      <c r="H546" s="540"/>
      <c r="I546" s="540"/>
      <c r="J546" s="540"/>
      <c r="K546" s="540"/>
      <c r="L546" s="540"/>
      <c r="M546" s="540"/>
      <c r="N546" s="540"/>
      <c r="O546" s="540"/>
      <c r="P546" s="540"/>
      <c r="Q546" s="540"/>
      <c r="R546" s="540"/>
      <c r="S546" s="540"/>
      <c r="T546" s="541"/>
      <c r="U546" s="541"/>
      <c r="V546" s="541"/>
      <c r="W546" s="541"/>
      <c r="X546" s="541"/>
      <c r="Y546" s="541"/>
      <c r="Z546" s="541"/>
    </row>
    <row r="547">
      <c r="A547" s="540"/>
      <c r="B547" s="540"/>
      <c r="C547" s="540"/>
      <c r="D547" s="540"/>
      <c r="E547" s="540"/>
      <c r="F547" s="540"/>
      <c r="G547" s="540"/>
      <c r="H547" s="540"/>
      <c r="I547" s="540"/>
      <c r="J547" s="540"/>
      <c r="K547" s="540"/>
      <c r="L547" s="540"/>
      <c r="M547" s="540"/>
      <c r="N547" s="540"/>
      <c r="O547" s="540"/>
      <c r="P547" s="540"/>
      <c r="Q547" s="540"/>
      <c r="R547" s="540"/>
      <c r="S547" s="540"/>
      <c r="T547" s="541"/>
      <c r="U547" s="541"/>
      <c r="V547" s="541"/>
      <c r="W547" s="541"/>
      <c r="X547" s="541"/>
      <c r="Y547" s="541"/>
      <c r="Z547" s="541"/>
    </row>
    <row r="548">
      <c r="A548" s="540"/>
      <c r="B548" s="540"/>
      <c r="C548" s="540"/>
      <c r="D548" s="540"/>
      <c r="E548" s="540"/>
      <c r="F548" s="540"/>
      <c r="G548" s="540"/>
      <c r="H548" s="540"/>
      <c r="I548" s="540"/>
      <c r="J548" s="540"/>
      <c r="K548" s="540"/>
      <c r="L548" s="540"/>
      <c r="M548" s="540"/>
      <c r="N548" s="540"/>
      <c r="O548" s="540"/>
      <c r="P548" s="540"/>
      <c r="Q548" s="540"/>
      <c r="R548" s="540"/>
      <c r="S548" s="540"/>
      <c r="T548" s="541"/>
      <c r="U548" s="541"/>
      <c r="V548" s="541"/>
      <c r="W548" s="541"/>
      <c r="X548" s="541"/>
      <c r="Y548" s="541"/>
      <c r="Z548" s="541"/>
    </row>
    <row r="549">
      <c r="A549" s="540"/>
      <c r="B549" s="540"/>
      <c r="C549" s="540"/>
      <c r="D549" s="540"/>
      <c r="E549" s="540"/>
      <c r="F549" s="540"/>
      <c r="G549" s="540"/>
      <c r="H549" s="540"/>
      <c r="I549" s="540"/>
      <c r="J549" s="540"/>
      <c r="K549" s="540"/>
      <c r="L549" s="540"/>
      <c r="M549" s="540"/>
      <c r="N549" s="540"/>
      <c r="O549" s="540"/>
      <c r="P549" s="540"/>
      <c r="Q549" s="540"/>
      <c r="R549" s="540"/>
      <c r="S549" s="540"/>
      <c r="T549" s="541"/>
      <c r="U549" s="541"/>
      <c r="V549" s="541"/>
      <c r="W549" s="541"/>
      <c r="X549" s="541"/>
      <c r="Y549" s="541"/>
      <c r="Z549" s="541"/>
    </row>
    <row r="550">
      <c r="A550" s="540"/>
      <c r="B550" s="540"/>
      <c r="C550" s="540"/>
      <c r="D550" s="540"/>
      <c r="E550" s="540"/>
      <c r="F550" s="540"/>
      <c r="G550" s="540"/>
      <c r="H550" s="540"/>
      <c r="I550" s="540"/>
      <c r="J550" s="540"/>
      <c r="K550" s="540"/>
      <c r="L550" s="540"/>
      <c r="M550" s="540"/>
      <c r="N550" s="540"/>
      <c r="O550" s="540"/>
      <c r="P550" s="540"/>
      <c r="Q550" s="540"/>
      <c r="R550" s="540"/>
      <c r="S550" s="540"/>
      <c r="T550" s="541"/>
      <c r="U550" s="541"/>
      <c r="V550" s="541"/>
      <c r="W550" s="541"/>
      <c r="X550" s="541"/>
      <c r="Y550" s="541"/>
      <c r="Z550" s="541"/>
    </row>
    <row r="551">
      <c r="A551" s="540"/>
      <c r="B551" s="540"/>
      <c r="C551" s="540"/>
      <c r="D551" s="540"/>
      <c r="E551" s="540"/>
      <c r="F551" s="540"/>
      <c r="G551" s="540"/>
      <c r="H551" s="540"/>
      <c r="I551" s="540"/>
      <c r="J551" s="540"/>
      <c r="K551" s="540"/>
      <c r="L551" s="540"/>
      <c r="M551" s="540"/>
      <c r="N551" s="540"/>
      <c r="O551" s="540"/>
      <c r="P551" s="540"/>
      <c r="Q551" s="540"/>
      <c r="R551" s="540"/>
      <c r="S551" s="540"/>
      <c r="T551" s="541"/>
      <c r="U551" s="541"/>
      <c r="V551" s="541"/>
      <c r="W551" s="541"/>
      <c r="X551" s="541"/>
      <c r="Y551" s="541"/>
      <c r="Z551" s="541"/>
    </row>
    <row r="552">
      <c r="A552" s="540"/>
      <c r="B552" s="540"/>
      <c r="C552" s="540"/>
      <c r="D552" s="540"/>
      <c r="E552" s="540"/>
      <c r="F552" s="540"/>
      <c r="G552" s="540"/>
      <c r="H552" s="540"/>
      <c r="I552" s="540"/>
      <c r="J552" s="540"/>
      <c r="K552" s="540"/>
      <c r="L552" s="540"/>
      <c r="M552" s="540"/>
      <c r="N552" s="540"/>
      <c r="O552" s="540"/>
      <c r="P552" s="540"/>
      <c r="Q552" s="540"/>
      <c r="R552" s="540"/>
      <c r="S552" s="540"/>
      <c r="T552" s="541"/>
      <c r="U552" s="541"/>
      <c r="V552" s="541"/>
      <c r="W552" s="541"/>
      <c r="X552" s="541"/>
      <c r="Y552" s="541"/>
      <c r="Z552" s="541"/>
    </row>
    <row r="553">
      <c r="A553" s="540"/>
      <c r="B553" s="540"/>
      <c r="C553" s="540"/>
      <c r="D553" s="540"/>
      <c r="E553" s="540"/>
      <c r="F553" s="540"/>
      <c r="G553" s="540"/>
      <c r="H553" s="540"/>
      <c r="I553" s="540"/>
      <c r="J553" s="540"/>
      <c r="K553" s="540"/>
      <c r="L553" s="540"/>
      <c r="M553" s="540"/>
      <c r="N553" s="540"/>
      <c r="O553" s="540"/>
      <c r="P553" s="540"/>
      <c r="Q553" s="540"/>
      <c r="R553" s="540"/>
      <c r="S553" s="540"/>
      <c r="T553" s="541"/>
      <c r="U553" s="541"/>
      <c r="V553" s="541"/>
      <c r="W553" s="541"/>
      <c r="X553" s="541"/>
      <c r="Y553" s="541"/>
      <c r="Z553" s="541"/>
    </row>
    <row r="554">
      <c r="A554" s="540"/>
      <c r="B554" s="540"/>
      <c r="C554" s="540"/>
      <c r="D554" s="540"/>
      <c r="E554" s="540"/>
      <c r="F554" s="540"/>
      <c r="G554" s="540"/>
      <c r="H554" s="540"/>
      <c r="I554" s="540"/>
      <c r="J554" s="540"/>
      <c r="K554" s="540"/>
      <c r="L554" s="540"/>
      <c r="M554" s="540"/>
      <c r="N554" s="540"/>
      <c r="O554" s="540"/>
      <c r="P554" s="540"/>
      <c r="Q554" s="540"/>
      <c r="R554" s="540"/>
      <c r="S554" s="540"/>
      <c r="T554" s="541"/>
      <c r="U554" s="541"/>
      <c r="V554" s="541"/>
      <c r="W554" s="541"/>
      <c r="X554" s="541"/>
      <c r="Y554" s="541"/>
      <c r="Z554" s="541"/>
    </row>
    <row r="555">
      <c r="A555" s="540"/>
      <c r="B555" s="540"/>
      <c r="C555" s="540"/>
      <c r="D555" s="540"/>
      <c r="E555" s="540"/>
      <c r="F555" s="540"/>
      <c r="G555" s="540"/>
      <c r="H555" s="540"/>
      <c r="I555" s="540"/>
      <c r="J555" s="540"/>
      <c r="K555" s="540"/>
      <c r="L555" s="540"/>
      <c r="M555" s="540"/>
      <c r="N555" s="540"/>
      <c r="O555" s="540"/>
      <c r="P555" s="540"/>
      <c r="Q555" s="540"/>
      <c r="R555" s="540"/>
      <c r="S555" s="540"/>
      <c r="T555" s="541"/>
      <c r="U555" s="541"/>
      <c r="V555" s="541"/>
      <c r="W555" s="541"/>
      <c r="X555" s="541"/>
      <c r="Y555" s="541"/>
      <c r="Z555" s="541"/>
    </row>
    <row r="556">
      <c r="A556" s="540"/>
      <c r="B556" s="540"/>
      <c r="C556" s="540"/>
      <c r="D556" s="540"/>
      <c r="E556" s="540"/>
      <c r="F556" s="540"/>
      <c r="G556" s="540"/>
      <c r="H556" s="540"/>
      <c r="I556" s="540"/>
      <c r="J556" s="540"/>
      <c r="K556" s="540"/>
      <c r="L556" s="540"/>
      <c r="M556" s="540"/>
      <c r="N556" s="540"/>
      <c r="O556" s="540"/>
      <c r="P556" s="540"/>
      <c r="Q556" s="540"/>
      <c r="R556" s="540"/>
      <c r="S556" s="540"/>
      <c r="T556" s="541"/>
      <c r="U556" s="541"/>
      <c r="V556" s="541"/>
      <c r="W556" s="541"/>
      <c r="X556" s="541"/>
      <c r="Y556" s="541"/>
      <c r="Z556" s="541"/>
    </row>
    <row r="557">
      <c r="A557" s="540"/>
      <c r="B557" s="540"/>
      <c r="C557" s="540"/>
      <c r="D557" s="540"/>
      <c r="E557" s="540"/>
      <c r="F557" s="540"/>
      <c r="G557" s="540"/>
      <c r="H557" s="540"/>
      <c r="I557" s="540"/>
      <c r="J557" s="540"/>
      <c r="K557" s="540"/>
      <c r="L557" s="540"/>
      <c r="M557" s="540"/>
      <c r="N557" s="540"/>
      <c r="O557" s="540"/>
      <c r="P557" s="540"/>
      <c r="Q557" s="540"/>
      <c r="R557" s="540"/>
      <c r="S557" s="540"/>
      <c r="T557" s="541"/>
      <c r="U557" s="541"/>
      <c r="V557" s="541"/>
      <c r="W557" s="541"/>
      <c r="X557" s="541"/>
      <c r="Y557" s="541"/>
      <c r="Z557" s="541"/>
    </row>
    <row r="558">
      <c r="A558" s="540"/>
      <c r="B558" s="540"/>
      <c r="C558" s="540"/>
      <c r="D558" s="540"/>
      <c r="E558" s="540"/>
      <c r="F558" s="540"/>
      <c r="G558" s="540"/>
      <c r="H558" s="540"/>
      <c r="I558" s="540"/>
      <c r="J558" s="540"/>
      <c r="K558" s="540"/>
      <c r="L558" s="540"/>
      <c r="M558" s="540"/>
      <c r="N558" s="540"/>
      <c r="O558" s="540"/>
      <c r="P558" s="540"/>
      <c r="Q558" s="540"/>
      <c r="R558" s="540"/>
      <c r="S558" s="540"/>
      <c r="T558" s="541"/>
      <c r="U558" s="541"/>
      <c r="V558" s="541"/>
      <c r="W558" s="541"/>
      <c r="X558" s="541"/>
      <c r="Y558" s="541"/>
      <c r="Z558" s="541"/>
    </row>
    <row r="559">
      <c r="A559" s="540"/>
      <c r="B559" s="540"/>
      <c r="C559" s="540"/>
      <c r="D559" s="540"/>
      <c r="E559" s="540"/>
      <c r="F559" s="540"/>
      <c r="G559" s="540"/>
      <c r="H559" s="540"/>
      <c r="I559" s="540"/>
      <c r="J559" s="540"/>
      <c r="K559" s="540"/>
      <c r="L559" s="540"/>
      <c r="M559" s="540"/>
      <c r="N559" s="540"/>
      <c r="O559" s="540"/>
      <c r="P559" s="540"/>
      <c r="Q559" s="540"/>
      <c r="R559" s="540"/>
      <c r="S559" s="540"/>
      <c r="T559" s="541"/>
      <c r="U559" s="541"/>
      <c r="V559" s="541"/>
      <c r="W559" s="541"/>
      <c r="X559" s="541"/>
      <c r="Y559" s="541"/>
      <c r="Z559" s="541"/>
    </row>
    <row r="560">
      <c r="A560" s="540"/>
      <c r="B560" s="540"/>
      <c r="C560" s="540"/>
      <c r="D560" s="540"/>
      <c r="E560" s="540"/>
      <c r="F560" s="540"/>
      <c r="G560" s="540"/>
      <c r="H560" s="540"/>
      <c r="I560" s="540"/>
      <c r="J560" s="540"/>
      <c r="K560" s="540"/>
      <c r="L560" s="540"/>
      <c r="M560" s="540"/>
      <c r="N560" s="540"/>
      <c r="O560" s="540"/>
      <c r="P560" s="540"/>
      <c r="Q560" s="540"/>
      <c r="R560" s="540"/>
      <c r="S560" s="540"/>
      <c r="T560" s="541"/>
      <c r="U560" s="541"/>
      <c r="V560" s="541"/>
      <c r="W560" s="541"/>
      <c r="X560" s="541"/>
      <c r="Y560" s="541"/>
      <c r="Z560" s="541"/>
    </row>
    <row r="561">
      <c r="A561" s="540"/>
      <c r="B561" s="540"/>
      <c r="C561" s="540"/>
      <c r="D561" s="540"/>
      <c r="E561" s="540"/>
      <c r="F561" s="540"/>
      <c r="G561" s="540"/>
      <c r="H561" s="540"/>
      <c r="I561" s="540"/>
      <c r="J561" s="540"/>
      <c r="K561" s="540"/>
      <c r="L561" s="540"/>
      <c r="M561" s="540"/>
      <c r="N561" s="540"/>
      <c r="O561" s="540"/>
      <c r="P561" s="540"/>
      <c r="Q561" s="540"/>
      <c r="R561" s="540"/>
      <c r="S561" s="540"/>
      <c r="T561" s="541"/>
      <c r="U561" s="541"/>
      <c r="V561" s="541"/>
      <c r="W561" s="541"/>
      <c r="X561" s="541"/>
      <c r="Y561" s="541"/>
      <c r="Z561" s="541"/>
    </row>
    <row r="562">
      <c r="A562" s="540"/>
      <c r="B562" s="540"/>
      <c r="C562" s="540"/>
      <c r="D562" s="540"/>
      <c r="E562" s="540"/>
      <c r="F562" s="540"/>
      <c r="G562" s="540"/>
      <c r="H562" s="540"/>
      <c r="I562" s="540"/>
      <c r="J562" s="540"/>
      <c r="K562" s="540"/>
      <c r="L562" s="540"/>
      <c r="M562" s="540"/>
      <c r="N562" s="540"/>
      <c r="O562" s="540"/>
      <c r="P562" s="540"/>
      <c r="Q562" s="540"/>
      <c r="R562" s="540"/>
      <c r="S562" s="540"/>
      <c r="T562" s="541"/>
      <c r="U562" s="541"/>
      <c r="V562" s="541"/>
      <c r="W562" s="541"/>
      <c r="X562" s="541"/>
      <c r="Y562" s="541"/>
      <c r="Z562" s="541"/>
    </row>
    <row r="563">
      <c r="A563" s="540"/>
      <c r="B563" s="540"/>
      <c r="C563" s="540"/>
      <c r="D563" s="540"/>
      <c r="E563" s="540"/>
      <c r="F563" s="540"/>
      <c r="G563" s="540"/>
      <c r="H563" s="540"/>
      <c r="I563" s="540"/>
      <c r="J563" s="540"/>
      <c r="K563" s="540"/>
      <c r="L563" s="540"/>
      <c r="M563" s="540"/>
      <c r="N563" s="540"/>
      <c r="O563" s="540"/>
      <c r="P563" s="540"/>
      <c r="Q563" s="540"/>
      <c r="R563" s="540"/>
      <c r="S563" s="540"/>
      <c r="T563" s="541"/>
      <c r="U563" s="541"/>
      <c r="V563" s="541"/>
      <c r="W563" s="541"/>
      <c r="X563" s="541"/>
      <c r="Y563" s="541"/>
      <c r="Z563" s="541"/>
    </row>
    <row r="564">
      <c r="A564" s="540"/>
      <c r="B564" s="540"/>
      <c r="C564" s="540"/>
      <c r="D564" s="540"/>
      <c r="E564" s="540"/>
      <c r="F564" s="540"/>
      <c r="G564" s="540"/>
      <c r="H564" s="540"/>
      <c r="I564" s="540"/>
      <c r="J564" s="540"/>
      <c r="K564" s="540"/>
      <c r="L564" s="540"/>
      <c r="M564" s="540"/>
      <c r="N564" s="540"/>
      <c r="O564" s="540"/>
      <c r="P564" s="540"/>
      <c r="Q564" s="540"/>
      <c r="R564" s="540"/>
      <c r="S564" s="540"/>
      <c r="T564" s="541"/>
      <c r="U564" s="541"/>
      <c r="V564" s="541"/>
      <c r="W564" s="541"/>
      <c r="X564" s="541"/>
      <c r="Y564" s="541"/>
      <c r="Z564" s="541"/>
    </row>
    <row r="565">
      <c r="A565" s="540"/>
      <c r="B565" s="540"/>
      <c r="C565" s="540"/>
      <c r="D565" s="540"/>
      <c r="E565" s="540"/>
      <c r="F565" s="540"/>
      <c r="G565" s="540"/>
      <c r="H565" s="540"/>
      <c r="I565" s="540"/>
      <c r="J565" s="540"/>
      <c r="K565" s="540"/>
      <c r="L565" s="540"/>
      <c r="M565" s="540"/>
      <c r="N565" s="540"/>
      <c r="O565" s="540"/>
      <c r="P565" s="540"/>
      <c r="Q565" s="540"/>
      <c r="R565" s="540"/>
      <c r="S565" s="540"/>
      <c r="T565" s="541"/>
      <c r="U565" s="541"/>
      <c r="V565" s="541"/>
      <c r="W565" s="541"/>
      <c r="X565" s="541"/>
      <c r="Y565" s="541"/>
      <c r="Z565" s="541"/>
    </row>
    <row r="566">
      <c r="A566" s="540"/>
      <c r="B566" s="540"/>
      <c r="C566" s="540"/>
      <c r="D566" s="540"/>
      <c r="E566" s="540"/>
      <c r="F566" s="540"/>
      <c r="G566" s="540"/>
      <c r="H566" s="540"/>
      <c r="I566" s="540"/>
      <c r="J566" s="540"/>
      <c r="K566" s="540"/>
      <c r="L566" s="540"/>
      <c r="M566" s="540"/>
      <c r="N566" s="540"/>
      <c r="O566" s="540"/>
      <c r="P566" s="540"/>
      <c r="Q566" s="540"/>
      <c r="R566" s="540"/>
      <c r="S566" s="540"/>
      <c r="T566" s="541"/>
      <c r="U566" s="541"/>
      <c r="V566" s="541"/>
      <c r="W566" s="541"/>
      <c r="X566" s="541"/>
      <c r="Y566" s="541"/>
      <c r="Z566" s="541"/>
    </row>
    <row r="567">
      <c r="A567" s="540"/>
      <c r="B567" s="540"/>
      <c r="C567" s="540"/>
      <c r="D567" s="540"/>
      <c r="E567" s="540"/>
      <c r="F567" s="540"/>
      <c r="G567" s="540"/>
      <c r="H567" s="540"/>
      <c r="I567" s="540"/>
      <c r="J567" s="540"/>
      <c r="K567" s="540"/>
      <c r="L567" s="540"/>
      <c r="M567" s="540"/>
      <c r="N567" s="540"/>
      <c r="O567" s="540"/>
      <c r="P567" s="540"/>
      <c r="Q567" s="540"/>
      <c r="R567" s="540"/>
      <c r="S567" s="540"/>
      <c r="T567" s="541"/>
      <c r="U567" s="541"/>
      <c r="V567" s="541"/>
      <c r="W567" s="541"/>
      <c r="X567" s="541"/>
      <c r="Y567" s="541"/>
      <c r="Z567" s="541"/>
    </row>
    <row r="568">
      <c r="A568" s="540"/>
      <c r="B568" s="540"/>
      <c r="C568" s="540"/>
      <c r="D568" s="540"/>
      <c r="E568" s="540"/>
      <c r="F568" s="540"/>
      <c r="G568" s="540"/>
      <c r="H568" s="540"/>
      <c r="I568" s="540"/>
      <c r="J568" s="540"/>
      <c r="K568" s="540"/>
      <c r="L568" s="540"/>
      <c r="M568" s="540"/>
      <c r="N568" s="540"/>
      <c r="O568" s="540"/>
      <c r="P568" s="540"/>
      <c r="Q568" s="540"/>
      <c r="R568" s="540"/>
      <c r="S568" s="540"/>
      <c r="T568" s="541"/>
      <c r="U568" s="541"/>
      <c r="V568" s="541"/>
      <c r="W568" s="541"/>
      <c r="X568" s="541"/>
      <c r="Y568" s="541"/>
      <c r="Z568" s="541"/>
    </row>
    <row r="569">
      <c r="A569" s="540"/>
      <c r="B569" s="540"/>
      <c r="C569" s="540"/>
      <c r="D569" s="540"/>
      <c r="E569" s="540"/>
      <c r="F569" s="540"/>
      <c r="G569" s="540"/>
      <c r="H569" s="540"/>
      <c r="I569" s="540"/>
      <c r="J569" s="540"/>
      <c r="K569" s="540"/>
      <c r="L569" s="540"/>
      <c r="M569" s="540"/>
      <c r="N569" s="540"/>
      <c r="O569" s="540"/>
      <c r="P569" s="540"/>
      <c r="Q569" s="540"/>
      <c r="R569" s="540"/>
      <c r="S569" s="540"/>
      <c r="T569" s="541"/>
      <c r="U569" s="541"/>
      <c r="V569" s="541"/>
      <c r="W569" s="541"/>
      <c r="X569" s="541"/>
      <c r="Y569" s="541"/>
      <c r="Z569" s="541"/>
    </row>
    <row r="570">
      <c r="A570" s="540"/>
      <c r="B570" s="540"/>
      <c r="C570" s="540"/>
      <c r="D570" s="540"/>
      <c r="E570" s="540"/>
      <c r="F570" s="540"/>
      <c r="G570" s="540"/>
      <c r="H570" s="540"/>
      <c r="I570" s="540"/>
      <c r="J570" s="540"/>
      <c r="K570" s="540"/>
      <c r="L570" s="540"/>
      <c r="M570" s="540"/>
      <c r="N570" s="540"/>
      <c r="O570" s="540"/>
      <c r="P570" s="540"/>
      <c r="Q570" s="540"/>
      <c r="R570" s="540"/>
      <c r="S570" s="540"/>
      <c r="T570" s="541"/>
      <c r="U570" s="541"/>
      <c r="V570" s="541"/>
      <c r="W570" s="541"/>
      <c r="X570" s="541"/>
      <c r="Y570" s="541"/>
      <c r="Z570" s="541"/>
    </row>
    <row r="571">
      <c r="A571" s="540"/>
      <c r="B571" s="540"/>
      <c r="C571" s="540"/>
      <c r="D571" s="540"/>
      <c r="E571" s="540"/>
      <c r="F571" s="540"/>
      <c r="G571" s="540"/>
      <c r="H571" s="540"/>
      <c r="I571" s="540"/>
      <c r="J571" s="540"/>
      <c r="K571" s="540"/>
      <c r="L571" s="540"/>
      <c r="M571" s="540"/>
      <c r="N571" s="540"/>
      <c r="O571" s="540"/>
      <c r="P571" s="540"/>
      <c r="Q571" s="540"/>
      <c r="R571" s="540"/>
      <c r="S571" s="540"/>
      <c r="T571" s="541"/>
      <c r="U571" s="541"/>
      <c r="V571" s="541"/>
      <c r="W571" s="541"/>
      <c r="X571" s="541"/>
      <c r="Y571" s="541"/>
      <c r="Z571" s="541"/>
    </row>
    <row r="572">
      <c r="A572" s="540"/>
      <c r="B572" s="540"/>
      <c r="C572" s="540"/>
      <c r="D572" s="540"/>
      <c r="E572" s="540"/>
      <c r="F572" s="540"/>
      <c r="G572" s="540"/>
      <c r="H572" s="540"/>
      <c r="I572" s="540"/>
      <c r="J572" s="540"/>
      <c r="K572" s="540"/>
      <c r="L572" s="540"/>
      <c r="M572" s="540"/>
      <c r="N572" s="540"/>
      <c r="O572" s="540"/>
      <c r="P572" s="540"/>
      <c r="Q572" s="540"/>
      <c r="R572" s="540"/>
      <c r="S572" s="540"/>
      <c r="T572" s="541"/>
      <c r="U572" s="541"/>
      <c r="V572" s="541"/>
      <c r="W572" s="541"/>
      <c r="X572" s="541"/>
      <c r="Y572" s="541"/>
      <c r="Z572" s="541"/>
    </row>
    <row r="573">
      <c r="A573" s="540"/>
      <c r="B573" s="540"/>
      <c r="C573" s="540"/>
      <c r="D573" s="540"/>
      <c r="E573" s="540"/>
      <c r="F573" s="540"/>
      <c r="G573" s="540"/>
      <c r="H573" s="540"/>
      <c r="I573" s="540"/>
      <c r="J573" s="540"/>
      <c r="K573" s="540"/>
      <c r="L573" s="540"/>
      <c r="M573" s="540"/>
      <c r="N573" s="540"/>
      <c r="O573" s="540"/>
      <c r="P573" s="540"/>
      <c r="Q573" s="540"/>
      <c r="R573" s="540"/>
      <c r="S573" s="540"/>
      <c r="T573" s="541"/>
      <c r="U573" s="541"/>
      <c r="V573" s="541"/>
      <c r="W573" s="541"/>
      <c r="X573" s="541"/>
      <c r="Y573" s="541"/>
      <c r="Z573" s="541"/>
    </row>
    <row r="574">
      <c r="A574" s="540"/>
      <c r="B574" s="540"/>
      <c r="C574" s="540"/>
      <c r="D574" s="540"/>
      <c r="E574" s="540"/>
      <c r="F574" s="540"/>
      <c r="G574" s="540"/>
      <c r="H574" s="540"/>
      <c r="I574" s="540"/>
      <c r="J574" s="540"/>
      <c r="K574" s="540"/>
      <c r="L574" s="540"/>
      <c r="M574" s="540"/>
      <c r="N574" s="540"/>
      <c r="O574" s="540"/>
      <c r="P574" s="540"/>
      <c r="Q574" s="540"/>
      <c r="R574" s="540"/>
      <c r="S574" s="540"/>
      <c r="T574" s="541"/>
      <c r="U574" s="541"/>
      <c r="V574" s="541"/>
      <c r="W574" s="541"/>
      <c r="X574" s="541"/>
      <c r="Y574" s="541"/>
      <c r="Z574" s="541"/>
    </row>
    <row r="575">
      <c r="A575" s="540"/>
      <c r="B575" s="540"/>
      <c r="C575" s="540"/>
      <c r="D575" s="540"/>
      <c r="E575" s="540"/>
      <c r="F575" s="540"/>
      <c r="G575" s="540"/>
      <c r="H575" s="540"/>
      <c r="I575" s="540"/>
      <c r="J575" s="540"/>
      <c r="K575" s="540"/>
      <c r="L575" s="540"/>
      <c r="M575" s="540"/>
      <c r="N575" s="540"/>
      <c r="O575" s="540"/>
      <c r="P575" s="540"/>
      <c r="Q575" s="540"/>
      <c r="R575" s="540"/>
      <c r="S575" s="540"/>
      <c r="T575" s="541"/>
      <c r="U575" s="541"/>
      <c r="V575" s="541"/>
      <c r="W575" s="541"/>
      <c r="X575" s="541"/>
      <c r="Y575" s="541"/>
      <c r="Z575" s="541"/>
    </row>
    <row r="576">
      <c r="A576" s="540"/>
      <c r="B576" s="540"/>
      <c r="C576" s="540"/>
      <c r="D576" s="540"/>
      <c r="E576" s="540"/>
      <c r="F576" s="540"/>
      <c r="G576" s="540"/>
      <c r="H576" s="540"/>
      <c r="I576" s="540"/>
      <c r="J576" s="540"/>
      <c r="K576" s="540"/>
      <c r="L576" s="540"/>
      <c r="M576" s="540"/>
      <c r="N576" s="540"/>
      <c r="O576" s="540"/>
      <c r="P576" s="540"/>
      <c r="Q576" s="540"/>
      <c r="R576" s="540"/>
      <c r="S576" s="540"/>
      <c r="T576" s="541"/>
      <c r="U576" s="541"/>
      <c r="V576" s="541"/>
      <c r="W576" s="541"/>
      <c r="X576" s="541"/>
      <c r="Y576" s="541"/>
      <c r="Z576" s="541"/>
    </row>
    <row r="577">
      <c r="A577" s="540"/>
      <c r="B577" s="540"/>
      <c r="C577" s="540"/>
      <c r="D577" s="540"/>
      <c r="E577" s="540"/>
      <c r="F577" s="540"/>
      <c r="G577" s="540"/>
      <c r="H577" s="540"/>
      <c r="I577" s="540"/>
      <c r="J577" s="540"/>
      <c r="K577" s="540"/>
      <c r="L577" s="540"/>
      <c r="M577" s="540"/>
      <c r="N577" s="540"/>
      <c r="O577" s="540"/>
      <c r="P577" s="540"/>
      <c r="Q577" s="540"/>
      <c r="R577" s="540"/>
      <c r="S577" s="540"/>
      <c r="T577" s="541"/>
      <c r="U577" s="541"/>
      <c r="V577" s="541"/>
      <c r="W577" s="541"/>
      <c r="X577" s="541"/>
      <c r="Y577" s="541"/>
      <c r="Z577" s="541"/>
    </row>
    <row r="578">
      <c r="A578" s="540"/>
      <c r="B578" s="540"/>
      <c r="C578" s="540"/>
      <c r="D578" s="540"/>
      <c r="E578" s="540"/>
      <c r="F578" s="540"/>
      <c r="G578" s="540"/>
      <c r="H578" s="540"/>
      <c r="I578" s="540"/>
      <c r="J578" s="540"/>
      <c r="K578" s="540"/>
      <c r="L578" s="540"/>
      <c r="M578" s="540"/>
      <c r="N578" s="540"/>
      <c r="O578" s="540"/>
      <c r="P578" s="540"/>
      <c r="Q578" s="540"/>
      <c r="R578" s="540"/>
      <c r="S578" s="540"/>
      <c r="T578" s="541"/>
      <c r="U578" s="541"/>
      <c r="V578" s="541"/>
      <c r="W578" s="541"/>
      <c r="X578" s="541"/>
      <c r="Y578" s="541"/>
      <c r="Z578" s="541"/>
    </row>
    <row r="579">
      <c r="A579" s="540"/>
      <c r="B579" s="540"/>
      <c r="C579" s="540"/>
      <c r="D579" s="540"/>
      <c r="E579" s="540"/>
      <c r="F579" s="540"/>
      <c r="G579" s="540"/>
      <c r="H579" s="540"/>
      <c r="I579" s="540"/>
      <c r="J579" s="540"/>
      <c r="K579" s="540"/>
      <c r="L579" s="540"/>
      <c r="M579" s="540"/>
      <c r="N579" s="540"/>
      <c r="O579" s="540"/>
      <c r="P579" s="540"/>
      <c r="Q579" s="540"/>
      <c r="R579" s="540"/>
      <c r="S579" s="540"/>
      <c r="T579" s="541"/>
      <c r="U579" s="541"/>
      <c r="V579" s="541"/>
      <c r="W579" s="541"/>
      <c r="X579" s="541"/>
      <c r="Y579" s="541"/>
      <c r="Z579" s="541"/>
    </row>
    <row r="580">
      <c r="A580" s="540"/>
      <c r="B580" s="540"/>
      <c r="C580" s="540"/>
      <c r="D580" s="540"/>
      <c r="E580" s="540"/>
      <c r="F580" s="540"/>
      <c r="G580" s="540"/>
      <c r="H580" s="540"/>
      <c r="I580" s="540"/>
      <c r="J580" s="540"/>
      <c r="K580" s="540"/>
      <c r="L580" s="540"/>
      <c r="M580" s="540"/>
      <c r="N580" s="540"/>
      <c r="O580" s="540"/>
      <c r="P580" s="540"/>
      <c r="Q580" s="540"/>
      <c r="R580" s="540"/>
      <c r="S580" s="540"/>
      <c r="T580" s="541"/>
      <c r="U580" s="541"/>
      <c r="V580" s="541"/>
      <c r="W580" s="541"/>
      <c r="X580" s="541"/>
      <c r="Y580" s="541"/>
      <c r="Z580" s="541"/>
    </row>
    <row r="581">
      <c r="A581" s="540"/>
      <c r="B581" s="540"/>
      <c r="C581" s="540"/>
      <c r="D581" s="540"/>
      <c r="E581" s="540"/>
      <c r="F581" s="540"/>
      <c r="G581" s="540"/>
      <c r="H581" s="540"/>
      <c r="I581" s="540"/>
      <c r="J581" s="540"/>
      <c r="K581" s="540"/>
      <c r="L581" s="540"/>
      <c r="M581" s="540"/>
      <c r="N581" s="540"/>
      <c r="O581" s="540"/>
      <c r="P581" s="540"/>
      <c r="Q581" s="540"/>
      <c r="R581" s="540"/>
      <c r="S581" s="540"/>
      <c r="T581" s="541"/>
      <c r="U581" s="541"/>
      <c r="V581" s="541"/>
      <c r="W581" s="541"/>
      <c r="X581" s="541"/>
      <c r="Y581" s="541"/>
      <c r="Z581" s="541"/>
    </row>
    <row r="582">
      <c r="A582" s="540"/>
      <c r="B582" s="540"/>
      <c r="C582" s="540"/>
      <c r="D582" s="540"/>
      <c r="E582" s="540"/>
      <c r="F582" s="540"/>
      <c r="G582" s="540"/>
      <c r="H582" s="540"/>
      <c r="I582" s="540"/>
      <c r="J582" s="540"/>
      <c r="K582" s="540"/>
      <c r="L582" s="540"/>
      <c r="M582" s="540"/>
      <c r="N582" s="540"/>
      <c r="O582" s="540"/>
      <c r="P582" s="540"/>
      <c r="Q582" s="540"/>
      <c r="R582" s="540"/>
      <c r="S582" s="540"/>
      <c r="T582" s="541"/>
      <c r="U582" s="541"/>
      <c r="V582" s="541"/>
      <c r="W582" s="541"/>
      <c r="X582" s="541"/>
      <c r="Y582" s="541"/>
      <c r="Z582" s="541"/>
    </row>
    <row r="583">
      <c r="A583" s="540"/>
      <c r="B583" s="540"/>
      <c r="C583" s="540"/>
      <c r="D583" s="540"/>
      <c r="E583" s="540"/>
      <c r="F583" s="540"/>
      <c r="G583" s="540"/>
      <c r="H583" s="540"/>
      <c r="I583" s="540"/>
      <c r="J583" s="540"/>
      <c r="K583" s="540"/>
      <c r="L583" s="540"/>
      <c r="M583" s="540"/>
      <c r="N583" s="540"/>
      <c r="O583" s="540"/>
      <c r="P583" s="540"/>
      <c r="Q583" s="540"/>
      <c r="R583" s="540"/>
      <c r="S583" s="540"/>
      <c r="T583" s="541"/>
      <c r="U583" s="541"/>
      <c r="V583" s="541"/>
      <c r="W583" s="541"/>
      <c r="X583" s="541"/>
      <c r="Y583" s="541"/>
      <c r="Z583" s="541"/>
    </row>
    <row r="584">
      <c r="A584" s="540"/>
      <c r="B584" s="540"/>
      <c r="C584" s="540"/>
      <c r="D584" s="540"/>
      <c r="E584" s="540"/>
      <c r="F584" s="540"/>
      <c r="G584" s="540"/>
      <c r="H584" s="540"/>
      <c r="I584" s="540"/>
      <c r="J584" s="540"/>
      <c r="K584" s="540"/>
      <c r="L584" s="540"/>
      <c r="M584" s="540"/>
      <c r="N584" s="540"/>
      <c r="O584" s="540"/>
      <c r="P584" s="540"/>
      <c r="Q584" s="540"/>
      <c r="R584" s="540"/>
      <c r="S584" s="540"/>
      <c r="T584" s="541"/>
      <c r="U584" s="541"/>
      <c r="V584" s="541"/>
      <c r="W584" s="541"/>
      <c r="X584" s="541"/>
      <c r="Y584" s="541"/>
      <c r="Z584" s="541"/>
    </row>
    <row r="585">
      <c r="A585" s="540"/>
      <c r="B585" s="540"/>
      <c r="C585" s="540"/>
      <c r="D585" s="540"/>
      <c r="E585" s="540"/>
      <c r="F585" s="540"/>
      <c r="G585" s="540"/>
      <c r="H585" s="540"/>
      <c r="I585" s="540"/>
      <c r="J585" s="540"/>
      <c r="K585" s="540"/>
      <c r="L585" s="540"/>
      <c r="M585" s="540"/>
      <c r="N585" s="540"/>
      <c r="O585" s="540"/>
      <c r="P585" s="540"/>
      <c r="Q585" s="540"/>
      <c r="R585" s="540"/>
      <c r="S585" s="540"/>
      <c r="T585" s="541"/>
      <c r="U585" s="541"/>
      <c r="V585" s="541"/>
      <c r="W585" s="541"/>
      <c r="X585" s="541"/>
      <c r="Y585" s="541"/>
      <c r="Z585" s="541"/>
    </row>
    <row r="586">
      <c r="A586" s="540"/>
      <c r="B586" s="540"/>
      <c r="C586" s="540"/>
      <c r="D586" s="540"/>
      <c r="E586" s="540"/>
      <c r="F586" s="540"/>
      <c r="G586" s="540"/>
      <c r="H586" s="540"/>
      <c r="I586" s="540"/>
      <c r="J586" s="540"/>
      <c r="K586" s="540"/>
      <c r="L586" s="540"/>
      <c r="M586" s="540"/>
      <c r="N586" s="540"/>
      <c r="O586" s="540"/>
      <c r="P586" s="540"/>
      <c r="Q586" s="540"/>
      <c r="R586" s="540"/>
      <c r="S586" s="540"/>
      <c r="T586" s="541"/>
      <c r="U586" s="541"/>
      <c r="V586" s="541"/>
      <c r="W586" s="541"/>
      <c r="X586" s="541"/>
      <c r="Y586" s="541"/>
      <c r="Z586" s="541"/>
    </row>
    <row r="587">
      <c r="A587" s="540"/>
      <c r="B587" s="540"/>
      <c r="C587" s="540"/>
      <c r="D587" s="540"/>
      <c r="E587" s="540"/>
      <c r="F587" s="540"/>
      <c r="G587" s="540"/>
      <c r="H587" s="540"/>
      <c r="I587" s="540"/>
      <c r="J587" s="540"/>
      <c r="K587" s="540"/>
      <c r="L587" s="540"/>
      <c r="M587" s="540"/>
      <c r="N587" s="540"/>
      <c r="O587" s="540"/>
      <c r="P587" s="540"/>
      <c r="Q587" s="540"/>
      <c r="R587" s="540"/>
      <c r="S587" s="540"/>
      <c r="T587" s="541"/>
      <c r="U587" s="541"/>
      <c r="V587" s="541"/>
      <c r="W587" s="541"/>
      <c r="X587" s="541"/>
      <c r="Y587" s="541"/>
      <c r="Z587" s="541"/>
    </row>
    <row r="588">
      <c r="A588" s="540"/>
      <c r="B588" s="540"/>
      <c r="C588" s="540"/>
      <c r="D588" s="540"/>
      <c r="E588" s="540"/>
      <c r="F588" s="540"/>
      <c r="G588" s="540"/>
      <c r="H588" s="540"/>
      <c r="I588" s="540"/>
      <c r="J588" s="540"/>
      <c r="K588" s="540"/>
      <c r="L588" s="540"/>
      <c r="M588" s="540"/>
      <c r="N588" s="540"/>
      <c r="O588" s="540"/>
      <c r="P588" s="540"/>
      <c r="Q588" s="540"/>
      <c r="R588" s="540"/>
      <c r="S588" s="540"/>
      <c r="T588" s="541"/>
      <c r="U588" s="541"/>
      <c r="V588" s="541"/>
      <c r="W588" s="541"/>
      <c r="X588" s="541"/>
      <c r="Y588" s="541"/>
      <c r="Z588" s="541"/>
    </row>
    <row r="589">
      <c r="A589" s="540"/>
      <c r="B589" s="540"/>
      <c r="C589" s="540"/>
      <c r="D589" s="540"/>
      <c r="E589" s="540"/>
      <c r="F589" s="540"/>
      <c r="G589" s="540"/>
      <c r="H589" s="540"/>
      <c r="I589" s="540"/>
      <c r="J589" s="540"/>
      <c r="K589" s="540"/>
      <c r="L589" s="540"/>
      <c r="M589" s="540"/>
      <c r="N589" s="540"/>
      <c r="O589" s="540"/>
      <c r="P589" s="540"/>
      <c r="Q589" s="540"/>
      <c r="R589" s="540"/>
      <c r="S589" s="540"/>
      <c r="T589" s="541"/>
      <c r="U589" s="541"/>
      <c r="V589" s="541"/>
      <c r="W589" s="541"/>
      <c r="X589" s="541"/>
      <c r="Y589" s="541"/>
      <c r="Z589" s="541"/>
    </row>
    <row r="590">
      <c r="A590" s="540"/>
      <c r="B590" s="540"/>
      <c r="C590" s="540"/>
      <c r="D590" s="540"/>
      <c r="E590" s="540"/>
      <c r="F590" s="540"/>
      <c r="G590" s="540"/>
      <c r="H590" s="540"/>
      <c r="I590" s="540"/>
      <c r="J590" s="540"/>
      <c r="K590" s="540"/>
      <c r="L590" s="540"/>
      <c r="M590" s="540"/>
      <c r="N590" s="540"/>
      <c r="O590" s="540"/>
      <c r="P590" s="540"/>
      <c r="Q590" s="540"/>
      <c r="R590" s="540"/>
      <c r="S590" s="540"/>
      <c r="T590" s="541"/>
      <c r="U590" s="541"/>
      <c r="V590" s="541"/>
      <c r="W590" s="541"/>
      <c r="X590" s="541"/>
      <c r="Y590" s="541"/>
      <c r="Z590" s="541"/>
    </row>
    <row r="591">
      <c r="A591" s="540"/>
      <c r="B591" s="540"/>
      <c r="C591" s="540"/>
      <c r="D591" s="540"/>
      <c r="E591" s="540"/>
      <c r="F591" s="540"/>
      <c r="G591" s="540"/>
      <c r="H591" s="540"/>
      <c r="I591" s="540"/>
      <c r="J591" s="540"/>
      <c r="K591" s="540"/>
      <c r="L591" s="540"/>
      <c r="M591" s="540"/>
      <c r="N591" s="540"/>
      <c r="O591" s="540"/>
      <c r="P591" s="540"/>
      <c r="Q591" s="540"/>
      <c r="R591" s="540"/>
      <c r="S591" s="540"/>
      <c r="T591" s="541"/>
      <c r="U591" s="541"/>
      <c r="V591" s="541"/>
      <c r="W591" s="541"/>
      <c r="X591" s="541"/>
      <c r="Y591" s="541"/>
      <c r="Z591" s="541"/>
    </row>
    <row r="592">
      <c r="A592" s="540"/>
      <c r="B592" s="540"/>
      <c r="C592" s="540"/>
      <c r="D592" s="540"/>
      <c r="E592" s="540"/>
      <c r="F592" s="540"/>
      <c r="G592" s="540"/>
      <c r="H592" s="540"/>
      <c r="I592" s="540"/>
      <c r="J592" s="540"/>
      <c r="K592" s="540"/>
      <c r="L592" s="540"/>
      <c r="M592" s="540"/>
      <c r="N592" s="540"/>
      <c r="O592" s="540"/>
      <c r="P592" s="540"/>
      <c r="Q592" s="540"/>
      <c r="R592" s="540"/>
      <c r="S592" s="540"/>
      <c r="T592" s="541"/>
      <c r="U592" s="541"/>
      <c r="V592" s="541"/>
      <c r="W592" s="541"/>
      <c r="X592" s="541"/>
      <c r="Y592" s="541"/>
      <c r="Z592" s="541"/>
    </row>
    <row r="593">
      <c r="A593" s="540"/>
      <c r="B593" s="540"/>
      <c r="C593" s="540"/>
      <c r="D593" s="540"/>
      <c r="E593" s="540"/>
      <c r="F593" s="540"/>
      <c r="G593" s="540"/>
      <c r="H593" s="540"/>
      <c r="I593" s="540"/>
      <c r="J593" s="540"/>
      <c r="K593" s="540"/>
      <c r="L593" s="540"/>
      <c r="M593" s="540"/>
      <c r="N593" s="540"/>
      <c r="O593" s="540"/>
      <c r="P593" s="540"/>
      <c r="Q593" s="540"/>
      <c r="R593" s="540"/>
      <c r="S593" s="540"/>
      <c r="T593" s="541"/>
      <c r="U593" s="541"/>
      <c r="V593" s="541"/>
      <c r="W593" s="541"/>
      <c r="X593" s="541"/>
      <c r="Y593" s="541"/>
      <c r="Z593" s="541"/>
    </row>
    <row r="594">
      <c r="A594" s="540"/>
      <c r="B594" s="540"/>
      <c r="C594" s="540"/>
      <c r="D594" s="540"/>
      <c r="E594" s="540"/>
      <c r="F594" s="540"/>
      <c r="G594" s="540"/>
      <c r="H594" s="540"/>
      <c r="I594" s="540"/>
      <c r="J594" s="540"/>
      <c r="K594" s="540"/>
      <c r="L594" s="540"/>
      <c r="M594" s="540"/>
      <c r="N594" s="540"/>
      <c r="O594" s="540"/>
      <c r="P594" s="540"/>
      <c r="Q594" s="540"/>
      <c r="R594" s="540"/>
      <c r="S594" s="540"/>
      <c r="T594" s="541"/>
      <c r="U594" s="541"/>
      <c r="V594" s="541"/>
      <c r="W594" s="541"/>
      <c r="X594" s="541"/>
      <c r="Y594" s="541"/>
      <c r="Z594" s="541"/>
    </row>
    <row r="595">
      <c r="A595" s="540"/>
      <c r="B595" s="540"/>
      <c r="C595" s="540"/>
      <c r="D595" s="540"/>
      <c r="E595" s="540"/>
      <c r="F595" s="540"/>
      <c r="G595" s="540"/>
      <c r="H595" s="540"/>
      <c r="I595" s="540"/>
      <c r="J595" s="540"/>
      <c r="K595" s="540"/>
      <c r="L595" s="540"/>
      <c r="M595" s="540"/>
      <c r="N595" s="540"/>
      <c r="O595" s="540"/>
      <c r="P595" s="540"/>
      <c r="Q595" s="540"/>
      <c r="R595" s="540"/>
      <c r="S595" s="540"/>
      <c r="T595" s="541"/>
      <c r="U595" s="541"/>
      <c r="V595" s="541"/>
      <c r="W595" s="541"/>
      <c r="X595" s="541"/>
      <c r="Y595" s="541"/>
      <c r="Z595" s="541"/>
    </row>
    <row r="596">
      <c r="A596" s="540"/>
      <c r="B596" s="540"/>
      <c r="C596" s="540"/>
      <c r="D596" s="540"/>
      <c r="E596" s="540"/>
      <c r="F596" s="540"/>
      <c r="G596" s="540"/>
      <c r="H596" s="540"/>
      <c r="I596" s="540"/>
      <c r="J596" s="540"/>
      <c r="K596" s="540"/>
      <c r="L596" s="540"/>
      <c r="M596" s="540"/>
      <c r="N596" s="540"/>
      <c r="O596" s="540"/>
      <c r="P596" s="540"/>
      <c r="Q596" s="540"/>
      <c r="R596" s="540"/>
      <c r="S596" s="540"/>
      <c r="T596" s="541"/>
      <c r="U596" s="541"/>
      <c r="V596" s="541"/>
      <c r="W596" s="541"/>
      <c r="X596" s="541"/>
      <c r="Y596" s="541"/>
      <c r="Z596" s="541"/>
    </row>
    <row r="597">
      <c r="A597" s="540"/>
      <c r="B597" s="540"/>
      <c r="C597" s="540"/>
      <c r="D597" s="540"/>
      <c r="E597" s="540"/>
      <c r="F597" s="540"/>
      <c r="G597" s="540"/>
      <c r="H597" s="540"/>
      <c r="I597" s="540"/>
      <c r="J597" s="540"/>
      <c r="K597" s="540"/>
      <c r="L597" s="540"/>
      <c r="M597" s="540"/>
      <c r="N597" s="540"/>
      <c r="O597" s="540"/>
      <c r="P597" s="540"/>
      <c r="Q597" s="540"/>
      <c r="R597" s="540"/>
      <c r="S597" s="540"/>
      <c r="T597" s="541"/>
      <c r="U597" s="541"/>
      <c r="V597" s="541"/>
      <c r="W597" s="541"/>
      <c r="X597" s="541"/>
      <c r="Y597" s="541"/>
      <c r="Z597" s="541"/>
    </row>
    <row r="598">
      <c r="A598" s="540"/>
      <c r="B598" s="540"/>
      <c r="C598" s="540"/>
      <c r="D598" s="540"/>
      <c r="E598" s="540"/>
      <c r="F598" s="540"/>
      <c r="G598" s="540"/>
      <c r="H598" s="540"/>
      <c r="I598" s="540"/>
      <c r="J598" s="540"/>
      <c r="K598" s="540"/>
      <c r="L598" s="540"/>
      <c r="M598" s="540"/>
      <c r="N598" s="540"/>
      <c r="O598" s="540"/>
      <c r="P598" s="540"/>
      <c r="Q598" s="540"/>
      <c r="R598" s="540"/>
      <c r="S598" s="540"/>
      <c r="T598" s="541"/>
      <c r="U598" s="541"/>
      <c r="V598" s="541"/>
      <c r="W598" s="541"/>
      <c r="X598" s="541"/>
      <c r="Y598" s="541"/>
      <c r="Z598" s="541"/>
    </row>
    <row r="599">
      <c r="A599" s="540"/>
      <c r="B599" s="540"/>
      <c r="C599" s="540"/>
      <c r="D599" s="540"/>
      <c r="E599" s="540"/>
      <c r="F599" s="540"/>
      <c r="G599" s="540"/>
      <c r="H599" s="540"/>
      <c r="I599" s="540"/>
      <c r="J599" s="540"/>
      <c r="K599" s="540"/>
      <c r="L599" s="540"/>
      <c r="M599" s="540"/>
      <c r="N599" s="540"/>
      <c r="O599" s="540"/>
      <c r="P599" s="540"/>
      <c r="Q599" s="540"/>
      <c r="R599" s="540"/>
      <c r="S599" s="540"/>
      <c r="T599" s="541"/>
      <c r="U599" s="541"/>
      <c r="V599" s="541"/>
      <c r="W599" s="541"/>
      <c r="X599" s="541"/>
      <c r="Y599" s="541"/>
      <c r="Z599" s="541"/>
    </row>
    <row r="600">
      <c r="A600" s="540"/>
      <c r="B600" s="540"/>
      <c r="C600" s="540"/>
      <c r="D600" s="540"/>
      <c r="E600" s="540"/>
      <c r="F600" s="540"/>
      <c r="G600" s="540"/>
      <c r="H600" s="540"/>
      <c r="I600" s="540"/>
      <c r="J600" s="540"/>
      <c r="K600" s="540"/>
      <c r="L600" s="540"/>
      <c r="M600" s="540"/>
      <c r="N600" s="540"/>
      <c r="O600" s="540"/>
      <c r="P600" s="540"/>
      <c r="Q600" s="540"/>
      <c r="R600" s="540"/>
      <c r="S600" s="540"/>
      <c r="T600" s="541"/>
      <c r="U600" s="541"/>
      <c r="V600" s="541"/>
      <c r="W600" s="541"/>
      <c r="X600" s="541"/>
      <c r="Y600" s="541"/>
      <c r="Z600" s="541"/>
    </row>
    <row r="601">
      <c r="A601" s="540"/>
      <c r="B601" s="540"/>
      <c r="C601" s="540"/>
      <c r="D601" s="540"/>
      <c r="E601" s="540"/>
      <c r="F601" s="540"/>
      <c r="G601" s="540"/>
      <c r="H601" s="540"/>
      <c r="I601" s="540"/>
      <c r="J601" s="540"/>
      <c r="K601" s="540"/>
      <c r="L601" s="540"/>
      <c r="M601" s="540"/>
      <c r="N601" s="540"/>
      <c r="O601" s="540"/>
      <c r="P601" s="540"/>
      <c r="Q601" s="540"/>
      <c r="R601" s="540"/>
      <c r="S601" s="540"/>
      <c r="T601" s="541"/>
      <c r="U601" s="541"/>
      <c r="V601" s="541"/>
      <c r="W601" s="541"/>
      <c r="X601" s="541"/>
      <c r="Y601" s="541"/>
      <c r="Z601" s="541"/>
    </row>
    <row r="602">
      <c r="A602" s="540"/>
      <c r="B602" s="540"/>
      <c r="C602" s="540"/>
      <c r="D602" s="540"/>
      <c r="E602" s="540"/>
      <c r="F602" s="540"/>
      <c r="G602" s="540"/>
      <c r="H602" s="540"/>
      <c r="I602" s="540"/>
      <c r="J602" s="540"/>
      <c r="K602" s="540"/>
      <c r="L602" s="540"/>
      <c r="M602" s="540"/>
      <c r="N602" s="540"/>
      <c r="O602" s="540"/>
      <c r="P602" s="540"/>
      <c r="Q602" s="540"/>
      <c r="R602" s="540"/>
      <c r="S602" s="540"/>
      <c r="T602" s="541"/>
      <c r="U602" s="541"/>
      <c r="V602" s="541"/>
      <c r="W602" s="541"/>
      <c r="X602" s="541"/>
      <c r="Y602" s="541"/>
      <c r="Z602" s="541"/>
    </row>
    <row r="603">
      <c r="A603" s="540"/>
      <c r="B603" s="540"/>
      <c r="C603" s="540"/>
      <c r="D603" s="540"/>
      <c r="E603" s="540"/>
      <c r="F603" s="540"/>
      <c r="G603" s="540"/>
      <c r="H603" s="540"/>
      <c r="I603" s="540"/>
      <c r="J603" s="540"/>
      <c r="K603" s="540"/>
      <c r="L603" s="540"/>
      <c r="M603" s="540"/>
      <c r="N603" s="540"/>
      <c r="O603" s="540"/>
      <c r="P603" s="540"/>
      <c r="Q603" s="540"/>
      <c r="R603" s="540"/>
      <c r="S603" s="540"/>
      <c r="T603" s="541"/>
      <c r="U603" s="541"/>
      <c r="V603" s="541"/>
      <c r="W603" s="541"/>
      <c r="X603" s="541"/>
      <c r="Y603" s="541"/>
      <c r="Z603" s="541"/>
    </row>
    <row r="604">
      <c r="A604" s="540"/>
      <c r="B604" s="540"/>
      <c r="C604" s="540"/>
      <c r="D604" s="540"/>
      <c r="E604" s="540"/>
      <c r="F604" s="540"/>
      <c r="G604" s="540"/>
      <c r="H604" s="540"/>
      <c r="I604" s="540"/>
      <c r="J604" s="540"/>
      <c r="K604" s="540"/>
      <c r="L604" s="540"/>
      <c r="M604" s="540"/>
      <c r="N604" s="540"/>
      <c r="O604" s="540"/>
      <c r="P604" s="540"/>
      <c r="Q604" s="540"/>
      <c r="R604" s="540"/>
      <c r="S604" s="540"/>
      <c r="T604" s="541"/>
      <c r="U604" s="541"/>
      <c r="V604" s="541"/>
      <c r="W604" s="541"/>
      <c r="X604" s="541"/>
      <c r="Y604" s="541"/>
      <c r="Z604" s="541"/>
    </row>
    <row r="605">
      <c r="A605" s="540"/>
      <c r="B605" s="540"/>
      <c r="C605" s="540"/>
      <c r="D605" s="540"/>
      <c r="E605" s="540"/>
      <c r="F605" s="540"/>
      <c r="G605" s="540"/>
      <c r="H605" s="540"/>
      <c r="I605" s="540"/>
      <c r="J605" s="540"/>
      <c r="K605" s="540"/>
      <c r="L605" s="540"/>
      <c r="M605" s="540"/>
      <c r="N605" s="540"/>
      <c r="O605" s="540"/>
      <c r="P605" s="540"/>
      <c r="Q605" s="540"/>
      <c r="R605" s="540"/>
      <c r="S605" s="540"/>
      <c r="T605" s="541"/>
      <c r="U605" s="541"/>
      <c r="V605" s="541"/>
      <c r="W605" s="541"/>
      <c r="X605" s="541"/>
      <c r="Y605" s="541"/>
      <c r="Z605" s="541"/>
    </row>
    <row r="606">
      <c r="A606" s="540"/>
      <c r="B606" s="540"/>
      <c r="C606" s="540"/>
      <c r="D606" s="540"/>
      <c r="E606" s="540"/>
      <c r="F606" s="540"/>
      <c r="G606" s="540"/>
      <c r="H606" s="540"/>
      <c r="I606" s="540"/>
      <c r="J606" s="540"/>
      <c r="K606" s="540"/>
      <c r="L606" s="540"/>
      <c r="M606" s="540"/>
      <c r="N606" s="540"/>
      <c r="O606" s="540"/>
      <c r="P606" s="540"/>
      <c r="Q606" s="540"/>
      <c r="R606" s="540"/>
      <c r="S606" s="540"/>
      <c r="T606" s="541"/>
      <c r="U606" s="541"/>
      <c r="V606" s="541"/>
      <c r="W606" s="541"/>
      <c r="X606" s="541"/>
      <c r="Y606" s="541"/>
      <c r="Z606" s="541"/>
    </row>
    <row r="607">
      <c r="A607" s="540"/>
      <c r="B607" s="540"/>
      <c r="C607" s="540"/>
      <c r="D607" s="540"/>
      <c r="E607" s="540"/>
      <c r="F607" s="540"/>
      <c r="G607" s="540"/>
      <c r="H607" s="540"/>
      <c r="I607" s="540"/>
      <c r="J607" s="540"/>
      <c r="K607" s="540"/>
      <c r="L607" s="540"/>
      <c r="M607" s="540"/>
      <c r="N607" s="540"/>
      <c r="O607" s="540"/>
      <c r="P607" s="540"/>
      <c r="Q607" s="540"/>
      <c r="R607" s="540"/>
      <c r="S607" s="540"/>
      <c r="T607" s="541"/>
      <c r="U607" s="541"/>
      <c r="V607" s="541"/>
      <c r="W607" s="541"/>
      <c r="X607" s="541"/>
      <c r="Y607" s="541"/>
      <c r="Z607" s="541"/>
    </row>
    <row r="608">
      <c r="A608" s="540"/>
      <c r="B608" s="540"/>
      <c r="C608" s="540"/>
      <c r="D608" s="540"/>
      <c r="E608" s="540"/>
      <c r="F608" s="540"/>
      <c r="G608" s="540"/>
      <c r="H608" s="540"/>
      <c r="I608" s="540"/>
      <c r="J608" s="540"/>
      <c r="K608" s="540"/>
      <c r="L608" s="540"/>
      <c r="M608" s="540"/>
      <c r="N608" s="540"/>
      <c r="O608" s="540"/>
      <c r="P608" s="540"/>
      <c r="Q608" s="540"/>
      <c r="R608" s="540"/>
      <c r="S608" s="540"/>
      <c r="T608" s="541"/>
      <c r="U608" s="541"/>
      <c r="V608" s="541"/>
      <c r="W608" s="541"/>
      <c r="X608" s="541"/>
      <c r="Y608" s="541"/>
      <c r="Z608" s="541"/>
    </row>
    <row r="609">
      <c r="A609" s="540"/>
      <c r="B609" s="540"/>
      <c r="C609" s="540"/>
      <c r="D609" s="540"/>
      <c r="E609" s="540"/>
      <c r="F609" s="540"/>
      <c r="G609" s="540"/>
      <c r="H609" s="540"/>
      <c r="I609" s="540"/>
      <c r="J609" s="540"/>
      <c r="K609" s="540"/>
      <c r="L609" s="540"/>
      <c r="M609" s="540"/>
      <c r="N609" s="540"/>
      <c r="O609" s="540"/>
      <c r="P609" s="540"/>
      <c r="Q609" s="540"/>
      <c r="R609" s="540"/>
      <c r="S609" s="540"/>
      <c r="T609" s="541"/>
      <c r="U609" s="541"/>
      <c r="V609" s="541"/>
      <c r="W609" s="541"/>
      <c r="X609" s="541"/>
      <c r="Y609" s="541"/>
      <c r="Z609" s="541"/>
    </row>
    <row r="610">
      <c r="A610" s="540"/>
      <c r="B610" s="540"/>
      <c r="C610" s="540"/>
      <c r="D610" s="540"/>
      <c r="E610" s="540"/>
      <c r="F610" s="540"/>
      <c r="G610" s="540"/>
      <c r="H610" s="540"/>
      <c r="I610" s="540"/>
      <c r="J610" s="540"/>
      <c r="K610" s="540"/>
      <c r="L610" s="540"/>
      <c r="M610" s="540"/>
      <c r="N610" s="540"/>
      <c r="O610" s="540"/>
      <c r="P610" s="540"/>
      <c r="Q610" s="540"/>
      <c r="R610" s="540"/>
      <c r="S610" s="540"/>
      <c r="T610" s="541"/>
      <c r="U610" s="541"/>
      <c r="V610" s="541"/>
      <c r="W610" s="541"/>
      <c r="X610" s="541"/>
      <c r="Y610" s="541"/>
      <c r="Z610" s="541"/>
    </row>
    <row r="611">
      <c r="A611" s="540"/>
      <c r="B611" s="540"/>
      <c r="C611" s="540"/>
      <c r="D611" s="540"/>
      <c r="E611" s="540"/>
      <c r="F611" s="540"/>
      <c r="G611" s="540"/>
      <c r="H611" s="540"/>
      <c r="I611" s="540"/>
      <c r="J611" s="540"/>
      <c r="K611" s="540"/>
      <c r="L611" s="540"/>
      <c r="M611" s="540"/>
      <c r="N611" s="540"/>
      <c r="O611" s="540"/>
      <c r="P611" s="540"/>
      <c r="Q611" s="540"/>
      <c r="R611" s="540"/>
      <c r="S611" s="540"/>
      <c r="T611" s="541"/>
      <c r="U611" s="541"/>
      <c r="V611" s="541"/>
      <c r="W611" s="541"/>
      <c r="X611" s="541"/>
      <c r="Y611" s="541"/>
      <c r="Z611" s="541"/>
    </row>
    <row r="612">
      <c r="A612" s="540"/>
      <c r="B612" s="540"/>
      <c r="C612" s="540"/>
      <c r="D612" s="540"/>
      <c r="E612" s="540"/>
      <c r="F612" s="540"/>
      <c r="G612" s="540"/>
      <c r="H612" s="540"/>
      <c r="I612" s="540"/>
      <c r="J612" s="540"/>
      <c r="K612" s="540"/>
      <c r="L612" s="540"/>
      <c r="M612" s="540"/>
      <c r="N612" s="540"/>
      <c r="O612" s="540"/>
      <c r="P612" s="540"/>
      <c r="Q612" s="540"/>
      <c r="R612" s="540"/>
      <c r="S612" s="540"/>
      <c r="T612" s="541"/>
      <c r="U612" s="541"/>
      <c r="V612" s="541"/>
      <c r="W612" s="541"/>
      <c r="X612" s="541"/>
      <c r="Y612" s="541"/>
      <c r="Z612" s="541"/>
    </row>
    <row r="613">
      <c r="A613" s="540"/>
      <c r="B613" s="540"/>
      <c r="C613" s="540"/>
      <c r="D613" s="540"/>
      <c r="E613" s="540"/>
      <c r="F613" s="540"/>
      <c r="G613" s="540"/>
      <c r="H613" s="540"/>
      <c r="I613" s="540"/>
      <c r="J613" s="540"/>
      <c r="K613" s="540"/>
      <c r="L613" s="540"/>
      <c r="M613" s="540"/>
      <c r="N613" s="540"/>
      <c r="O613" s="540"/>
      <c r="P613" s="540"/>
      <c r="Q613" s="540"/>
      <c r="R613" s="540"/>
      <c r="S613" s="540"/>
      <c r="T613" s="541"/>
      <c r="U613" s="541"/>
      <c r="V613" s="541"/>
      <c r="W613" s="541"/>
      <c r="X613" s="541"/>
      <c r="Y613" s="541"/>
      <c r="Z613" s="541"/>
    </row>
    <row r="614">
      <c r="A614" s="540"/>
      <c r="B614" s="540"/>
      <c r="C614" s="540"/>
      <c r="D614" s="540"/>
      <c r="E614" s="540"/>
      <c r="F614" s="540"/>
      <c r="G614" s="540"/>
      <c r="H614" s="540"/>
      <c r="I614" s="540"/>
      <c r="J614" s="540"/>
      <c r="K614" s="540"/>
      <c r="L614" s="540"/>
      <c r="M614" s="540"/>
      <c r="N614" s="540"/>
      <c r="O614" s="540"/>
      <c r="P614" s="540"/>
      <c r="Q614" s="540"/>
      <c r="R614" s="540"/>
      <c r="S614" s="540"/>
      <c r="T614" s="541"/>
      <c r="U614" s="541"/>
      <c r="V614" s="541"/>
      <c r="W614" s="541"/>
      <c r="X614" s="541"/>
      <c r="Y614" s="541"/>
      <c r="Z614" s="541"/>
    </row>
    <row r="615">
      <c r="A615" s="540"/>
      <c r="B615" s="540"/>
      <c r="C615" s="540"/>
      <c r="D615" s="540"/>
      <c r="E615" s="540"/>
      <c r="F615" s="540"/>
      <c r="G615" s="540"/>
      <c r="H615" s="540"/>
      <c r="I615" s="540"/>
      <c r="J615" s="540"/>
      <c r="K615" s="540"/>
      <c r="L615" s="540"/>
      <c r="M615" s="540"/>
      <c r="N615" s="540"/>
      <c r="O615" s="540"/>
      <c r="P615" s="540"/>
      <c r="Q615" s="540"/>
      <c r="R615" s="540"/>
      <c r="S615" s="540"/>
      <c r="T615" s="541"/>
      <c r="U615" s="541"/>
      <c r="V615" s="541"/>
      <c r="W615" s="541"/>
      <c r="X615" s="541"/>
      <c r="Y615" s="541"/>
      <c r="Z615" s="541"/>
    </row>
    <row r="616">
      <c r="A616" s="540"/>
      <c r="B616" s="540"/>
      <c r="C616" s="540"/>
      <c r="D616" s="540"/>
      <c r="E616" s="540"/>
      <c r="F616" s="540"/>
      <c r="G616" s="540"/>
      <c r="H616" s="540"/>
      <c r="I616" s="540"/>
      <c r="J616" s="540"/>
      <c r="K616" s="540"/>
      <c r="L616" s="540"/>
      <c r="M616" s="540"/>
      <c r="N616" s="540"/>
      <c r="O616" s="540"/>
      <c r="P616" s="540"/>
      <c r="Q616" s="540"/>
      <c r="R616" s="540"/>
      <c r="S616" s="540"/>
      <c r="T616" s="541"/>
      <c r="U616" s="541"/>
      <c r="V616" s="541"/>
      <c r="W616" s="541"/>
      <c r="X616" s="541"/>
      <c r="Y616" s="541"/>
      <c r="Z616" s="541"/>
    </row>
    <row r="617">
      <c r="A617" s="540"/>
      <c r="B617" s="540"/>
      <c r="C617" s="540"/>
      <c r="D617" s="540"/>
      <c r="E617" s="540"/>
      <c r="F617" s="540"/>
      <c r="G617" s="540"/>
      <c r="H617" s="540"/>
      <c r="I617" s="540"/>
      <c r="J617" s="540"/>
      <c r="K617" s="540"/>
      <c r="L617" s="540"/>
      <c r="M617" s="540"/>
      <c r="N617" s="540"/>
      <c r="O617" s="540"/>
      <c r="P617" s="540"/>
      <c r="Q617" s="540"/>
      <c r="R617" s="540"/>
      <c r="S617" s="540"/>
      <c r="T617" s="541"/>
      <c r="U617" s="541"/>
      <c r="V617" s="541"/>
      <c r="W617" s="541"/>
      <c r="X617" s="541"/>
      <c r="Y617" s="541"/>
      <c r="Z617" s="541"/>
    </row>
    <row r="618">
      <c r="A618" s="540"/>
      <c r="B618" s="540"/>
      <c r="C618" s="540"/>
      <c r="D618" s="540"/>
      <c r="E618" s="540"/>
      <c r="F618" s="540"/>
      <c r="G618" s="540"/>
      <c r="H618" s="540"/>
      <c r="I618" s="540"/>
      <c r="J618" s="540"/>
      <c r="K618" s="540"/>
      <c r="L618" s="540"/>
      <c r="M618" s="540"/>
      <c r="N618" s="540"/>
      <c r="O618" s="540"/>
      <c r="P618" s="540"/>
      <c r="Q618" s="540"/>
      <c r="R618" s="540"/>
      <c r="S618" s="540"/>
      <c r="T618" s="541"/>
      <c r="U618" s="541"/>
      <c r="V618" s="541"/>
      <c r="W618" s="541"/>
      <c r="X618" s="541"/>
      <c r="Y618" s="541"/>
      <c r="Z618" s="541"/>
    </row>
    <row r="619">
      <c r="A619" s="540"/>
      <c r="B619" s="540"/>
      <c r="C619" s="540"/>
      <c r="D619" s="540"/>
      <c r="E619" s="540"/>
      <c r="F619" s="540"/>
      <c r="G619" s="540"/>
      <c r="H619" s="540"/>
      <c r="I619" s="540"/>
      <c r="J619" s="540"/>
      <c r="K619" s="540"/>
      <c r="L619" s="540"/>
      <c r="M619" s="540"/>
      <c r="N619" s="540"/>
      <c r="O619" s="540"/>
      <c r="P619" s="540"/>
      <c r="Q619" s="540"/>
      <c r="R619" s="540"/>
      <c r="S619" s="540"/>
      <c r="T619" s="541"/>
      <c r="U619" s="541"/>
      <c r="V619" s="541"/>
      <c r="W619" s="541"/>
      <c r="X619" s="541"/>
      <c r="Y619" s="541"/>
      <c r="Z619" s="541"/>
    </row>
    <row r="620">
      <c r="A620" s="540"/>
      <c r="B620" s="540"/>
      <c r="C620" s="540"/>
      <c r="D620" s="540"/>
      <c r="E620" s="540"/>
      <c r="F620" s="540"/>
      <c r="G620" s="540"/>
      <c r="H620" s="540"/>
      <c r="I620" s="540"/>
      <c r="J620" s="540"/>
      <c r="K620" s="540"/>
      <c r="L620" s="540"/>
      <c r="M620" s="540"/>
      <c r="N620" s="540"/>
      <c r="O620" s="540"/>
      <c r="P620" s="540"/>
      <c r="Q620" s="540"/>
      <c r="R620" s="540"/>
      <c r="S620" s="540"/>
      <c r="T620" s="541"/>
      <c r="U620" s="541"/>
      <c r="V620" s="541"/>
      <c r="W620" s="541"/>
      <c r="X620" s="541"/>
      <c r="Y620" s="541"/>
      <c r="Z620" s="541"/>
    </row>
    <row r="621">
      <c r="A621" s="540"/>
      <c r="B621" s="540"/>
      <c r="C621" s="540"/>
      <c r="D621" s="540"/>
      <c r="E621" s="540"/>
      <c r="F621" s="540"/>
      <c r="G621" s="540"/>
      <c r="H621" s="540"/>
      <c r="I621" s="540"/>
      <c r="J621" s="540"/>
      <c r="K621" s="540"/>
      <c r="L621" s="540"/>
      <c r="M621" s="540"/>
      <c r="N621" s="540"/>
      <c r="O621" s="540"/>
      <c r="P621" s="540"/>
      <c r="Q621" s="540"/>
      <c r="R621" s="540"/>
      <c r="S621" s="540"/>
      <c r="T621" s="541"/>
      <c r="U621" s="541"/>
      <c r="V621" s="541"/>
      <c r="W621" s="541"/>
      <c r="X621" s="541"/>
      <c r="Y621" s="541"/>
      <c r="Z621" s="541"/>
    </row>
    <row r="622">
      <c r="A622" s="540"/>
      <c r="B622" s="540"/>
      <c r="C622" s="540"/>
      <c r="D622" s="540"/>
      <c r="E622" s="540"/>
      <c r="F622" s="540"/>
      <c r="G622" s="540"/>
      <c r="H622" s="540"/>
      <c r="I622" s="540"/>
      <c r="J622" s="540"/>
      <c r="K622" s="540"/>
      <c r="L622" s="540"/>
      <c r="M622" s="540"/>
      <c r="N622" s="540"/>
      <c r="O622" s="540"/>
      <c r="P622" s="540"/>
      <c r="Q622" s="540"/>
      <c r="R622" s="540"/>
      <c r="S622" s="540"/>
      <c r="T622" s="541"/>
      <c r="U622" s="541"/>
      <c r="V622" s="541"/>
      <c r="W622" s="541"/>
      <c r="X622" s="541"/>
      <c r="Y622" s="541"/>
      <c r="Z622" s="541"/>
    </row>
    <row r="623">
      <c r="A623" s="540"/>
      <c r="B623" s="540"/>
      <c r="C623" s="540"/>
      <c r="D623" s="540"/>
      <c r="E623" s="540"/>
      <c r="F623" s="540"/>
      <c r="G623" s="540"/>
      <c r="H623" s="540"/>
      <c r="I623" s="540"/>
      <c r="J623" s="540"/>
      <c r="K623" s="540"/>
      <c r="L623" s="540"/>
      <c r="M623" s="540"/>
      <c r="N623" s="540"/>
      <c r="O623" s="540"/>
      <c r="P623" s="540"/>
      <c r="Q623" s="540"/>
      <c r="R623" s="540"/>
      <c r="S623" s="540"/>
      <c r="T623" s="541"/>
      <c r="U623" s="541"/>
      <c r="V623" s="541"/>
      <c r="W623" s="541"/>
      <c r="X623" s="541"/>
      <c r="Y623" s="541"/>
      <c r="Z623" s="541"/>
    </row>
    <row r="624">
      <c r="A624" s="540"/>
      <c r="B624" s="540"/>
      <c r="C624" s="540"/>
      <c r="D624" s="540"/>
      <c r="E624" s="540"/>
      <c r="F624" s="540"/>
      <c r="G624" s="540"/>
      <c r="H624" s="540"/>
      <c r="I624" s="540"/>
      <c r="J624" s="540"/>
      <c r="K624" s="540"/>
      <c r="L624" s="540"/>
      <c r="M624" s="540"/>
      <c r="N624" s="540"/>
      <c r="O624" s="540"/>
      <c r="P624" s="540"/>
      <c r="Q624" s="540"/>
      <c r="R624" s="540"/>
      <c r="S624" s="540"/>
      <c r="T624" s="541"/>
      <c r="U624" s="541"/>
      <c r="V624" s="541"/>
      <c r="W624" s="541"/>
      <c r="X624" s="541"/>
      <c r="Y624" s="541"/>
      <c r="Z624" s="541"/>
    </row>
    <row r="625">
      <c r="A625" s="540"/>
      <c r="B625" s="540"/>
      <c r="C625" s="540"/>
      <c r="D625" s="540"/>
      <c r="E625" s="540"/>
      <c r="F625" s="540"/>
      <c r="G625" s="540"/>
      <c r="H625" s="540"/>
      <c r="I625" s="540"/>
      <c r="J625" s="540"/>
      <c r="K625" s="540"/>
      <c r="L625" s="540"/>
      <c r="M625" s="540"/>
      <c r="N625" s="540"/>
      <c r="O625" s="540"/>
      <c r="P625" s="540"/>
      <c r="Q625" s="540"/>
      <c r="R625" s="540"/>
      <c r="S625" s="540"/>
      <c r="T625" s="541"/>
      <c r="U625" s="541"/>
      <c r="V625" s="541"/>
      <c r="W625" s="541"/>
      <c r="X625" s="541"/>
      <c r="Y625" s="541"/>
      <c r="Z625" s="541"/>
    </row>
    <row r="626">
      <c r="A626" s="540"/>
      <c r="B626" s="540"/>
      <c r="C626" s="540"/>
      <c r="D626" s="540"/>
      <c r="E626" s="540"/>
      <c r="F626" s="540"/>
      <c r="G626" s="540"/>
      <c r="H626" s="540"/>
      <c r="I626" s="540"/>
      <c r="J626" s="540"/>
      <c r="K626" s="540"/>
      <c r="L626" s="540"/>
      <c r="M626" s="540"/>
      <c r="N626" s="540"/>
      <c r="O626" s="540"/>
      <c r="P626" s="540"/>
      <c r="Q626" s="540"/>
      <c r="R626" s="540"/>
      <c r="S626" s="540"/>
      <c r="T626" s="541"/>
      <c r="U626" s="541"/>
      <c r="V626" s="541"/>
      <c r="W626" s="541"/>
      <c r="X626" s="541"/>
      <c r="Y626" s="541"/>
      <c r="Z626" s="541"/>
    </row>
    <row r="627">
      <c r="A627" s="540"/>
      <c r="B627" s="540"/>
      <c r="C627" s="540"/>
      <c r="D627" s="540"/>
      <c r="E627" s="540"/>
      <c r="F627" s="540"/>
      <c r="G627" s="540"/>
      <c r="H627" s="540"/>
      <c r="I627" s="540"/>
      <c r="J627" s="540"/>
      <c r="K627" s="540"/>
      <c r="L627" s="540"/>
      <c r="M627" s="540"/>
      <c r="N627" s="540"/>
      <c r="O627" s="540"/>
      <c r="P627" s="540"/>
      <c r="Q627" s="540"/>
      <c r="R627" s="540"/>
      <c r="S627" s="540"/>
      <c r="T627" s="541"/>
      <c r="U627" s="541"/>
      <c r="V627" s="541"/>
      <c r="W627" s="541"/>
      <c r="X627" s="541"/>
      <c r="Y627" s="541"/>
      <c r="Z627" s="541"/>
    </row>
    <row r="628">
      <c r="A628" s="540"/>
      <c r="B628" s="540"/>
      <c r="C628" s="540"/>
      <c r="D628" s="540"/>
      <c r="E628" s="540"/>
      <c r="F628" s="540"/>
      <c r="G628" s="540"/>
      <c r="H628" s="540"/>
      <c r="I628" s="540"/>
      <c r="J628" s="540"/>
      <c r="K628" s="540"/>
      <c r="L628" s="540"/>
      <c r="M628" s="540"/>
      <c r="N628" s="540"/>
      <c r="O628" s="540"/>
      <c r="P628" s="540"/>
      <c r="Q628" s="540"/>
      <c r="R628" s="540"/>
      <c r="S628" s="540"/>
      <c r="T628" s="541"/>
      <c r="U628" s="541"/>
      <c r="V628" s="541"/>
      <c r="W628" s="541"/>
      <c r="X628" s="541"/>
      <c r="Y628" s="541"/>
      <c r="Z628" s="541"/>
    </row>
    <row r="629">
      <c r="A629" s="540"/>
      <c r="B629" s="540"/>
      <c r="C629" s="540"/>
      <c r="D629" s="540"/>
      <c r="E629" s="540"/>
      <c r="F629" s="540"/>
      <c r="G629" s="540"/>
      <c r="H629" s="540"/>
      <c r="I629" s="540"/>
      <c r="J629" s="540"/>
      <c r="K629" s="540"/>
      <c r="L629" s="540"/>
      <c r="M629" s="540"/>
      <c r="N629" s="540"/>
      <c r="O629" s="540"/>
      <c r="P629" s="540"/>
      <c r="Q629" s="540"/>
      <c r="R629" s="540"/>
      <c r="S629" s="540"/>
      <c r="T629" s="541"/>
      <c r="U629" s="541"/>
      <c r="V629" s="541"/>
      <c r="W629" s="541"/>
      <c r="X629" s="541"/>
      <c r="Y629" s="541"/>
      <c r="Z629" s="541"/>
    </row>
    <row r="630">
      <c r="A630" s="540"/>
      <c r="B630" s="540"/>
      <c r="C630" s="540"/>
      <c r="D630" s="540"/>
      <c r="E630" s="540"/>
      <c r="F630" s="540"/>
      <c r="G630" s="540"/>
      <c r="H630" s="540"/>
      <c r="I630" s="540"/>
      <c r="J630" s="540"/>
      <c r="K630" s="540"/>
      <c r="L630" s="540"/>
      <c r="M630" s="540"/>
      <c r="N630" s="540"/>
      <c r="O630" s="540"/>
      <c r="P630" s="540"/>
      <c r="Q630" s="540"/>
      <c r="R630" s="540"/>
      <c r="S630" s="540"/>
      <c r="T630" s="541"/>
      <c r="U630" s="541"/>
      <c r="V630" s="541"/>
      <c r="W630" s="541"/>
      <c r="X630" s="541"/>
      <c r="Y630" s="541"/>
      <c r="Z630" s="541"/>
    </row>
    <row r="631">
      <c r="A631" s="540"/>
      <c r="B631" s="540"/>
      <c r="C631" s="540"/>
      <c r="D631" s="540"/>
      <c r="E631" s="540"/>
      <c r="F631" s="540"/>
      <c r="G631" s="540"/>
      <c r="H631" s="540"/>
      <c r="I631" s="540"/>
      <c r="J631" s="540"/>
      <c r="K631" s="540"/>
      <c r="L631" s="540"/>
      <c r="M631" s="540"/>
      <c r="N631" s="540"/>
      <c r="O631" s="540"/>
      <c r="P631" s="540"/>
      <c r="Q631" s="540"/>
      <c r="R631" s="540"/>
      <c r="S631" s="540"/>
      <c r="T631" s="541"/>
      <c r="U631" s="541"/>
      <c r="V631" s="541"/>
      <c r="W631" s="541"/>
      <c r="X631" s="541"/>
      <c r="Y631" s="541"/>
      <c r="Z631" s="541"/>
    </row>
    <row r="632">
      <c r="A632" s="540"/>
      <c r="B632" s="540"/>
      <c r="C632" s="540"/>
      <c r="D632" s="540"/>
      <c r="E632" s="540"/>
      <c r="F632" s="540"/>
      <c r="G632" s="540"/>
      <c r="H632" s="540"/>
      <c r="I632" s="540"/>
      <c r="J632" s="540"/>
      <c r="K632" s="540"/>
      <c r="L632" s="540"/>
      <c r="M632" s="540"/>
      <c r="N632" s="540"/>
      <c r="O632" s="540"/>
      <c r="P632" s="540"/>
      <c r="Q632" s="540"/>
      <c r="R632" s="540"/>
      <c r="S632" s="540"/>
      <c r="T632" s="541"/>
      <c r="U632" s="541"/>
      <c r="V632" s="541"/>
      <c r="W632" s="541"/>
      <c r="X632" s="541"/>
      <c r="Y632" s="541"/>
      <c r="Z632" s="541"/>
    </row>
    <row r="633">
      <c r="A633" s="540"/>
      <c r="B633" s="540"/>
      <c r="C633" s="540"/>
      <c r="D633" s="540"/>
      <c r="E633" s="540"/>
      <c r="F633" s="540"/>
      <c r="G633" s="540"/>
      <c r="H633" s="540"/>
      <c r="I633" s="540"/>
      <c r="J633" s="540"/>
      <c r="K633" s="540"/>
      <c r="L633" s="540"/>
      <c r="M633" s="540"/>
      <c r="N633" s="540"/>
      <c r="O633" s="540"/>
      <c r="P633" s="540"/>
      <c r="Q633" s="540"/>
      <c r="R633" s="540"/>
      <c r="S633" s="540"/>
      <c r="T633" s="541"/>
      <c r="U633" s="541"/>
      <c r="V633" s="541"/>
      <c r="W633" s="541"/>
      <c r="X633" s="541"/>
      <c r="Y633" s="541"/>
      <c r="Z633" s="541"/>
    </row>
    <row r="634">
      <c r="A634" s="540"/>
      <c r="B634" s="540"/>
      <c r="C634" s="540"/>
      <c r="D634" s="540"/>
      <c r="E634" s="540"/>
      <c r="F634" s="540"/>
      <c r="G634" s="540"/>
      <c r="H634" s="540"/>
      <c r="I634" s="540"/>
      <c r="J634" s="540"/>
      <c r="K634" s="540"/>
      <c r="L634" s="540"/>
      <c r="M634" s="540"/>
      <c r="N634" s="540"/>
      <c r="O634" s="540"/>
      <c r="P634" s="540"/>
      <c r="Q634" s="540"/>
      <c r="R634" s="540"/>
      <c r="S634" s="540"/>
      <c r="T634" s="541"/>
      <c r="U634" s="541"/>
      <c r="V634" s="541"/>
      <c r="W634" s="541"/>
      <c r="X634" s="541"/>
      <c r="Y634" s="541"/>
      <c r="Z634" s="541"/>
    </row>
    <row r="635">
      <c r="A635" s="540"/>
      <c r="B635" s="540"/>
      <c r="C635" s="540"/>
      <c r="D635" s="540"/>
      <c r="E635" s="540"/>
      <c r="F635" s="540"/>
      <c r="G635" s="540"/>
      <c r="H635" s="540"/>
      <c r="I635" s="540"/>
      <c r="J635" s="540"/>
      <c r="K635" s="540"/>
      <c r="L635" s="540"/>
      <c r="M635" s="540"/>
      <c r="N635" s="540"/>
      <c r="O635" s="540"/>
      <c r="P635" s="540"/>
      <c r="Q635" s="540"/>
      <c r="R635" s="540"/>
      <c r="S635" s="540"/>
      <c r="T635" s="541"/>
      <c r="U635" s="541"/>
      <c r="V635" s="541"/>
      <c r="W635" s="541"/>
      <c r="X635" s="541"/>
      <c r="Y635" s="541"/>
      <c r="Z635" s="541"/>
    </row>
    <row r="636">
      <c r="A636" s="540"/>
      <c r="B636" s="540"/>
      <c r="C636" s="540"/>
      <c r="D636" s="540"/>
      <c r="E636" s="540"/>
      <c r="F636" s="540"/>
      <c r="G636" s="540"/>
      <c r="H636" s="540"/>
      <c r="I636" s="540"/>
      <c r="J636" s="540"/>
      <c r="K636" s="540"/>
      <c r="L636" s="540"/>
      <c r="M636" s="540"/>
      <c r="N636" s="540"/>
      <c r="O636" s="540"/>
      <c r="P636" s="540"/>
      <c r="Q636" s="540"/>
      <c r="R636" s="540"/>
      <c r="S636" s="540"/>
      <c r="T636" s="541"/>
      <c r="U636" s="541"/>
      <c r="V636" s="541"/>
      <c r="W636" s="541"/>
      <c r="X636" s="541"/>
      <c r="Y636" s="541"/>
      <c r="Z636" s="541"/>
    </row>
    <row r="637">
      <c r="A637" s="540"/>
      <c r="B637" s="540"/>
      <c r="C637" s="540"/>
      <c r="D637" s="540"/>
      <c r="E637" s="540"/>
      <c r="F637" s="540"/>
      <c r="G637" s="540"/>
      <c r="H637" s="540"/>
      <c r="I637" s="540"/>
      <c r="J637" s="540"/>
      <c r="K637" s="540"/>
      <c r="L637" s="540"/>
      <c r="M637" s="540"/>
      <c r="N637" s="540"/>
      <c r="O637" s="540"/>
      <c r="P637" s="540"/>
      <c r="Q637" s="540"/>
      <c r="R637" s="540"/>
      <c r="S637" s="540"/>
      <c r="T637" s="541"/>
      <c r="U637" s="541"/>
      <c r="V637" s="541"/>
      <c r="W637" s="541"/>
      <c r="X637" s="541"/>
      <c r="Y637" s="541"/>
      <c r="Z637" s="541"/>
    </row>
    <row r="638">
      <c r="A638" s="540"/>
      <c r="B638" s="540"/>
      <c r="C638" s="540"/>
      <c r="D638" s="540"/>
      <c r="E638" s="540"/>
      <c r="F638" s="540"/>
      <c r="G638" s="540"/>
      <c r="H638" s="540"/>
      <c r="I638" s="540"/>
      <c r="J638" s="540"/>
      <c r="K638" s="540"/>
      <c r="L638" s="540"/>
      <c r="M638" s="540"/>
      <c r="N638" s="540"/>
      <c r="O638" s="540"/>
      <c r="P638" s="540"/>
      <c r="Q638" s="540"/>
      <c r="R638" s="540"/>
      <c r="S638" s="540"/>
      <c r="T638" s="541"/>
      <c r="U638" s="541"/>
      <c r="V638" s="541"/>
      <c r="W638" s="541"/>
      <c r="X638" s="541"/>
      <c r="Y638" s="541"/>
      <c r="Z638" s="541"/>
    </row>
    <row r="639">
      <c r="A639" s="540"/>
      <c r="B639" s="540"/>
      <c r="C639" s="540"/>
      <c r="D639" s="540"/>
      <c r="E639" s="540"/>
      <c r="F639" s="540"/>
      <c r="G639" s="540"/>
      <c r="H639" s="540"/>
      <c r="I639" s="540"/>
      <c r="J639" s="540"/>
      <c r="K639" s="540"/>
      <c r="L639" s="540"/>
      <c r="M639" s="540"/>
      <c r="N639" s="540"/>
      <c r="O639" s="540"/>
      <c r="P639" s="540"/>
      <c r="Q639" s="540"/>
      <c r="R639" s="540"/>
      <c r="S639" s="540"/>
      <c r="T639" s="541"/>
      <c r="U639" s="541"/>
      <c r="V639" s="541"/>
      <c r="W639" s="541"/>
      <c r="X639" s="541"/>
      <c r="Y639" s="541"/>
      <c r="Z639" s="541"/>
    </row>
    <row r="640">
      <c r="A640" s="540"/>
      <c r="B640" s="540"/>
      <c r="C640" s="540"/>
      <c r="D640" s="540"/>
      <c r="E640" s="540"/>
      <c r="F640" s="540"/>
      <c r="G640" s="540"/>
      <c r="H640" s="540"/>
      <c r="I640" s="540"/>
      <c r="J640" s="540"/>
      <c r="K640" s="540"/>
      <c r="L640" s="540"/>
      <c r="M640" s="540"/>
      <c r="N640" s="540"/>
      <c r="O640" s="540"/>
      <c r="P640" s="540"/>
      <c r="Q640" s="540"/>
      <c r="R640" s="540"/>
      <c r="S640" s="540"/>
      <c r="T640" s="541"/>
      <c r="U640" s="541"/>
      <c r="V640" s="541"/>
      <c r="W640" s="541"/>
      <c r="X640" s="541"/>
      <c r="Y640" s="541"/>
      <c r="Z640" s="541"/>
    </row>
    <row r="641">
      <c r="A641" s="540"/>
      <c r="B641" s="540"/>
      <c r="C641" s="540"/>
      <c r="D641" s="540"/>
      <c r="E641" s="540"/>
      <c r="F641" s="540"/>
      <c r="G641" s="540"/>
      <c r="H641" s="540"/>
      <c r="I641" s="540"/>
      <c r="J641" s="540"/>
      <c r="K641" s="540"/>
      <c r="L641" s="540"/>
      <c r="M641" s="540"/>
      <c r="N641" s="540"/>
      <c r="O641" s="540"/>
      <c r="P641" s="540"/>
      <c r="Q641" s="540"/>
      <c r="R641" s="540"/>
      <c r="S641" s="540"/>
      <c r="T641" s="541"/>
      <c r="U641" s="541"/>
      <c r="V641" s="541"/>
      <c r="W641" s="541"/>
      <c r="X641" s="541"/>
      <c r="Y641" s="541"/>
      <c r="Z641" s="541"/>
    </row>
    <row r="642">
      <c r="A642" s="540"/>
      <c r="B642" s="540"/>
      <c r="C642" s="540"/>
      <c r="D642" s="540"/>
      <c r="E642" s="540"/>
      <c r="F642" s="540"/>
      <c r="G642" s="540"/>
      <c r="H642" s="540"/>
      <c r="I642" s="540"/>
      <c r="J642" s="540"/>
      <c r="K642" s="540"/>
      <c r="L642" s="540"/>
      <c r="M642" s="540"/>
      <c r="N642" s="540"/>
      <c r="O642" s="540"/>
      <c r="P642" s="540"/>
      <c r="Q642" s="540"/>
      <c r="R642" s="540"/>
      <c r="S642" s="540"/>
      <c r="T642" s="541"/>
      <c r="U642" s="541"/>
      <c r="V642" s="541"/>
      <c r="W642" s="541"/>
      <c r="X642" s="541"/>
      <c r="Y642" s="541"/>
      <c r="Z642" s="541"/>
    </row>
    <row r="643">
      <c r="A643" s="540"/>
      <c r="B643" s="540"/>
      <c r="C643" s="540"/>
      <c r="D643" s="540"/>
      <c r="E643" s="540"/>
      <c r="F643" s="540"/>
      <c r="G643" s="540"/>
      <c r="H643" s="540"/>
      <c r="I643" s="540"/>
      <c r="J643" s="540"/>
      <c r="K643" s="540"/>
      <c r="L643" s="540"/>
      <c r="M643" s="540"/>
      <c r="N643" s="540"/>
      <c r="O643" s="540"/>
      <c r="P643" s="540"/>
      <c r="Q643" s="540"/>
      <c r="R643" s="540"/>
      <c r="S643" s="540"/>
      <c r="T643" s="541"/>
      <c r="U643" s="541"/>
      <c r="V643" s="541"/>
      <c r="W643" s="541"/>
      <c r="X643" s="541"/>
      <c r="Y643" s="541"/>
      <c r="Z643" s="541"/>
    </row>
    <row r="644">
      <c r="A644" s="540"/>
      <c r="B644" s="540"/>
      <c r="C644" s="540"/>
      <c r="D644" s="540"/>
      <c r="E644" s="540"/>
      <c r="F644" s="540"/>
      <c r="G644" s="540"/>
      <c r="H644" s="540"/>
      <c r="I644" s="540"/>
      <c r="J644" s="540"/>
      <c r="K644" s="540"/>
      <c r="L644" s="540"/>
      <c r="M644" s="540"/>
      <c r="N644" s="540"/>
      <c r="O644" s="540"/>
      <c r="P644" s="540"/>
      <c r="Q644" s="540"/>
      <c r="R644" s="540"/>
      <c r="S644" s="540"/>
      <c r="T644" s="541"/>
      <c r="U644" s="541"/>
      <c r="V644" s="541"/>
      <c r="W644" s="541"/>
      <c r="X644" s="541"/>
      <c r="Y644" s="541"/>
      <c r="Z644" s="541"/>
    </row>
    <row r="645">
      <c r="A645" s="540"/>
      <c r="B645" s="540"/>
      <c r="C645" s="540"/>
      <c r="D645" s="540"/>
      <c r="E645" s="540"/>
      <c r="F645" s="540"/>
      <c r="G645" s="540"/>
      <c r="H645" s="540"/>
      <c r="I645" s="540"/>
      <c r="J645" s="540"/>
      <c r="K645" s="540"/>
      <c r="L645" s="540"/>
      <c r="M645" s="540"/>
      <c r="N645" s="540"/>
      <c r="O645" s="540"/>
      <c r="P645" s="540"/>
      <c r="Q645" s="540"/>
      <c r="R645" s="540"/>
      <c r="S645" s="540"/>
      <c r="T645" s="541"/>
      <c r="U645" s="541"/>
      <c r="V645" s="541"/>
      <c r="W645" s="541"/>
      <c r="X645" s="541"/>
      <c r="Y645" s="541"/>
      <c r="Z645" s="541"/>
    </row>
    <row r="646">
      <c r="A646" s="540"/>
      <c r="B646" s="540"/>
      <c r="C646" s="540"/>
      <c r="D646" s="540"/>
      <c r="E646" s="540"/>
      <c r="F646" s="540"/>
      <c r="G646" s="540"/>
      <c r="H646" s="540"/>
      <c r="I646" s="540"/>
      <c r="J646" s="540"/>
      <c r="K646" s="540"/>
      <c r="L646" s="540"/>
      <c r="M646" s="540"/>
      <c r="N646" s="540"/>
      <c r="O646" s="540"/>
      <c r="P646" s="540"/>
      <c r="Q646" s="540"/>
      <c r="R646" s="540"/>
      <c r="S646" s="540"/>
      <c r="T646" s="541"/>
      <c r="U646" s="541"/>
      <c r="V646" s="541"/>
      <c r="W646" s="541"/>
      <c r="X646" s="541"/>
      <c r="Y646" s="541"/>
      <c r="Z646" s="541"/>
    </row>
    <row r="647">
      <c r="A647" s="540"/>
      <c r="B647" s="540"/>
      <c r="C647" s="540"/>
      <c r="D647" s="540"/>
      <c r="E647" s="540"/>
      <c r="F647" s="540"/>
      <c r="G647" s="540"/>
      <c r="H647" s="540"/>
      <c r="I647" s="540"/>
      <c r="J647" s="540"/>
      <c r="K647" s="540"/>
      <c r="L647" s="540"/>
      <c r="M647" s="540"/>
      <c r="N647" s="540"/>
      <c r="O647" s="540"/>
      <c r="P647" s="540"/>
      <c r="Q647" s="540"/>
      <c r="R647" s="540"/>
      <c r="S647" s="540"/>
      <c r="T647" s="541"/>
      <c r="U647" s="541"/>
      <c r="V647" s="541"/>
      <c r="W647" s="541"/>
      <c r="X647" s="541"/>
      <c r="Y647" s="541"/>
      <c r="Z647" s="541"/>
    </row>
    <row r="648">
      <c r="A648" s="540"/>
      <c r="B648" s="540"/>
      <c r="C648" s="540"/>
      <c r="D648" s="540"/>
      <c r="E648" s="540"/>
      <c r="F648" s="540"/>
      <c r="G648" s="540"/>
      <c r="H648" s="540"/>
      <c r="I648" s="540"/>
      <c r="J648" s="540"/>
      <c r="K648" s="540"/>
      <c r="L648" s="540"/>
      <c r="M648" s="540"/>
      <c r="N648" s="540"/>
      <c r="O648" s="540"/>
      <c r="P648" s="540"/>
      <c r="Q648" s="540"/>
      <c r="R648" s="540"/>
      <c r="S648" s="540"/>
      <c r="T648" s="541"/>
      <c r="U648" s="541"/>
      <c r="V648" s="541"/>
      <c r="W648" s="541"/>
      <c r="X648" s="541"/>
      <c r="Y648" s="541"/>
      <c r="Z648" s="541"/>
    </row>
    <row r="649">
      <c r="A649" s="540"/>
      <c r="B649" s="540"/>
      <c r="C649" s="540"/>
      <c r="D649" s="540"/>
      <c r="E649" s="540"/>
      <c r="F649" s="540"/>
      <c r="G649" s="540"/>
      <c r="H649" s="540"/>
      <c r="I649" s="540"/>
      <c r="J649" s="540"/>
      <c r="K649" s="540"/>
      <c r="L649" s="540"/>
      <c r="M649" s="540"/>
      <c r="N649" s="540"/>
      <c r="O649" s="540"/>
      <c r="P649" s="540"/>
      <c r="Q649" s="540"/>
      <c r="R649" s="540"/>
      <c r="S649" s="540"/>
      <c r="T649" s="541"/>
      <c r="U649" s="541"/>
      <c r="V649" s="541"/>
      <c r="W649" s="541"/>
      <c r="X649" s="541"/>
      <c r="Y649" s="541"/>
      <c r="Z649" s="541"/>
    </row>
    <row r="650">
      <c r="A650" s="540"/>
      <c r="B650" s="540"/>
      <c r="C650" s="540"/>
      <c r="D650" s="540"/>
      <c r="E650" s="540"/>
      <c r="F650" s="540"/>
      <c r="G650" s="540"/>
      <c r="H650" s="540"/>
      <c r="I650" s="540"/>
      <c r="J650" s="540"/>
      <c r="K650" s="540"/>
      <c r="L650" s="540"/>
      <c r="M650" s="540"/>
      <c r="N650" s="540"/>
      <c r="O650" s="540"/>
      <c r="P650" s="540"/>
      <c r="Q650" s="540"/>
      <c r="R650" s="540"/>
      <c r="S650" s="540"/>
      <c r="T650" s="541"/>
      <c r="U650" s="541"/>
      <c r="V650" s="541"/>
      <c r="W650" s="541"/>
      <c r="X650" s="541"/>
      <c r="Y650" s="541"/>
      <c r="Z650" s="541"/>
    </row>
    <row r="651">
      <c r="A651" s="540"/>
      <c r="B651" s="540"/>
      <c r="C651" s="540"/>
      <c r="D651" s="540"/>
      <c r="E651" s="540"/>
      <c r="F651" s="540"/>
      <c r="G651" s="540"/>
      <c r="H651" s="540"/>
      <c r="I651" s="540"/>
      <c r="J651" s="540"/>
      <c r="K651" s="540"/>
      <c r="L651" s="540"/>
      <c r="M651" s="540"/>
      <c r="N651" s="540"/>
      <c r="O651" s="540"/>
      <c r="P651" s="540"/>
      <c r="Q651" s="540"/>
      <c r="R651" s="540"/>
      <c r="S651" s="540"/>
      <c r="T651" s="541"/>
      <c r="U651" s="541"/>
      <c r="V651" s="541"/>
      <c r="W651" s="541"/>
      <c r="X651" s="541"/>
      <c r="Y651" s="541"/>
      <c r="Z651" s="541"/>
    </row>
    <row r="652">
      <c r="A652" s="540"/>
      <c r="B652" s="540"/>
      <c r="C652" s="540"/>
      <c r="D652" s="540"/>
      <c r="E652" s="540"/>
      <c r="F652" s="540"/>
      <c r="G652" s="540"/>
      <c r="H652" s="540"/>
      <c r="I652" s="540"/>
      <c r="J652" s="540"/>
      <c r="K652" s="540"/>
      <c r="L652" s="540"/>
      <c r="M652" s="540"/>
      <c r="N652" s="540"/>
      <c r="O652" s="540"/>
      <c r="P652" s="540"/>
      <c r="Q652" s="540"/>
      <c r="R652" s="540"/>
      <c r="S652" s="540"/>
      <c r="T652" s="541"/>
      <c r="U652" s="541"/>
      <c r="V652" s="541"/>
      <c r="W652" s="541"/>
      <c r="X652" s="541"/>
      <c r="Y652" s="541"/>
      <c r="Z652" s="541"/>
    </row>
    <row r="653">
      <c r="A653" s="540"/>
      <c r="B653" s="540"/>
      <c r="C653" s="540"/>
      <c r="D653" s="540"/>
      <c r="E653" s="540"/>
      <c r="F653" s="540"/>
      <c r="G653" s="540"/>
      <c r="H653" s="540"/>
      <c r="I653" s="540"/>
      <c r="J653" s="540"/>
      <c r="K653" s="540"/>
      <c r="L653" s="540"/>
      <c r="M653" s="540"/>
      <c r="N653" s="540"/>
      <c r="O653" s="540"/>
      <c r="P653" s="540"/>
      <c r="Q653" s="540"/>
      <c r="R653" s="540"/>
      <c r="S653" s="540"/>
      <c r="T653" s="541"/>
      <c r="U653" s="541"/>
      <c r="V653" s="541"/>
      <c r="W653" s="541"/>
      <c r="X653" s="541"/>
      <c r="Y653" s="541"/>
      <c r="Z653" s="541"/>
    </row>
    <row r="654">
      <c r="A654" s="540"/>
      <c r="B654" s="540"/>
      <c r="C654" s="540"/>
      <c r="D654" s="540"/>
      <c r="E654" s="540"/>
      <c r="F654" s="540"/>
      <c r="G654" s="540"/>
      <c r="H654" s="540"/>
      <c r="I654" s="540"/>
      <c r="J654" s="540"/>
      <c r="K654" s="540"/>
      <c r="L654" s="540"/>
      <c r="M654" s="540"/>
      <c r="N654" s="540"/>
      <c r="O654" s="540"/>
      <c r="P654" s="540"/>
      <c r="Q654" s="540"/>
      <c r="R654" s="540"/>
      <c r="S654" s="540"/>
      <c r="T654" s="541"/>
      <c r="U654" s="541"/>
      <c r="V654" s="541"/>
      <c r="W654" s="541"/>
      <c r="X654" s="541"/>
      <c r="Y654" s="541"/>
      <c r="Z654" s="541"/>
    </row>
    <row r="655">
      <c r="A655" s="540"/>
      <c r="B655" s="540"/>
      <c r="C655" s="540"/>
      <c r="D655" s="540"/>
      <c r="E655" s="540"/>
      <c r="F655" s="540"/>
      <c r="G655" s="540"/>
      <c r="H655" s="540"/>
      <c r="I655" s="540"/>
      <c r="J655" s="540"/>
      <c r="K655" s="540"/>
      <c r="L655" s="540"/>
      <c r="M655" s="540"/>
      <c r="N655" s="540"/>
      <c r="O655" s="540"/>
      <c r="P655" s="540"/>
      <c r="Q655" s="540"/>
      <c r="R655" s="540"/>
      <c r="S655" s="540"/>
      <c r="T655" s="541"/>
      <c r="U655" s="541"/>
      <c r="V655" s="541"/>
      <c r="W655" s="541"/>
      <c r="X655" s="541"/>
      <c r="Y655" s="541"/>
      <c r="Z655" s="541"/>
    </row>
    <row r="656">
      <c r="A656" s="540"/>
      <c r="B656" s="540"/>
      <c r="C656" s="540"/>
      <c r="D656" s="540"/>
      <c r="E656" s="540"/>
      <c r="F656" s="540"/>
      <c r="G656" s="540"/>
      <c r="H656" s="540"/>
      <c r="I656" s="540"/>
      <c r="J656" s="540"/>
      <c r="K656" s="540"/>
      <c r="L656" s="540"/>
      <c r="M656" s="540"/>
      <c r="N656" s="540"/>
      <c r="O656" s="540"/>
      <c r="P656" s="540"/>
      <c r="Q656" s="540"/>
      <c r="R656" s="540"/>
      <c r="S656" s="540"/>
      <c r="T656" s="541"/>
      <c r="U656" s="541"/>
      <c r="V656" s="541"/>
      <c r="W656" s="541"/>
      <c r="X656" s="541"/>
      <c r="Y656" s="541"/>
      <c r="Z656" s="541"/>
    </row>
    <row r="657">
      <c r="A657" s="540"/>
      <c r="B657" s="540"/>
      <c r="C657" s="540"/>
      <c r="D657" s="540"/>
      <c r="E657" s="540"/>
      <c r="F657" s="540"/>
      <c r="G657" s="540"/>
      <c r="H657" s="540"/>
      <c r="I657" s="540"/>
      <c r="J657" s="540"/>
      <c r="K657" s="540"/>
      <c r="L657" s="540"/>
      <c r="M657" s="540"/>
      <c r="N657" s="540"/>
      <c r="O657" s="540"/>
      <c r="P657" s="540"/>
      <c r="Q657" s="540"/>
      <c r="R657" s="540"/>
      <c r="S657" s="540"/>
      <c r="T657" s="541"/>
      <c r="U657" s="541"/>
      <c r="V657" s="541"/>
      <c r="W657" s="541"/>
      <c r="X657" s="541"/>
      <c r="Y657" s="541"/>
      <c r="Z657" s="541"/>
    </row>
    <row r="658">
      <c r="A658" s="540"/>
      <c r="B658" s="540"/>
      <c r="C658" s="540"/>
      <c r="D658" s="540"/>
      <c r="E658" s="540"/>
      <c r="F658" s="540"/>
      <c r="G658" s="540"/>
      <c r="H658" s="540"/>
      <c r="I658" s="540"/>
      <c r="J658" s="540"/>
      <c r="K658" s="540"/>
      <c r="L658" s="540"/>
      <c r="M658" s="540"/>
      <c r="N658" s="540"/>
      <c r="O658" s="540"/>
      <c r="P658" s="540"/>
      <c r="Q658" s="540"/>
      <c r="R658" s="540"/>
      <c r="S658" s="540"/>
      <c r="T658" s="541"/>
      <c r="U658" s="541"/>
      <c r="V658" s="541"/>
      <c r="W658" s="541"/>
      <c r="X658" s="541"/>
      <c r="Y658" s="541"/>
      <c r="Z658" s="541"/>
    </row>
    <row r="659">
      <c r="A659" s="540"/>
      <c r="B659" s="540"/>
      <c r="C659" s="540"/>
      <c r="D659" s="540"/>
      <c r="E659" s="540"/>
      <c r="F659" s="540"/>
      <c r="G659" s="540"/>
      <c r="H659" s="540"/>
      <c r="I659" s="540"/>
      <c r="J659" s="540"/>
      <c r="K659" s="540"/>
      <c r="L659" s="540"/>
      <c r="M659" s="540"/>
      <c r="N659" s="540"/>
      <c r="O659" s="540"/>
      <c r="P659" s="540"/>
      <c r="Q659" s="540"/>
      <c r="R659" s="540"/>
      <c r="S659" s="540"/>
      <c r="T659" s="541"/>
      <c r="U659" s="541"/>
      <c r="V659" s="541"/>
      <c r="W659" s="541"/>
      <c r="X659" s="541"/>
      <c r="Y659" s="541"/>
      <c r="Z659" s="541"/>
    </row>
    <row r="660">
      <c r="A660" s="540"/>
      <c r="B660" s="540"/>
      <c r="C660" s="540"/>
      <c r="D660" s="540"/>
      <c r="E660" s="540"/>
      <c r="F660" s="540"/>
      <c r="G660" s="540"/>
      <c r="H660" s="540"/>
      <c r="I660" s="540"/>
      <c r="J660" s="540"/>
      <c r="K660" s="540"/>
      <c r="L660" s="540"/>
      <c r="M660" s="540"/>
      <c r="N660" s="540"/>
      <c r="O660" s="540"/>
      <c r="P660" s="540"/>
      <c r="Q660" s="540"/>
      <c r="R660" s="540"/>
      <c r="S660" s="540"/>
      <c r="T660" s="541"/>
      <c r="U660" s="541"/>
      <c r="V660" s="541"/>
      <c r="W660" s="541"/>
      <c r="X660" s="541"/>
      <c r="Y660" s="541"/>
      <c r="Z660" s="541"/>
    </row>
    <row r="661">
      <c r="A661" s="540"/>
      <c r="B661" s="540"/>
      <c r="C661" s="540"/>
      <c r="D661" s="540"/>
      <c r="E661" s="540"/>
      <c r="F661" s="540"/>
      <c r="G661" s="540"/>
      <c r="H661" s="540"/>
      <c r="I661" s="540"/>
      <c r="J661" s="540"/>
      <c r="K661" s="540"/>
      <c r="L661" s="540"/>
      <c r="M661" s="540"/>
      <c r="N661" s="540"/>
      <c r="O661" s="540"/>
      <c r="P661" s="540"/>
      <c r="Q661" s="540"/>
      <c r="R661" s="540"/>
      <c r="S661" s="540"/>
      <c r="T661" s="541"/>
      <c r="U661" s="541"/>
      <c r="V661" s="541"/>
      <c r="W661" s="541"/>
      <c r="X661" s="541"/>
      <c r="Y661" s="541"/>
      <c r="Z661" s="541"/>
    </row>
    <row r="662">
      <c r="A662" s="540"/>
      <c r="B662" s="540"/>
      <c r="C662" s="540"/>
      <c r="D662" s="540"/>
      <c r="E662" s="540"/>
      <c r="F662" s="540"/>
      <c r="G662" s="540"/>
      <c r="H662" s="540"/>
      <c r="I662" s="540"/>
      <c r="J662" s="540"/>
      <c r="K662" s="540"/>
      <c r="L662" s="540"/>
      <c r="M662" s="540"/>
      <c r="N662" s="540"/>
      <c r="O662" s="540"/>
      <c r="P662" s="540"/>
      <c r="Q662" s="540"/>
      <c r="R662" s="540"/>
      <c r="S662" s="540"/>
      <c r="T662" s="541"/>
      <c r="U662" s="541"/>
      <c r="V662" s="541"/>
      <c r="W662" s="541"/>
      <c r="X662" s="541"/>
      <c r="Y662" s="541"/>
      <c r="Z662" s="541"/>
    </row>
    <row r="663">
      <c r="A663" s="540"/>
      <c r="B663" s="540"/>
      <c r="C663" s="540"/>
      <c r="D663" s="540"/>
      <c r="E663" s="540"/>
      <c r="F663" s="540"/>
      <c r="G663" s="540"/>
      <c r="H663" s="540"/>
      <c r="I663" s="540"/>
      <c r="J663" s="540"/>
      <c r="K663" s="540"/>
      <c r="L663" s="540"/>
      <c r="M663" s="540"/>
      <c r="N663" s="540"/>
      <c r="O663" s="540"/>
      <c r="P663" s="540"/>
      <c r="Q663" s="540"/>
      <c r="R663" s="540"/>
      <c r="S663" s="540"/>
      <c r="T663" s="541"/>
      <c r="U663" s="541"/>
      <c r="V663" s="541"/>
      <c r="W663" s="541"/>
      <c r="X663" s="541"/>
      <c r="Y663" s="541"/>
      <c r="Z663" s="541"/>
    </row>
    <row r="664">
      <c r="A664" s="540"/>
      <c r="B664" s="540"/>
      <c r="C664" s="540"/>
      <c r="D664" s="540"/>
      <c r="E664" s="540"/>
      <c r="F664" s="540"/>
      <c r="G664" s="540"/>
      <c r="H664" s="540"/>
      <c r="I664" s="540"/>
      <c r="J664" s="540"/>
      <c r="K664" s="540"/>
      <c r="L664" s="540"/>
      <c r="M664" s="540"/>
      <c r="N664" s="540"/>
      <c r="O664" s="540"/>
      <c r="P664" s="540"/>
      <c r="Q664" s="540"/>
      <c r="R664" s="540"/>
      <c r="S664" s="540"/>
      <c r="T664" s="541"/>
      <c r="U664" s="541"/>
      <c r="V664" s="541"/>
      <c r="W664" s="541"/>
      <c r="X664" s="541"/>
      <c r="Y664" s="541"/>
      <c r="Z664" s="541"/>
    </row>
    <row r="665">
      <c r="A665" s="540"/>
      <c r="B665" s="540"/>
      <c r="C665" s="540"/>
      <c r="D665" s="540"/>
      <c r="E665" s="540"/>
      <c r="F665" s="540"/>
      <c r="G665" s="540"/>
      <c r="H665" s="540"/>
      <c r="I665" s="540"/>
      <c r="J665" s="540"/>
      <c r="K665" s="540"/>
      <c r="L665" s="540"/>
      <c r="M665" s="540"/>
      <c r="N665" s="540"/>
      <c r="O665" s="540"/>
      <c r="P665" s="540"/>
      <c r="Q665" s="540"/>
      <c r="R665" s="540"/>
      <c r="S665" s="540"/>
      <c r="T665" s="541"/>
      <c r="U665" s="541"/>
      <c r="V665" s="541"/>
      <c r="W665" s="541"/>
      <c r="X665" s="541"/>
      <c r="Y665" s="541"/>
      <c r="Z665" s="541"/>
    </row>
    <row r="666">
      <c r="A666" s="540"/>
      <c r="B666" s="540"/>
      <c r="C666" s="540"/>
      <c r="D666" s="540"/>
      <c r="E666" s="540"/>
      <c r="F666" s="540"/>
      <c r="G666" s="540"/>
      <c r="H666" s="540"/>
      <c r="I666" s="540"/>
      <c r="J666" s="540"/>
      <c r="K666" s="540"/>
      <c r="L666" s="540"/>
      <c r="M666" s="540"/>
      <c r="N666" s="540"/>
      <c r="O666" s="540"/>
      <c r="P666" s="540"/>
      <c r="Q666" s="540"/>
      <c r="R666" s="540"/>
      <c r="S666" s="540"/>
      <c r="T666" s="541"/>
      <c r="U666" s="541"/>
      <c r="V666" s="541"/>
      <c r="W666" s="541"/>
      <c r="X666" s="541"/>
      <c r="Y666" s="541"/>
      <c r="Z666" s="541"/>
    </row>
    <row r="667">
      <c r="A667" s="540"/>
      <c r="B667" s="540"/>
      <c r="C667" s="540"/>
      <c r="D667" s="540"/>
      <c r="E667" s="540"/>
      <c r="F667" s="540"/>
      <c r="G667" s="540"/>
      <c r="H667" s="540"/>
      <c r="I667" s="540"/>
      <c r="J667" s="540"/>
      <c r="K667" s="540"/>
      <c r="L667" s="540"/>
      <c r="M667" s="540"/>
      <c r="N667" s="540"/>
      <c r="O667" s="540"/>
      <c r="P667" s="540"/>
      <c r="Q667" s="540"/>
      <c r="R667" s="540"/>
      <c r="S667" s="540"/>
      <c r="T667" s="541"/>
      <c r="U667" s="541"/>
      <c r="V667" s="541"/>
      <c r="W667" s="541"/>
      <c r="X667" s="541"/>
      <c r="Y667" s="541"/>
      <c r="Z667" s="541"/>
    </row>
    <row r="668">
      <c r="A668" s="540"/>
      <c r="B668" s="540"/>
      <c r="C668" s="540"/>
      <c r="D668" s="540"/>
      <c r="E668" s="540"/>
      <c r="F668" s="540"/>
      <c r="G668" s="540"/>
      <c r="H668" s="540"/>
      <c r="I668" s="540"/>
      <c r="J668" s="540"/>
      <c r="K668" s="540"/>
      <c r="L668" s="540"/>
      <c r="M668" s="540"/>
      <c r="N668" s="540"/>
      <c r="O668" s="540"/>
      <c r="P668" s="540"/>
      <c r="Q668" s="540"/>
      <c r="R668" s="540"/>
      <c r="S668" s="540"/>
      <c r="T668" s="541"/>
      <c r="U668" s="541"/>
      <c r="V668" s="541"/>
      <c r="W668" s="541"/>
      <c r="X668" s="541"/>
      <c r="Y668" s="541"/>
      <c r="Z668" s="541"/>
    </row>
    <row r="669">
      <c r="A669" s="540"/>
      <c r="B669" s="540"/>
      <c r="C669" s="540"/>
      <c r="D669" s="540"/>
      <c r="E669" s="540"/>
      <c r="F669" s="540"/>
      <c r="G669" s="540"/>
      <c r="H669" s="540"/>
      <c r="I669" s="540"/>
      <c r="J669" s="540"/>
      <c r="K669" s="540"/>
      <c r="L669" s="540"/>
      <c r="M669" s="540"/>
      <c r="N669" s="540"/>
      <c r="O669" s="540"/>
      <c r="P669" s="540"/>
      <c r="Q669" s="540"/>
      <c r="R669" s="540"/>
      <c r="S669" s="540"/>
      <c r="T669" s="541"/>
      <c r="U669" s="541"/>
      <c r="V669" s="541"/>
      <c r="W669" s="541"/>
      <c r="X669" s="541"/>
      <c r="Y669" s="541"/>
      <c r="Z669" s="541"/>
    </row>
    <row r="670">
      <c r="A670" s="540"/>
      <c r="B670" s="540"/>
      <c r="C670" s="540"/>
      <c r="D670" s="540"/>
      <c r="E670" s="540"/>
      <c r="F670" s="540"/>
      <c r="G670" s="540"/>
      <c r="H670" s="540"/>
      <c r="I670" s="540"/>
      <c r="J670" s="540"/>
      <c r="K670" s="540"/>
      <c r="L670" s="540"/>
      <c r="M670" s="540"/>
      <c r="N670" s="540"/>
      <c r="O670" s="540"/>
      <c r="P670" s="540"/>
      <c r="Q670" s="540"/>
      <c r="R670" s="540"/>
      <c r="S670" s="540"/>
      <c r="T670" s="541"/>
      <c r="U670" s="541"/>
      <c r="V670" s="541"/>
      <c r="W670" s="541"/>
      <c r="X670" s="541"/>
      <c r="Y670" s="541"/>
      <c r="Z670" s="541"/>
    </row>
    <row r="671">
      <c r="A671" s="540"/>
      <c r="B671" s="540"/>
      <c r="C671" s="540"/>
      <c r="D671" s="540"/>
      <c r="E671" s="540"/>
      <c r="F671" s="540"/>
      <c r="G671" s="540"/>
      <c r="H671" s="540"/>
      <c r="I671" s="540"/>
      <c r="J671" s="540"/>
      <c r="K671" s="540"/>
      <c r="L671" s="540"/>
      <c r="M671" s="540"/>
      <c r="N671" s="540"/>
      <c r="O671" s="540"/>
      <c r="P671" s="540"/>
      <c r="Q671" s="540"/>
      <c r="R671" s="540"/>
      <c r="S671" s="540"/>
      <c r="T671" s="541"/>
      <c r="U671" s="541"/>
      <c r="V671" s="541"/>
      <c r="W671" s="541"/>
      <c r="X671" s="541"/>
      <c r="Y671" s="541"/>
      <c r="Z671" s="541"/>
    </row>
    <row r="672">
      <c r="A672" s="540"/>
      <c r="B672" s="540"/>
      <c r="C672" s="540"/>
      <c r="D672" s="540"/>
      <c r="E672" s="540"/>
      <c r="F672" s="540"/>
      <c r="G672" s="540"/>
      <c r="H672" s="540"/>
      <c r="I672" s="540"/>
      <c r="J672" s="540"/>
      <c r="K672" s="540"/>
      <c r="L672" s="540"/>
      <c r="M672" s="540"/>
      <c r="N672" s="540"/>
      <c r="O672" s="540"/>
      <c r="P672" s="540"/>
      <c r="Q672" s="540"/>
      <c r="R672" s="540"/>
      <c r="S672" s="540"/>
      <c r="T672" s="541"/>
      <c r="U672" s="541"/>
      <c r="V672" s="541"/>
      <c r="W672" s="541"/>
      <c r="X672" s="541"/>
      <c r="Y672" s="541"/>
      <c r="Z672" s="541"/>
    </row>
    <row r="673">
      <c r="A673" s="540"/>
      <c r="B673" s="540"/>
      <c r="C673" s="540"/>
      <c r="D673" s="540"/>
      <c r="E673" s="540"/>
      <c r="F673" s="540"/>
      <c r="G673" s="540"/>
      <c r="H673" s="540"/>
      <c r="I673" s="540"/>
      <c r="J673" s="540"/>
      <c r="K673" s="540"/>
      <c r="L673" s="540"/>
      <c r="M673" s="540"/>
      <c r="N673" s="540"/>
      <c r="O673" s="540"/>
      <c r="P673" s="540"/>
      <c r="Q673" s="540"/>
      <c r="R673" s="540"/>
      <c r="S673" s="540"/>
      <c r="T673" s="541"/>
      <c r="U673" s="541"/>
      <c r="V673" s="541"/>
      <c r="W673" s="541"/>
      <c r="X673" s="541"/>
      <c r="Y673" s="541"/>
      <c r="Z673" s="541"/>
    </row>
    <row r="674">
      <c r="A674" s="540"/>
      <c r="B674" s="540"/>
      <c r="C674" s="540"/>
      <c r="D674" s="540"/>
      <c r="E674" s="540"/>
      <c r="F674" s="540"/>
      <c r="G674" s="540"/>
      <c r="H674" s="540"/>
      <c r="I674" s="540"/>
      <c r="J674" s="540"/>
      <c r="K674" s="540"/>
      <c r="L674" s="540"/>
      <c r="M674" s="540"/>
      <c r="N674" s="540"/>
      <c r="O674" s="540"/>
      <c r="P674" s="540"/>
      <c r="Q674" s="540"/>
      <c r="R674" s="540"/>
      <c r="S674" s="540"/>
      <c r="T674" s="541"/>
      <c r="U674" s="541"/>
      <c r="V674" s="541"/>
      <c r="W674" s="541"/>
      <c r="X674" s="541"/>
      <c r="Y674" s="541"/>
      <c r="Z674" s="541"/>
    </row>
    <row r="675">
      <c r="A675" s="540"/>
      <c r="B675" s="540"/>
      <c r="C675" s="540"/>
      <c r="D675" s="540"/>
      <c r="E675" s="540"/>
      <c r="F675" s="540"/>
      <c r="G675" s="540"/>
      <c r="H675" s="540"/>
      <c r="I675" s="540"/>
      <c r="J675" s="540"/>
      <c r="K675" s="540"/>
      <c r="L675" s="540"/>
      <c r="M675" s="540"/>
      <c r="N675" s="540"/>
      <c r="O675" s="540"/>
      <c r="P675" s="540"/>
      <c r="Q675" s="540"/>
      <c r="R675" s="540"/>
      <c r="S675" s="540"/>
      <c r="T675" s="541"/>
      <c r="U675" s="541"/>
      <c r="V675" s="541"/>
      <c r="W675" s="541"/>
      <c r="X675" s="541"/>
      <c r="Y675" s="541"/>
      <c r="Z675" s="541"/>
    </row>
    <row r="676">
      <c r="A676" s="540"/>
      <c r="B676" s="540"/>
      <c r="C676" s="540"/>
      <c r="D676" s="540"/>
      <c r="E676" s="540"/>
      <c r="F676" s="540"/>
      <c r="G676" s="540"/>
      <c r="H676" s="540"/>
      <c r="I676" s="540"/>
      <c r="J676" s="540"/>
      <c r="K676" s="540"/>
      <c r="L676" s="540"/>
      <c r="M676" s="540"/>
      <c r="N676" s="540"/>
      <c r="O676" s="540"/>
      <c r="P676" s="540"/>
      <c r="Q676" s="540"/>
      <c r="R676" s="540"/>
      <c r="S676" s="540"/>
      <c r="T676" s="541"/>
      <c r="U676" s="541"/>
      <c r="V676" s="541"/>
      <c r="W676" s="541"/>
      <c r="X676" s="541"/>
      <c r="Y676" s="541"/>
      <c r="Z676" s="541"/>
    </row>
    <row r="677">
      <c r="A677" s="540"/>
      <c r="B677" s="540"/>
      <c r="C677" s="540"/>
      <c r="D677" s="540"/>
      <c r="E677" s="540"/>
      <c r="F677" s="540"/>
      <c r="G677" s="540"/>
      <c r="H677" s="540"/>
      <c r="I677" s="540"/>
      <c r="J677" s="540"/>
      <c r="K677" s="540"/>
      <c r="L677" s="540"/>
      <c r="M677" s="540"/>
      <c r="N677" s="540"/>
      <c r="O677" s="540"/>
      <c r="P677" s="540"/>
      <c r="Q677" s="540"/>
      <c r="R677" s="540"/>
      <c r="S677" s="540"/>
      <c r="T677" s="541"/>
      <c r="U677" s="541"/>
      <c r="V677" s="541"/>
      <c r="W677" s="541"/>
      <c r="X677" s="541"/>
      <c r="Y677" s="541"/>
      <c r="Z677" s="541"/>
    </row>
    <row r="678">
      <c r="A678" s="540"/>
      <c r="B678" s="540"/>
      <c r="C678" s="540"/>
      <c r="D678" s="540"/>
      <c r="E678" s="540"/>
      <c r="F678" s="540"/>
      <c r="G678" s="540"/>
      <c r="H678" s="540"/>
      <c r="I678" s="540"/>
      <c r="J678" s="540"/>
      <c r="K678" s="540"/>
      <c r="L678" s="540"/>
      <c r="M678" s="540"/>
      <c r="N678" s="540"/>
      <c r="O678" s="540"/>
      <c r="P678" s="540"/>
      <c r="Q678" s="540"/>
      <c r="R678" s="540"/>
      <c r="S678" s="540"/>
      <c r="T678" s="541"/>
      <c r="U678" s="541"/>
      <c r="V678" s="541"/>
      <c r="W678" s="541"/>
      <c r="X678" s="541"/>
      <c r="Y678" s="541"/>
      <c r="Z678" s="541"/>
    </row>
    <row r="679">
      <c r="A679" s="540"/>
      <c r="B679" s="540"/>
      <c r="C679" s="540"/>
      <c r="D679" s="540"/>
      <c r="E679" s="540"/>
      <c r="F679" s="540"/>
      <c r="G679" s="540"/>
      <c r="H679" s="540"/>
      <c r="I679" s="540"/>
      <c r="J679" s="540"/>
      <c r="K679" s="540"/>
      <c r="L679" s="540"/>
      <c r="M679" s="540"/>
      <c r="N679" s="540"/>
      <c r="O679" s="540"/>
      <c r="P679" s="540"/>
      <c r="Q679" s="540"/>
      <c r="R679" s="540"/>
      <c r="S679" s="540"/>
      <c r="T679" s="541"/>
      <c r="U679" s="541"/>
      <c r="V679" s="541"/>
      <c r="W679" s="541"/>
      <c r="X679" s="541"/>
      <c r="Y679" s="541"/>
      <c r="Z679" s="541"/>
    </row>
    <row r="680">
      <c r="A680" s="540"/>
      <c r="B680" s="540"/>
      <c r="C680" s="540"/>
      <c r="D680" s="540"/>
      <c r="E680" s="540"/>
      <c r="F680" s="540"/>
      <c r="G680" s="540"/>
      <c r="H680" s="540"/>
      <c r="I680" s="540"/>
      <c r="J680" s="540"/>
      <c r="K680" s="540"/>
      <c r="L680" s="540"/>
      <c r="M680" s="540"/>
      <c r="N680" s="540"/>
      <c r="O680" s="540"/>
      <c r="P680" s="540"/>
      <c r="Q680" s="540"/>
      <c r="R680" s="540"/>
      <c r="S680" s="540"/>
      <c r="T680" s="541"/>
      <c r="U680" s="541"/>
      <c r="V680" s="541"/>
      <c r="W680" s="541"/>
      <c r="X680" s="541"/>
      <c r="Y680" s="541"/>
      <c r="Z680" s="541"/>
    </row>
    <row r="681">
      <c r="A681" s="540"/>
      <c r="B681" s="540"/>
      <c r="C681" s="540"/>
      <c r="D681" s="540"/>
      <c r="E681" s="540"/>
      <c r="F681" s="540"/>
      <c r="G681" s="540"/>
      <c r="H681" s="540"/>
      <c r="I681" s="540"/>
      <c r="J681" s="540"/>
      <c r="K681" s="540"/>
      <c r="L681" s="540"/>
      <c r="M681" s="540"/>
      <c r="N681" s="540"/>
      <c r="O681" s="540"/>
      <c r="P681" s="540"/>
      <c r="Q681" s="540"/>
      <c r="R681" s="540"/>
      <c r="S681" s="540"/>
      <c r="T681" s="541"/>
      <c r="U681" s="541"/>
      <c r="V681" s="541"/>
      <c r="W681" s="541"/>
      <c r="X681" s="541"/>
      <c r="Y681" s="541"/>
      <c r="Z681" s="541"/>
    </row>
    <row r="682">
      <c r="A682" s="540"/>
      <c r="B682" s="540"/>
      <c r="C682" s="540"/>
      <c r="D682" s="540"/>
      <c r="E682" s="540"/>
      <c r="F682" s="540"/>
      <c r="G682" s="540"/>
      <c r="H682" s="540"/>
      <c r="I682" s="540"/>
      <c r="J682" s="540"/>
      <c r="K682" s="540"/>
      <c r="L682" s="540"/>
      <c r="M682" s="540"/>
      <c r="N682" s="540"/>
      <c r="O682" s="540"/>
      <c r="P682" s="540"/>
      <c r="Q682" s="540"/>
      <c r="R682" s="540"/>
      <c r="S682" s="540"/>
      <c r="T682" s="541"/>
      <c r="U682" s="541"/>
      <c r="V682" s="541"/>
      <c r="W682" s="541"/>
      <c r="X682" s="541"/>
      <c r="Y682" s="541"/>
      <c r="Z682" s="541"/>
    </row>
    <row r="683">
      <c r="A683" s="540"/>
      <c r="B683" s="540"/>
      <c r="C683" s="540"/>
      <c r="D683" s="540"/>
      <c r="E683" s="540"/>
      <c r="F683" s="540"/>
      <c r="G683" s="540"/>
      <c r="H683" s="540"/>
      <c r="I683" s="540"/>
      <c r="J683" s="540"/>
      <c r="K683" s="540"/>
      <c r="L683" s="540"/>
      <c r="M683" s="540"/>
      <c r="N683" s="540"/>
      <c r="O683" s="540"/>
      <c r="P683" s="540"/>
      <c r="Q683" s="540"/>
      <c r="R683" s="540"/>
      <c r="S683" s="540"/>
      <c r="T683" s="541"/>
      <c r="U683" s="541"/>
      <c r="V683" s="541"/>
      <c r="W683" s="541"/>
      <c r="X683" s="541"/>
      <c r="Y683" s="541"/>
      <c r="Z683" s="541"/>
    </row>
    <row r="684">
      <c r="A684" s="540"/>
      <c r="B684" s="540"/>
      <c r="C684" s="540"/>
      <c r="D684" s="540"/>
      <c r="E684" s="540"/>
      <c r="F684" s="540"/>
      <c r="G684" s="540"/>
      <c r="H684" s="540"/>
      <c r="I684" s="540"/>
      <c r="J684" s="540"/>
      <c r="K684" s="540"/>
      <c r="L684" s="540"/>
      <c r="M684" s="540"/>
      <c r="N684" s="540"/>
      <c r="O684" s="540"/>
      <c r="P684" s="540"/>
      <c r="Q684" s="540"/>
      <c r="R684" s="540"/>
      <c r="S684" s="540"/>
      <c r="T684" s="541"/>
      <c r="U684" s="541"/>
      <c r="V684" s="541"/>
      <c r="W684" s="541"/>
      <c r="X684" s="541"/>
      <c r="Y684" s="541"/>
      <c r="Z684" s="541"/>
    </row>
    <row r="685">
      <c r="A685" s="540"/>
      <c r="B685" s="540"/>
      <c r="C685" s="540"/>
      <c r="D685" s="540"/>
      <c r="E685" s="540"/>
      <c r="F685" s="540"/>
      <c r="G685" s="540"/>
      <c r="H685" s="540"/>
      <c r="I685" s="540"/>
      <c r="J685" s="540"/>
      <c r="K685" s="540"/>
      <c r="L685" s="540"/>
      <c r="M685" s="540"/>
      <c r="N685" s="540"/>
      <c r="O685" s="540"/>
      <c r="P685" s="540"/>
      <c r="Q685" s="540"/>
      <c r="R685" s="540"/>
      <c r="S685" s="540"/>
      <c r="T685" s="541"/>
      <c r="U685" s="541"/>
      <c r="V685" s="541"/>
      <c r="W685" s="541"/>
      <c r="X685" s="541"/>
      <c r="Y685" s="541"/>
      <c r="Z685" s="541"/>
    </row>
    <row r="686">
      <c r="A686" s="540"/>
      <c r="B686" s="540"/>
      <c r="C686" s="540"/>
      <c r="D686" s="540"/>
      <c r="E686" s="540"/>
      <c r="F686" s="540"/>
      <c r="G686" s="540"/>
      <c r="H686" s="540"/>
      <c r="I686" s="540"/>
      <c r="J686" s="540"/>
      <c r="K686" s="540"/>
      <c r="L686" s="540"/>
      <c r="M686" s="540"/>
      <c r="N686" s="540"/>
      <c r="O686" s="540"/>
      <c r="P686" s="540"/>
      <c r="Q686" s="540"/>
      <c r="R686" s="540"/>
      <c r="S686" s="540"/>
      <c r="T686" s="541"/>
      <c r="U686" s="541"/>
      <c r="V686" s="541"/>
      <c r="W686" s="541"/>
      <c r="X686" s="541"/>
      <c r="Y686" s="541"/>
      <c r="Z686" s="541"/>
    </row>
    <row r="687">
      <c r="A687" s="540"/>
      <c r="B687" s="540"/>
      <c r="C687" s="540"/>
      <c r="D687" s="540"/>
      <c r="E687" s="540"/>
      <c r="F687" s="540"/>
      <c r="G687" s="540"/>
      <c r="H687" s="540"/>
      <c r="I687" s="540"/>
      <c r="J687" s="540"/>
      <c r="K687" s="540"/>
      <c r="L687" s="540"/>
      <c r="M687" s="540"/>
      <c r="N687" s="540"/>
      <c r="O687" s="540"/>
      <c r="P687" s="540"/>
      <c r="Q687" s="540"/>
      <c r="R687" s="540"/>
      <c r="S687" s="540"/>
      <c r="T687" s="541"/>
      <c r="U687" s="541"/>
      <c r="V687" s="541"/>
      <c r="W687" s="541"/>
      <c r="X687" s="541"/>
      <c r="Y687" s="541"/>
      <c r="Z687" s="541"/>
    </row>
    <row r="688">
      <c r="A688" s="540"/>
      <c r="B688" s="540"/>
      <c r="C688" s="540"/>
      <c r="D688" s="540"/>
      <c r="E688" s="540"/>
      <c r="F688" s="540"/>
      <c r="G688" s="540"/>
      <c r="H688" s="540"/>
      <c r="I688" s="540"/>
      <c r="J688" s="540"/>
      <c r="K688" s="540"/>
      <c r="L688" s="540"/>
      <c r="M688" s="540"/>
      <c r="N688" s="540"/>
      <c r="O688" s="540"/>
      <c r="P688" s="540"/>
      <c r="Q688" s="540"/>
      <c r="R688" s="540"/>
      <c r="S688" s="540"/>
      <c r="T688" s="541"/>
      <c r="U688" s="541"/>
      <c r="V688" s="541"/>
      <c r="W688" s="541"/>
      <c r="X688" s="541"/>
      <c r="Y688" s="541"/>
      <c r="Z688" s="541"/>
    </row>
    <row r="689">
      <c r="A689" s="540"/>
      <c r="B689" s="540"/>
      <c r="C689" s="540"/>
      <c r="D689" s="540"/>
      <c r="E689" s="540"/>
      <c r="F689" s="540"/>
      <c r="G689" s="540"/>
      <c r="H689" s="540"/>
      <c r="I689" s="540"/>
      <c r="J689" s="540"/>
      <c r="K689" s="540"/>
      <c r="L689" s="540"/>
      <c r="M689" s="540"/>
      <c r="N689" s="540"/>
      <c r="O689" s="540"/>
      <c r="P689" s="540"/>
      <c r="Q689" s="540"/>
      <c r="R689" s="540"/>
      <c r="S689" s="540"/>
      <c r="T689" s="541"/>
      <c r="U689" s="541"/>
      <c r="V689" s="541"/>
      <c r="W689" s="541"/>
      <c r="X689" s="541"/>
      <c r="Y689" s="541"/>
      <c r="Z689" s="541"/>
    </row>
    <row r="690">
      <c r="A690" s="540"/>
      <c r="B690" s="540"/>
      <c r="C690" s="540"/>
      <c r="D690" s="540"/>
      <c r="E690" s="540"/>
      <c r="F690" s="540"/>
      <c r="G690" s="540"/>
      <c r="H690" s="540"/>
      <c r="I690" s="540"/>
      <c r="J690" s="540"/>
      <c r="K690" s="540"/>
      <c r="L690" s="540"/>
      <c r="M690" s="540"/>
      <c r="N690" s="540"/>
      <c r="O690" s="540"/>
      <c r="P690" s="540"/>
      <c r="Q690" s="540"/>
      <c r="R690" s="540"/>
      <c r="S690" s="540"/>
      <c r="T690" s="541"/>
      <c r="U690" s="541"/>
      <c r="V690" s="541"/>
      <c r="W690" s="541"/>
      <c r="X690" s="541"/>
      <c r="Y690" s="541"/>
      <c r="Z690" s="541"/>
    </row>
    <row r="691">
      <c r="A691" s="540"/>
      <c r="B691" s="540"/>
      <c r="C691" s="540"/>
      <c r="D691" s="540"/>
      <c r="E691" s="540"/>
      <c r="F691" s="540"/>
      <c r="G691" s="540"/>
      <c r="H691" s="540"/>
      <c r="I691" s="540"/>
      <c r="J691" s="540"/>
      <c r="K691" s="540"/>
      <c r="L691" s="540"/>
      <c r="M691" s="540"/>
      <c r="N691" s="540"/>
      <c r="O691" s="540"/>
      <c r="P691" s="540"/>
      <c r="Q691" s="540"/>
      <c r="R691" s="540"/>
      <c r="S691" s="540"/>
      <c r="T691" s="541"/>
      <c r="U691" s="541"/>
      <c r="V691" s="541"/>
      <c r="W691" s="541"/>
      <c r="X691" s="541"/>
      <c r="Y691" s="541"/>
      <c r="Z691" s="541"/>
    </row>
    <row r="692">
      <c r="A692" s="540"/>
      <c r="B692" s="540"/>
      <c r="C692" s="540"/>
      <c r="D692" s="540"/>
      <c r="E692" s="540"/>
      <c r="F692" s="540"/>
      <c r="G692" s="540"/>
      <c r="H692" s="540"/>
      <c r="I692" s="540"/>
      <c r="J692" s="540"/>
      <c r="K692" s="540"/>
      <c r="L692" s="540"/>
      <c r="M692" s="540"/>
      <c r="N692" s="540"/>
      <c r="O692" s="540"/>
      <c r="P692" s="540"/>
      <c r="Q692" s="540"/>
      <c r="R692" s="540"/>
      <c r="S692" s="540"/>
      <c r="T692" s="541"/>
      <c r="U692" s="541"/>
      <c r="V692" s="541"/>
      <c r="W692" s="541"/>
      <c r="X692" s="541"/>
      <c r="Y692" s="541"/>
      <c r="Z692" s="541"/>
    </row>
    <row r="693">
      <c r="A693" s="540"/>
      <c r="B693" s="540"/>
      <c r="C693" s="540"/>
      <c r="D693" s="540"/>
      <c r="E693" s="540"/>
      <c r="F693" s="540"/>
      <c r="G693" s="540"/>
      <c r="H693" s="540"/>
      <c r="I693" s="540"/>
      <c r="J693" s="540"/>
      <c r="K693" s="540"/>
      <c r="L693" s="540"/>
      <c r="M693" s="540"/>
      <c r="N693" s="540"/>
      <c r="O693" s="540"/>
      <c r="P693" s="540"/>
      <c r="Q693" s="540"/>
      <c r="R693" s="540"/>
      <c r="S693" s="540"/>
      <c r="T693" s="541"/>
      <c r="U693" s="541"/>
      <c r="V693" s="541"/>
      <c r="W693" s="541"/>
      <c r="X693" s="541"/>
      <c r="Y693" s="541"/>
      <c r="Z693" s="541"/>
    </row>
    <row r="694">
      <c r="A694" s="540"/>
      <c r="B694" s="540"/>
      <c r="C694" s="540"/>
      <c r="D694" s="540"/>
      <c r="E694" s="540"/>
      <c r="F694" s="540"/>
      <c r="G694" s="540"/>
      <c r="H694" s="540"/>
      <c r="I694" s="540"/>
      <c r="J694" s="540"/>
      <c r="K694" s="540"/>
      <c r="L694" s="540"/>
      <c r="M694" s="540"/>
      <c r="N694" s="540"/>
      <c r="O694" s="540"/>
      <c r="P694" s="540"/>
      <c r="Q694" s="540"/>
      <c r="R694" s="540"/>
      <c r="S694" s="540"/>
      <c r="T694" s="541"/>
      <c r="U694" s="541"/>
      <c r="V694" s="541"/>
      <c r="W694" s="541"/>
      <c r="X694" s="541"/>
      <c r="Y694" s="541"/>
      <c r="Z694" s="541"/>
    </row>
    <row r="695">
      <c r="A695" s="540"/>
      <c r="B695" s="540"/>
      <c r="C695" s="540"/>
      <c r="D695" s="540"/>
      <c r="E695" s="540"/>
      <c r="F695" s="540"/>
      <c r="G695" s="540"/>
      <c r="H695" s="540"/>
      <c r="I695" s="540"/>
      <c r="J695" s="540"/>
      <c r="K695" s="540"/>
      <c r="L695" s="540"/>
      <c r="M695" s="540"/>
      <c r="N695" s="540"/>
      <c r="O695" s="540"/>
      <c r="P695" s="540"/>
      <c r="Q695" s="540"/>
      <c r="R695" s="540"/>
      <c r="S695" s="540"/>
      <c r="T695" s="541"/>
      <c r="U695" s="541"/>
      <c r="V695" s="541"/>
      <c r="W695" s="541"/>
      <c r="X695" s="541"/>
      <c r="Y695" s="541"/>
      <c r="Z695" s="541"/>
    </row>
    <row r="696">
      <c r="A696" s="540"/>
      <c r="B696" s="540"/>
      <c r="C696" s="540"/>
      <c r="D696" s="540"/>
      <c r="E696" s="540"/>
      <c r="F696" s="540"/>
      <c r="G696" s="540"/>
      <c r="H696" s="540"/>
      <c r="I696" s="540"/>
      <c r="J696" s="540"/>
      <c r="K696" s="540"/>
      <c r="L696" s="540"/>
      <c r="M696" s="540"/>
      <c r="N696" s="540"/>
      <c r="O696" s="540"/>
      <c r="P696" s="540"/>
      <c r="Q696" s="540"/>
      <c r="R696" s="540"/>
      <c r="S696" s="540"/>
      <c r="T696" s="541"/>
      <c r="U696" s="541"/>
      <c r="V696" s="541"/>
      <c r="W696" s="541"/>
      <c r="X696" s="541"/>
      <c r="Y696" s="541"/>
      <c r="Z696" s="541"/>
    </row>
    <row r="697">
      <c r="A697" s="540"/>
      <c r="B697" s="540"/>
      <c r="C697" s="540"/>
      <c r="D697" s="540"/>
      <c r="E697" s="540"/>
      <c r="F697" s="540"/>
      <c r="G697" s="540"/>
      <c r="H697" s="540"/>
      <c r="I697" s="540"/>
      <c r="J697" s="540"/>
      <c r="K697" s="540"/>
      <c r="L697" s="540"/>
      <c r="M697" s="540"/>
      <c r="N697" s="540"/>
      <c r="O697" s="540"/>
      <c r="P697" s="540"/>
      <c r="Q697" s="540"/>
      <c r="R697" s="540"/>
      <c r="S697" s="540"/>
      <c r="T697" s="541"/>
      <c r="U697" s="541"/>
      <c r="V697" s="541"/>
      <c r="W697" s="541"/>
      <c r="X697" s="541"/>
      <c r="Y697" s="541"/>
      <c r="Z697" s="541"/>
    </row>
    <row r="698">
      <c r="A698" s="540"/>
      <c r="B698" s="540"/>
      <c r="C698" s="540"/>
      <c r="D698" s="540"/>
      <c r="E698" s="540"/>
      <c r="F698" s="540"/>
      <c r="G698" s="540"/>
      <c r="H698" s="540"/>
      <c r="I698" s="540"/>
      <c r="J698" s="540"/>
      <c r="K698" s="540"/>
      <c r="L698" s="540"/>
      <c r="M698" s="540"/>
      <c r="N698" s="540"/>
      <c r="O698" s="540"/>
      <c r="P698" s="540"/>
      <c r="Q698" s="540"/>
      <c r="R698" s="540"/>
      <c r="S698" s="540"/>
      <c r="T698" s="541"/>
      <c r="U698" s="541"/>
      <c r="V698" s="541"/>
      <c r="W698" s="541"/>
      <c r="X698" s="541"/>
      <c r="Y698" s="541"/>
      <c r="Z698" s="541"/>
    </row>
    <row r="699">
      <c r="A699" s="540"/>
      <c r="B699" s="540"/>
      <c r="C699" s="540"/>
      <c r="D699" s="540"/>
      <c r="E699" s="540"/>
      <c r="F699" s="540"/>
      <c r="G699" s="540"/>
      <c r="H699" s="540"/>
      <c r="I699" s="540"/>
      <c r="J699" s="540"/>
      <c r="K699" s="540"/>
      <c r="L699" s="540"/>
      <c r="M699" s="540"/>
      <c r="N699" s="540"/>
      <c r="O699" s="540"/>
      <c r="P699" s="540"/>
      <c r="Q699" s="540"/>
      <c r="R699" s="540"/>
      <c r="S699" s="540"/>
      <c r="T699" s="541"/>
      <c r="U699" s="541"/>
      <c r="V699" s="541"/>
      <c r="W699" s="541"/>
      <c r="X699" s="541"/>
      <c r="Y699" s="541"/>
      <c r="Z699" s="541"/>
    </row>
    <row r="700">
      <c r="A700" s="540"/>
      <c r="B700" s="540"/>
      <c r="C700" s="540"/>
      <c r="D700" s="540"/>
      <c r="E700" s="540"/>
      <c r="F700" s="540"/>
      <c r="G700" s="540"/>
      <c r="H700" s="540"/>
      <c r="I700" s="540"/>
      <c r="J700" s="540"/>
      <c r="K700" s="540"/>
      <c r="L700" s="540"/>
      <c r="M700" s="540"/>
      <c r="N700" s="540"/>
      <c r="O700" s="540"/>
      <c r="P700" s="540"/>
      <c r="Q700" s="540"/>
      <c r="R700" s="540"/>
      <c r="S700" s="540"/>
      <c r="T700" s="541"/>
      <c r="U700" s="541"/>
      <c r="V700" s="541"/>
      <c r="W700" s="541"/>
      <c r="X700" s="541"/>
      <c r="Y700" s="541"/>
      <c r="Z700" s="541"/>
    </row>
    <row r="701">
      <c r="A701" s="540"/>
      <c r="B701" s="540"/>
      <c r="C701" s="540"/>
      <c r="D701" s="540"/>
      <c r="E701" s="540"/>
      <c r="F701" s="540"/>
      <c r="G701" s="540"/>
      <c r="H701" s="540"/>
      <c r="I701" s="540"/>
      <c r="J701" s="540"/>
      <c r="K701" s="540"/>
      <c r="L701" s="540"/>
      <c r="M701" s="540"/>
      <c r="N701" s="540"/>
      <c r="O701" s="540"/>
      <c r="P701" s="540"/>
      <c r="Q701" s="540"/>
      <c r="R701" s="540"/>
      <c r="S701" s="540"/>
      <c r="T701" s="541"/>
      <c r="U701" s="541"/>
      <c r="V701" s="541"/>
      <c r="W701" s="541"/>
      <c r="X701" s="541"/>
      <c r="Y701" s="541"/>
      <c r="Z701" s="541"/>
    </row>
    <row r="702">
      <c r="A702" s="540"/>
      <c r="B702" s="540"/>
      <c r="C702" s="540"/>
      <c r="D702" s="540"/>
      <c r="E702" s="540"/>
      <c r="F702" s="540"/>
      <c r="G702" s="540"/>
      <c r="H702" s="540"/>
      <c r="I702" s="540"/>
      <c r="J702" s="540"/>
      <c r="K702" s="540"/>
      <c r="L702" s="540"/>
      <c r="M702" s="540"/>
      <c r="N702" s="540"/>
      <c r="O702" s="540"/>
      <c r="P702" s="540"/>
      <c r="Q702" s="540"/>
      <c r="R702" s="540"/>
      <c r="S702" s="540"/>
      <c r="T702" s="541"/>
      <c r="U702" s="541"/>
      <c r="V702" s="541"/>
      <c r="W702" s="541"/>
      <c r="X702" s="541"/>
      <c r="Y702" s="541"/>
      <c r="Z702" s="541"/>
    </row>
    <row r="703">
      <c r="A703" s="540"/>
      <c r="B703" s="540"/>
      <c r="C703" s="540"/>
      <c r="D703" s="540"/>
      <c r="E703" s="540"/>
      <c r="F703" s="540"/>
      <c r="G703" s="540"/>
      <c r="H703" s="540"/>
      <c r="I703" s="540"/>
      <c r="J703" s="540"/>
      <c r="K703" s="540"/>
      <c r="L703" s="540"/>
      <c r="M703" s="540"/>
      <c r="N703" s="540"/>
      <c r="O703" s="540"/>
      <c r="P703" s="540"/>
      <c r="Q703" s="540"/>
      <c r="R703" s="540"/>
      <c r="S703" s="540"/>
      <c r="T703" s="541"/>
      <c r="U703" s="541"/>
      <c r="V703" s="541"/>
      <c r="W703" s="541"/>
      <c r="X703" s="541"/>
      <c r="Y703" s="541"/>
      <c r="Z703" s="541"/>
    </row>
    <row r="704">
      <c r="A704" s="540"/>
      <c r="B704" s="540"/>
      <c r="C704" s="540"/>
      <c r="D704" s="540"/>
      <c r="E704" s="540"/>
      <c r="F704" s="540"/>
      <c r="G704" s="540"/>
      <c r="H704" s="540"/>
      <c r="I704" s="540"/>
      <c r="J704" s="540"/>
      <c r="K704" s="540"/>
      <c r="L704" s="540"/>
      <c r="M704" s="540"/>
      <c r="N704" s="540"/>
      <c r="O704" s="540"/>
      <c r="P704" s="540"/>
      <c r="Q704" s="540"/>
      <c r="R704" s="540"/>
      <c r="S704" s="540"/>
      <c r="T704" s="541"/>
      <c r="U704" s="541"/>
      <c r="V704" s="541"/>
      <c r="W704" s="541"/>
      <c r="X704" s="541"/>
      <c r="Y704" s="541"/>
      <c r="Z704" s="541"/>
    </row>
    <row r="705">
      <c r="A705" s="540"/>
      <c r="B705" s="540"/>
      <c r="C705" s="540"/>
      <c r="D705" s="540"/>
      <c r="E705" s="540"/>
      <c r="F705" s="540"/>
      <c r="G705" s="540"/>
      <c r="H705" s="540"/>
      <c r="I705" s="540"/>
      <c r="J705" s="540"/>
      <c r="K705" s="540"/>
      <c r="L705" s="540"/>
      <c r="M705" s="540"/>
      <c r="N705" s="540"/>
      <c r="O705" s="540"/>
      <c r="P705" s="540"/>
      <c r="Q705" s="540"/>
      <c r="R705" s="540"/>
      <c r="S705" s="540"/>
      <c r="T705" s="541"/>
      <c r="U705" s="541"/>
      <c r="V705" s="541"/>
      <c r="W705" s="541"/>
      <c r="X705" s="541"/>
      <c r="Y705" s="541"/>
      <c r="Z705" s="541"/>
    </row>
    <row r="706">
      <c r="A706" s="540"/>
      <c r="B706" s="540"/>
      <c r="C706" s="540"/>
      <c r="D706" s="540"/>
      <c r="E706" s="540"/>
      <c r="F706" s="540"/>
      <c r="G706" s="540"/>
      <c r="H706" s="540"/>
      <c r="I706" s="540"/>
      <c r="J706" s="540"/>
      <c r="K706" s="540"/>
      <c r="L706" s="540"/>
      <c r="M706" s="540"/>
      <c r="N706" s="540"/>
      <c r="O706" s="540"/>
      <c r="P706" s="540"/>
      <c r="Q706" s="540"/>
      <c r="R706" s="540"/>
      <c r="S706" s="540"/>
      <c r="T706" s="541"/>
      <c r="U706" s="541"/>
      <c r="V706" s="541"/>
      <c r="W706" s="541"/>
      <c r="X706" s="541"/>
      <c r="Y706" s="541"/>
      <c r="Z706" s="541"/>
    </row>
    <row r="707">
      <c r="A707" s="540"/>
      <c r="B707" s="540"/>
      <c r="C707" s="540"/>
      <c r="D707" s="540"/>
      <c r="E707" s="540"/>
      <c r="F707" s="540"/>
      <c r="G707" s="540"/>
      <c r="H707" s="540"/>
      <c r="I707" s="540"/>
      <c r="J707" s="540"/>
      <c r="K707" s="540"/>
      <c r="L707" s="540"/>
      <c r="M707" s="540"/>
      <c r="N707" s="540"/>
      <c r="O707" s="540"/>
      <c r="P707" s="540"/>
      <c r="Q707" s="540"/>
      <c r="R707" s="540"/>
      <c r="S707" s="540"/>
      <c r="T707" s="541"/>
      <c r="U707" s="541"/>
      <c r="V707" s="541"/>
      <c r="W707" s="541"/>
      <c r="X707" s="541"/>
      <c r="Y707" s="541"/>
      <c r="Z707" s="541"/>
    </row>
    <row r="708">
      <c r="A708" s="540"/>
      <c r="B708" s="540"/>
      <c r="C708" s="540"/>
      <c r="D708" s="540"/>
      <c r="E708" s="540"/>
      <c r="F708" s="540"/>
      <c r="G708" s="540"/>
      <c r="H708" s="540"/>
      <c r="I708" s="540"/>
      <c r="J708" s="540"/>
      <c r="K708" s="540"/>
      <c r="L708" s="540"/>
      <c r="M708" s="540"/>
      <c r="N708" s="540"/>
      <c r="O708" s="540"/>
      <c r="P708" s="540"/>
      <c r="Q708" s="540"/>
      <c r="R708" s="540"/>
      <c r="S708" s="540"/>
      <c r="T708" s="541"/>
      <c r="U708" s="541"/>
      <c r="V708" s="541"/>
      <c r="W708" s="541"/>
      <c r="X708" s="541"/>
      <c r="Y708" s="541"/>
      <c r="Z708" s="541"/>
    </row>
    <row r="709">
      <c r="A709" s="540"/>
      <c r="B709" s="540"/>
      <c r="C709" s="540"/>
      <c r="D709" s="540"/>
      <c r="E709" s="540"/>
      <c r="F709" s="540"/>
      <c r="G709" s="540"/>
      <c r="H709" s="540"/>
      <c r="I709" s="540"/>
      <c r="J709" s="540"/>
      <c r="K709" s="540"/>
      <c r="L709" s="540"/>
      <c r="M709" s="540"/>
      <c r="N709" s="540"/>
      <c r="O709" s="540"/>
      <c r="P709" s="540"/>
      <c r="Q709" s="540"/>
      <c r="R709" s="540"/>
      <c r="S709" s="540"/>
      <c r="T709" s="541"/>
      <c r="U709" s="541"/>
      <c r="V709" s="541"/>
      <c r="W709" s="541"/>
      <c r="X709" s="541"/>
      <c r="Y709" s="541"/>
      <c r="Z709" s="541"/>
    </row>
    <row r="710">
      <c r="A710" s="540"/>
      <c r="B710" s="540"/>
      <c r="C710" s="540"/>
      <c r="D710" s="540"/>
      <c r="E710" s="540"/>
      <c r="F710" s="540"/>
      <c r="G710" s="540"/>
      <c r="H710" s="540"/>
      <c r="I710" s="540"/>
      <c r="J710" s="540"/>
      <c r="K710" s="540"/>
      <c r="L710" s="540"/>
      <c r="M710" s="540"/>
      <c r="N710" s="540"/>
      <c r="O710" s="540"/>
      <c r="P710" s="540"/>
      <c r="Q710" s="540"/>
      <c r="R710" s="540"/>
      <c r="S710" s="540"/>
      <c r="T710" s="541"/>
      <c r="U710" s="541"/>
      <c r="V710" s="541"/>
      <c r="W710" s="541"/>
      <c r="X710" s="541"/>
      <c r="Y710" s="541"/>
      <c r="Z710" s="541"/>
    </row>
    <row r="711">
      <c r="A711" s="540"/>
      <c r="B711" s="540"/>
      <c r="C711" s="540"/>
      <c r="D711" s="540"/>
      <c r="E711" s="540"/>
      <c r="F711" s="540"/>
      <c r="G711" s="540"/>
      <c r="H711" s="540"/>
      <c r="I711" s="540"/>
      <c r="J711" s="540"/>
      <c r="K711" s="540"/>
      <c r="L711" s="540"/>
      <c r="M711" s="540"/>
      <c r="N711" s="540"/>
      <c r="O711" s="540"/>
      <c r="P711" s="540"/>
      <c r="Q711" s="540"/>
      <c r="R711" s="540"/>
      <c r="S711" s="540"/>
      <c r="T711" s="541"/>
      <c r="U711" s="541"/>
      <c r="V711" s="541"/>
      <c r="W711" s="541"/>
      <c r="X711" s="541"/>
      <c r="Y711" s="541"/>
      <c r="Z711" s="541"/>
    </row>
    <row r="712">
      <c r="A712" s="540"/>
      <c r="B712" s="540"/>
      <c r="C712" s="540"/>
      <c r="D712" s="540"/>
      <c r="E712" s="540"/>
      <c r="F712" s="540"/>
      <c r="G712" s="540"/>
      <c r="H712" s="540"/>
      <c r="I712" s="540"/>
      <c r="J712" s="540"/>
      <c r="K712" s="540"/>
      <c r="L712" s="540"/>
      <c r="M712" s="540"/>
      <c r="N712" s="540"/>
      <c r="O712" s="540"/>
      <c r="P712" s="540"/>
      <c r="Q712" s="540"/>
      <c r="R712" s="540"/>
      <c r="S712" s="540"/>
      <c r="T712" s="541"/>
      <c r="U712" s="541"/>
      <c r="V712" s="541"/>
      <c r="W712" s="541"/>
      <c r="X712" s="541"/>
      <c r="Y712" s="541"/>
      <c r="Z712" s="541"/>
    </row>
    <row r="713">
      <c r="A713" s="540"/>
      <c r="B713" s="540"/>
      <c r="C713" s="540"/>
      <c r="D713" s="540"/>
      <c r="E713" s="540"/>
      <c r="F713" s="540"/>
      <c r="G713" s="540"/>
      <c r="H713" s="540"/>
      <c r="I713" s="540"/>
      <c r="J713" s="540"/>
      <c r="K713" s="540"/>
      <c r="L713" s="540"/>
      <c r="M713" s="540"/>
      <c r="N713" s="540"/>
      <c r="O713" s="540"/>
      <c r="P713" s="540"/>
      <c r="Q713" s="540"/>
      <c r="R713" s="540"/>
      <c r="S713" s="540"/>
      <c r="T713" s="541"/>
      <c r="U713" s="541"/>
      <c r="V713" s="541"/>
      <c r="W713" s="541"/>
      <c r="X713" s="541"/>
      <c r="Y713" s="541"/>
      <c r="Z713" s="541"/>
    </row>
    <row r="714">
      <c r="A714" s="540"/>
      <c r="B714" s="540"/>
      <c r="C714" s="540"/>
      <c r="D714" s="540"/>
      <c r="E714" s="540"/>
      <c r="F714" s="540"/>
      <c r="G714" s="540"/>
      <c r="H714" s="540"/>
      <c r="I714" s="540"/>
      <c r="J714" s="540"/>
      <c r="K714" s="540"/>
      <c r="L714" s="540"/>
      <c r="M714" s="540"/>
      <c r="N714" s="540"/>
      <c r="O714" s="540"/>
      <c r="P714" s="540"/>
      <c r="Q714" s="540"/>
      <c r="R714" s="540"/>
      <c r="S714" s="540"/>
      <c r="T714" s="541"/>
      <c r="U714" s="541"/>
      <c r="V714" s="541"/>
      <c r="W714" s="541"/>
      <c r="X714" s="541"/>
      <c r="Y714" s="541"/>
      <c r="Z714" s="541"/>
    </row>
    <row r="715">
      <c r="A715" s="540"/>
      <c r="B715" s="540"/>
      <c r="C715" s="540"/>
      <c r="D715" s="540"/>
      <c r="E715" s="540"/>
      <c r="F715" s="540"/>
      <c r="G715" s="540"/>
      <c r="H715" s="540"/>
      <c r="I715" s="540"/>
      <c r="J715" s="540"/>
      <c r="K715" s="540"/>
      <c r="L715" s="540"/>
      <c r="M715" s="540"/>
      <c r="N715" s="540"/>
      <c r="O715" s="540"/>
      <c r="P715" s="540"/>
      <c r="Q715" s="540"/>
      <c r="R715" s="540"/>
      <c r="S715" s="540"/>
      <c r="T715" s="541"/>
      <c r="U715" s="541"/>
      <c r="V715" s="541"/>
      <c r="W715" s="541"/>
      <c r="X715" s="541"/>
      <c r="Y715" s="541"/>
      <c r="Z715" s="541"/>
    </row>
    <row r="716">
      <c r="A716" s="540"/>
      <c r="B716" s="540"/>
      <c r="C716" s="540"/>
      <c r="D716" s="540"/>
      <c r="E716" s="540"/>
      <c r="F716" s="540"/>
      <c r="G716" s="540"/>
      <c r="H716" s="540"/>
      <c r="I716" s="540"/>
      <c r="J716" s="540"/>
      <c r="K716" s="540"/>
      <c r="L716" s="540"/>
      <c r="M716" s="540"/>
      <c r="N716" s="540"/>
      <c r="O716" s="540"/>
      <c r="P716" s="540"/>
      <c r="Q716" s="540"/>
      <c r="R716" s="540"/>
      <c r="S716" s="540"/>
      <c r="T716" s="541"/>
      <c r="U716" s="541"/>
      <c r="V716" s="541"/>
      <c r="W716" s="541"/>
      <c r="X716" s="541"/>
      <c r="Y716" s="541"/>
      <c r="Z716" s="541"/>
    </row>
    <row r="717">
      <c r="A717" s="540"/>
      <c r="B717" s="540"/>
      <c r="C717" s="540"/>
      <c r="D717" s="540"/>
      <c r="E717" s="540"/>
      <c r="F717" s="540"/>
      <c r="G717" s="540"/>
      <c r="H717" s="540"/>
      <c r="I717" s="540"/>
      <c r="J717" s="540"/>
      <c r="K717" s="540"/>
      <c r="L717" s="540"/>
      <c r="M717" s="540"/>
      <c r="N717" s="540"/>
      <c r="O717" s="540"/>
      <c r="P717" s="540"/>
      <c r="Q717" s="540"/>
      <c r="R717" s="540"/>
      <c r="S717" s="540"/>
      <c r="T717" s="541"/>
      <c r="U717" s="541"/>
      <c r="V717" s="541"/>
      <c r="W717" s="541"/>
      <c r="X717" s="541"/>
      <c r="Y717" s="541"/>
      <c r="Z717" s="541"/>
    </row>
    <row r="718">
      <c r="A718" s="540"/>
      <c r="B718" s="540"/>
      <c r="C718" s="540"/>
      <c r="D718" s="540"/>
      <c r="E718" s="540"/>
      <c r="F718" s="540"/>
      <c r="G718" s="540"/>
      <c r="H718" s="540"/>
      <c r="I718" s="540"/>
      <c r="J718" s="540"/>
      <c r="K718" s="540"/>
      <c r="L718" s="540"/>
      <c r="M718" s="540"/>
      <c r="N718" s="540"/>
      <c r="O718" s="540"/>
      <c r="P718" s="540"/>
      <c r="Q718" s="540"/>
      <c r="R718" s="540"/>
      <c r="S718" s="540"/>
      <c r="T718" s="541"/>
      <c r="U718" s="541"/>
      <c r="V718" s="541"/>
      <c r="W718" s="541"/>
      <c r="X718" s="541"/>
      <c r="Y718" s="541"/>
      <c r="Z718" s="541"/>
    </row>
    <row r="719">
      <c r="A719" s="540"/>
      <c r="B719" s="540"/>
      <c r="C719" s="540"/>
      <c r="D719" s="540"/>
      <c r="E719" s="540"/>
      <c r="F719" s="540"/>
      <c r="G719" s="540"/>
      <c r="H719" s="540"/>
      <c r="I719" s="540"/>
      <c r="J719" s="540"/>
      <c r="K719" s="540"/>
      <c r="L719" s="540"/>
      <c r="M719" s="540"/>
      <c r="N719" s="540"/>
      <c r="O719" s="540"/>
      <c r="P719" s="540"/>
      <c r="Q719" s="540"/>
      <c r="R719" s="540"/>
      <c r="S719" s="540"/>
      <c r="T719" s="541"/>
      <c r="U719" s="541"/>
      <c r="V719" s="541"/>
      <c r="W719" s="541"/>
      <c r="X719" s="541"/>
      <c r="Y719" s="541"/>
      <c r="Z719" s="541"/>
    </row>
    <row r="720">
      <c r="A720" s="540"/>
      <c r="B720" s="540"/>
      <c r="C720" s="540"/>
      <c r="D720" s="540"/>
      <c r="E720" s="540"/>
      <c r="F720" s="540"/>
      <c r="G720" s="540"/>
      <c r="H720" s="540"/>
      <c r="I720" s="540"/>
      <c r="J720" s="540"/>
      <c r="K720" s="540"/>
      <c r="L720" s="540"/>
      <c r="M720" s="540"/>
      <c r="N720" s="540"/>
      <c r="O720" s="540"/>
      <c r="P720" s="540"/>
      <c r="Q720" s="540"/>
      <c r="R720" s="540"/>
      <c r="S720" s="540"/>
      <c r="T720" s="541"/>
      <c r="U720" s="541"/>
      <c r="V720" s="541"/>
      <c r="W720" s="541"/>
      <c r="X720" s="541"/>
      <c r="Y720" s="541"/>
      <c r="Z720" s="541"/>
    </row>
    <row r="721">
      <c r="A721" s="540"/>
      <c r="B721" s="540"/>
      <c r="C721" s="540"/>
      <c r="D721" s="540"/>
      <c r="E721" s="540"/>
      <c r="F721" s="540"/>
      <c r="G721" s="540"/>
      <c r="H721" s="540"/>
      <c r="I721" s="540"/>
      <c r="J721" s="540"/>
      <c r="K721" s="540"/>
      <c r="L721" s="540"/>
      <c r="M721" s="540"/>
      <c r="N721" s="540"/>
      <c r="O721" s="540"/>
      <c r="P721" s="540"/>
      <c r="Q721" s="540"/>
      <c r="R721" s="540"/>
      <c r="S721" s="540"/>
      <c r="T721" s="541"/>
      <c r="U721" s="541"/>
      <c r="V721" s="541"/>
      <c r="W721" s="541"/>
      <c r="X721" s="541"/>
      <c r="Y721" s="541"/>
      <c r="Z721" s="541"/>
    </row>
    <row r="722">
      <c r="A722" s="540"/>
      <c r="B722" s="540"/>
      <c r="C722" s="540"/>
      <c r="D722" s="540"/>
      <c r="E722" s="540"/>
      <c r="F722" s="540"/>
      <c r="G722" s="540"/>
      <c r="H722" s="540"/>
      <c r="I722" s="540"/>
      <c r="J722" s="540"/>
      <c r="K722" s="540"/>
      <c r="L722" s="540"/>
      <c r="M722" s="540"/>
      <c r="N722" s="540"/>
      <c r="O722" s="540"/>
      <c r="P722" s="540"/>
      <c r="Q722" s="540"/>
      <c r="R722" s="540"/>
      <c r="S722" s="540"/>
      <c r="T722" s="541"/>
      <c r="U722" s="541"/>
      <c r="V722" s="541"/>
      <c r="W722" s="541"/>
      <c r="X722" s="541"/>
      <c r="Y722" s="541"/>
      <c r="Z722" s="541"/>
    </row>
    <row r="723">
      <c r="A723" s="540"/>
      <c r="B723" s="540"/>
      <c r="C723" s="540"/>
      <c r="D723" s="540"/>
      <c r="E723" s="540"/>
      <c r="F723" s="540"/>
      <c r="G723" s="540"/>
      <c r="H723" s="540"/>
      <c r="I723" s="540"/>
      <c r="J723" s="540"/>
      <c r="K723" s="540"/>
      <c r="L723" s="540"/>
      <c r="M723" s="540"/>
      <c r="N723" s="540"/>
      <c r="O723" s="540"/>
      <c r="P723" s="540"/>
      <c r="Q723" s="540"/>
      <c r="R723" s="540"/>
      <c r="S723" s="540"/>
      <c r="T723" s="541"/>
      <c r="U723" s="541"/>
      <c r="V723" s="541"/>
      <c r="W723" s="541"/>
      <c r="X723" s="541"/>
      <c r="Y723" s="541"/>
      <c r="Z723" s="541"/>
    </row>
    <row r="724">
      <c r="A724" s="540"/>
      <c r="B724" s="540"/>
      <c r="C724" s="540"/>
      <c r="D724" s="540"/>
      <c r="E724" s="540"/>
      <c r="F724" s="540"/>
      <c r="G724" s="540"/>
      <c r="H724" s="540"/>
      <c r="I724" s="540"/>
      <c r="J724" s="540"/>
      <c r="K724" s="540"/>
      <c r="L724" s="540"/>
      <c r="M724" s="540"/>
      <c r="N724" s="540"/>
      <c r="O724" s="540"/>
      <c r="P724" s="540"/>
      <c r="Q724" s="540"/>
      <c r="R724" s="540"/>
      <c r="S724" s="540"/>
      <c r="T724" s="541"/>
      <c r="U724" s="541"/>
      <c r="V724" s="541"/>
      <c r="W724" s="541"/>
      <c r="X724" s="541"/>
      <c r="Y724" s="541"/>
      <c r="Z724" s="541"/>
    </row>
    <row r="725">
      <c r="A725" s="540"/>
      <c r="B725" s="540"/>
      <c r="C725" s="540"/>
      <c r="D725" s="540"/>
      <c r="E725" s="540"/>
      <c r="F725" s="540"/>
      <c r="G725" s="540"/>
      <c r="H725" s="540"/>
      <c r="I725" s="540"/>
      <c r="J725" s="540"/>
      <c r="K725" s="540"/>
      <c r="L725" s="540"/>
      <c r="M725" s="540"/>
      <c r="N725" s="540"/>
      <c r="O725" s="540"/>
      <c r="P725" s="540"/>
      <c r="Q725" s="540"/>
      <c r="R725" s="540"/>
      <c r="S725" s="540"/>
      <c r="T725" s="541"/>
      <c r="U725" s="541"/>
      <c r="V725" s="541"/>
      <c r="W725" s="541"/>
      <c r="X725" s="541"/>
      <c r="Y725" s="541"/>
      <c r="Z725" s="541"/>
    </row>
    <row r="726">
      <c r="A726" s="540"/>
      <c r="B726" s="540"/>
      <c r="C726" s="540"/>
      <c r="D726" s="540"/>
      <c r="E726" s="540"/>
      <c r="F726" s="540"/>
      <c r="G726" s="540"/>
      <c r="H726" s="540"/>
      <c r="I726" s="540"/>
      <c r="J726" s="540"/>
      <c r="K726" s="540"/>
      <c r="L726" s="540"/>
      <c r="M726" s="540"/>
      <c r="N726" s="540"/>
      <c r="O726" s="540"/>
      <c r="P726" s="540"/>
      <c r="Q726" s="540"/>
      <c r="R726" s="540"/>
      <c r="S726" s="540"/>
      <c r="T726" s="541"/>
      <c r="U726" s="541"/>
      <c r="V726" s="541"/>
      <c r="W726" s="541"/>
      <c r="X726" s="541"/>
      <c r="Y726" s="541"/>
      <c r="Z726" s="541"/>
    </row>
    <row r="727">
      <c r="A727" s="540"/>
      <c r="B727" s="540"/>
      <c r="C727" s="540"/>
      <c r="D727" s="540"/>
      <c r="E727" s="540"/>
      <c r="F727" s="540"/>
      <c r="G727" s="540"/>
      <c r="H727" s="540"/>
      <c r="I727" s="540"/>
      <c r="J727" s="540"/>
      <c r="K727" s="540"/>
      <c r="L727" s="540"/>
      <c r="M727" s="540"/>
      <c r="N727" s="540"/>
      <c r="O727" s="540"/>
      <c r="P727" s="540"/>
      <c r="Q727" s="540"/>
      <c r="R727" s="540"/>
      <c r="S727" s="540"/>
      <c r="T727" s="541"/>
      <c r="U727" s="541"/>
      <c r="V727" s="541"/>
      <c r="W727" s="541"/>
      <c r="X727" s="541"/>
      <c r="Y727" s="541"/>
      <c r="Z727" s="541"/>
    </row>
    <row r="728">
      <c r="A728" s="540"/>
      <c r="B728" s="540"/>
      <c r="C728" s="540"/>
      <c r="D728" s="540"/>
      <c r="E728" s="540"/>
      <c r="F728" s="540"/>
      <c r="G728" s="540"/>
      <c r="H728" s="540"/>
      <c r="I728" s="540"/>
      <c r="J728" s="540"/>
      <c r="K728" s="540"/>
      <c r="L728" s="540"/>
      <c r="M728" s="540"/>
      <c r="N728" s="540"/>
      <c r="O728" s="540"/>
      <c r="P728" s="540"/>
      <c r="Q728" s="540"/>
      <c r="R728" s="540"/>
      <c r="S728" s="540"/>
      <c r="T728" s="541"/>
      <c r="U728" s="541"/>
      <c r="V728" s="541"/>
      <c r="W728" s="541"/>
      <c r="X728" s="541"/>
      <c r="Y728" s="541"/>
      <c r="Z728" s="541"/>
    </row>
    <row r="729">
      <c r="A729" s="540"/>
      <c r="B729" s="540"/>
      <c r="C729" s="540"/>
      <c r="D729" s="540"/>
      <c r="E729" s="540"/>
      <c r="F729" s="540"/>
      <c r="G729" s="540"/>
      <c r="H729" s="540"/>
      <c r="I729" s="540"/>
      <c r="J729" s="540"/>
      <c r="K729" s="540"/>
      <c r="L729" s="540"/>
      <c r="M729" s="540"/>
      <c r="N729" s="540"/>
      <c r="O729" s="540"/>
      <c r="P729" s="540"/>
      <c r="Q729" s="540"/>
      <c r="R729" s="540"/>
      <c r="S729" s="540"/>
      <c r="T729" s="541"/>
      <c r="U729" s="541"/>
      <c r="V729" s="541"/>
      <c r="W729" s="541"/>
      <c r="X729" s="541"/>
      <c r="Y729" s="541"/>
      <c r="Z729" s="541"/>
    </row>
    <row r="730">
      <c r="A730" s="540"/>
      <c r="B730" s="540"/>
      <c r="C730" s="540"/>
      <c r="D730" s="540"/>
      <c r="E730" s="540"/>
      <c r="F730" s="540"/>
      <c r="G730" s="540"/>
      <c r="H730" s="540"/>
      <c r="I730" s="540"/>
      <c r="J730" s="540"/>
      <c r="K730" s="540"/>
      <c r="L730" s="540"/>
      <c r="M730" s="540"/>
      <c r="N730" s="540"/>
      <c r="O730" s="540"/>
      <c r="P730" s="540"/>
      <c r="Q730" s="540"/>
      <c r="R730" s="540"/>
      <c r="S730" s="540"/>
      <c r="T730" s="541"/>
      <c r="U730" s="541"/>
      <c r="V730" s="541"/>
      <c r="W730" s="541"/>
      <c r="X730" s="541"/>
      <c r="Y730" s="541"/>
      <c r="Z730" s="541"/>
    </row>
    <row r="731">
      <c r="A731" s="540"/>
      <c r="B731" s="540"/>
      <c r="C731" s="540"/>
      <c r="D731" s="540"/>
      <c r="E731" s="540"/>
      <c r="F731" s="540"/>
      <c r="G731" s="540"/>
      <c r="H731" s="540"/>
      <c r="I731" s="540"/>
      <c r="J731" s="540"/>
      <c r="K731" s="540"/>
      <c r="L731" s="540"/>
      <c r="M731" s="540"/>
      <c r="N731" s="540"/>
      <c r="O731" s="540"/>
      <c r="P731" s="540"/>
      <c r="Q731" s="540"/>
      <c r="R731" s="540"/>
      <c r="S731" s="540"/>
      <c r="T731" s="541"/>
      <c r="U731" s="541"/>
      <c r="V731" s="541"/>
      <c r="W731" s="541"/>
      <c r="X731" s="541"/>
      <c r="Y731" s="541"/>
      <c r="Z731" s="541"/>
    </row>
    <row r="732">
      <c r="A732" s="540"/>
      <c r="B732" s="540"/>
      <c r="C732" s="540"/>
      <c r="D732" s="540"/>
      <c r="E732" s="540"/>
      <c r="F732" s="540"/>
      <c r="G732" s="540"/>
      <c r="H732" s="540"/>
      <c r="I732" s="540"/>
      <c r="J732" s="540"/>
      <c r="K732" s="540"/>
      <c r="L732" s="540"/>
      <c r="M732" s="540"/>
      <c r="N732" s="540"/>
      <c r="O732" s="540"/>
      <c r="P732" s="540"/>
      <c r="Q732" s="540"/>
      <c r="R732" s="540"/>
      <c r="S732" s="540"/>
      <c r="T732" s="541"/>
      <c r="U732" s="541"/>
      <c r="V732" s="541"/>
      <c r="W732" s="541"/>
      <c r="X732" s="541"/>
      <c r="Y732" s="541"/>
      <c r="Z732" s="541"/>
    </row>
    <row r="733">
      <c r="A733" s="540"/>
      <c r="B733" s="540"/>
      <c r="C733" s="540"/>
      <c r="D733" s="540"/>
      <c r="E733" s="540"/>
      <c r="F733" s="540"/>
      <c r="G733" s="540"/>
      <c r="H733" s="540"/>
      <c r="I733" s="540"/>
      <c r="J733" s="540"/>
      <c r="K733" s="540"/>
      <c r="L733" s="540"/>
      <c r="M733" s="540"/>
      <c r="N733" s="540"/>
      <c r="O733" s="540"/>
      <c r="P733" s="540"/>
      <c r="Q733" s="540"/>
      <c r="R733" s="540"/>
      <c r="S733" s="540"/>
      <c r="T733" s="541"/>
      <c r="U733" s="541"/>
      <c r="V733" s="541"/>
      <c r="W733" s="541"/>
      <c r="X733" s="541"/>
      <c r="Y733" s="541"/>
      <c r="Z733" s="541"/>
    </row>
    <row r="734">
      <c r="A734" s="540"/>
      <c r="B734" s="540"/>
      <c r="C734" s="540"/>
      <c r="D734" s="540"/>
      <c r="E734" s="540"/>
      <c r="F734" s="540"/>
      <c r="G734" s="540"/>
      <c r="H734" s="540"/>
      <c r="I734" s="540"/>
      <c r="J734" s="540"/>
      <c r="K734" s="540"/>
      <c r="L734" s="540"/>
      <c r="M734" s="540"/>
      <c r="N734" s="540"/>
      <c r="O734" s="540"/>
      <c r="P734" s="540"/>
      <c r="Q734" s="540"/>
      <c r="R734" s="540"/>
      <c r="S734" s="540"/>
      <c r="T734" s="541"/>
      <c r="U734" s="541"/>
      <c r="V734" s="541"/>
      <c r="W734" s="541"/>
      <c r="X734" s="541"/>
      <c r="Y734" s="541"/>
      <c r="Z734" s="541"/>
    </row>
    <row r="735">
      <c r="A735" s="540"/>
      <c r="B735" s="540"/>
      <c r="C735" s="540"/>
      <c r="D735" s="540"/>
      <c r="E735" s="540"/>
      <c r="F735" s="540"/>
      <c r="G735" s="540"/>
      <c r="H735" s="540"/>
      <c r="I735" s="540"/>
      <c r="J735" s="540"/>
      <c r="K735" s="540"/>
      <c r="L735" s="540"/>
      <c r="M735" s="540"/>
      <c r="N735" s="540"/>
      <c r="O735" s="540"/>
      <c r="P735" s="540"/>
      <c r="Q735" s="540"/>
      <c r="R735" s="540"/>
      <c r="S735" s="540"/>
      <c r="T735" s="541"/>
      <c r="U735" s="541"/>
      <c r="V735" s="541"/>
      <c r="W735" s="541"/>
      <c r="X735" s="541"/>
      <c r="Y735" s="541"/>
      <c r="Z735" s="541"/>
    </row>
    <row r="736">
      <c r="A736" s="540"/>
      <c r="B736" s="540"/>
      <c r="C736" s="540"/>
      <c r="D736" s="540"/>
      <c r="E736" s="540"/>
      <c r="F736" s="540"/>
      <c r="G736" s="540"/>
      <c r="H736" s="540"/>
      <c r="I736" s="540"/>
      <c r="J736" s="540"/>
      <c r="K736" s="540"/>
      <c r="L736" s="540"/>
      <c r="M736" s="540"/>
      <c r="N736" s="540"/>
      <c r="O736" s="540"/>
      <c r="P736" s="540"/>
      <c r="Q736" s="540"/>
      <c r="R736" s="540"/>
      <c r="S736" s="540"/>
      <c r="T736" s="541"/>
      <c r="U736" s="541"/>
      <c r="V736" s="541"/>
      <c r="W736" s="541"/>
      <c r="X736" s="541"/>
      <c r="Y736" s="541"/>
      <c r="Z736" s="541"/>
    </row>
    <row r="737">
      <c r="A737" s="540"/>
      <c r="B737" s="540"/>
      <c r="C737" s="540"/>
      <c r="D737" s="540"/>
      <c r="E737" s="540"/>
      <c r="F737" s="540"/>
      <c r="G737" s="540"/>
      <c r="H737" s="540"/>
      <c r="I737" s="540"/>
      <c r="J737" s="540"/>
      <c r="K737" s="540"/>
      <c r="L737" s="540"/>
      <c r="M737" s="540"/>
      <c r="N737" s="540"/>
      <c r="O737" s="540"/>
      <c r="P737" s="540"/>
      <c r="Q737" s="540"/>
      <c r="R737" s="540"/>
      <c r="S737" s="540"/>
      <c r="T737" s="541"/>
      <c r="U737" s="541"/>
      <c r="V737" s="541"/>
      <c r="W737" s="541"/>
      <c r="X737" s="541"/>
      <c r="Y737" s="541"/>
      <c r="Z737" s="541"/>
    </row>
    <row r="738">
      <c r="A738" s="540"/>
      <c r="B738" s="540"/>
      <c r="C738" s="540"/>
      <c r="D738" s="540"/>
      <c r="E738" s="540"/>
      <c r="F738" s="540"/>
      <c r="G738" s="540"/>
      <c r="H738" s="540"/>
      <c r="I738" s="540"/>
      <c r="J738" s="540"/>
      <c r="K738" s="540"/>
      <c r="L738" s="540"/>
      <c r="M738" s="540"/>
      <c r="N738" s="540"/>
      <c r="O738" s="540"/>
      <c r="P738" s="540"/>
      <c r="Q738" s="540"/>
      <c r="R738" s="540"/>
      <c r="S738" s="540"/>
      <c r="T738" s="541"/>
      <c r="U738" s="541"/>
      <c r="V738" s="541"/>
      <c r="W738" s="541"/>
      <c r="X738" s="541"/>
      <c r="Y738" s="541"/>
      <c r="Z738" s="541"/>
    </row>
    <row r="739">
      <c r="A739" s="540"/>
      <c r="B739" s="540"/>
      <c r="C739" s="540"/>
      <c r="D739" s="540"/>
      <c r="E739" s="540"/>
      <c r="F739" s="540"/>
      <c r="G739" s="540"/>
      <c r="H739" s="540"/>
      <c r="I739" s="540"/>
      <c r="J739" s="540"/>
      <c r="K739" s="540"/>
      <c r="L739" s="540"/>
      <c r="M739" s="540"/>
      <c r="N739" s="540"/>
      <c r="O739" s="540"/>
      <c r="P739" s="540"/>
      <c r="Q739" s="540"/>
      <c r="R739" s="540"/>
      <c r="S739" s="540"/>
      <c r="T739" s="541"/>
      <c r="U739" s="541"/>
      <c r="V739" s="541"/>
      <c r="W739" s="541"/>
      <c r="X739" s="541"/>
      <c r="Y739" s="541"/>
      <c r="Z739" s="541"/>
    </row>
    <row r="740">
      <c r="A740" s="540"/>
      <c r="B740" s="540"/>
      <c r="C740" s="540"/>
      <c r="D740" s="540"/>
      <c r="E740" s="540"/>
      <c r="F740" s="540"/>
      <c r="G740" s="540"/>
      <c r="H740" s="540"/>
      <c r="I740" s="540"/>
      <c r="J740" s="540"/>
      <c r="K740" s="540"/>
      <c r="L740" s="540"/>
      <c r="M740" s="540"/>
      <c r="N740" s="540"/>
      <c r="O740" s="540"/>
      <c r="P740" s="540"/>
      <c r="Q740" s="540"/>
      <c r="R740" s="540"/>
      <c r="S740" s="540"/>
      <c r="T740" s="541"/>
      <c r="U740" s="541"/>
      <c r="V740" s="541"/>
      <c r="W740" s="541"/>
      <c r="X740" s="541"/>
      <c r="Y740" s="541"/>
      <c r="Z740" s="541"/>
    </row>
    <row r="741">
      <c r="A741" s="540"/>
      <c r="B741" s="540"/>
      <c r="C741" s="540"/>
      <c r="D741" s="540"/>
      <c r="E741" s="540"/>
      <c r="F741" s="540"/>
      <c r="G741" s="540"/>
      <c r="H741" s="540"/>
      <c r="I741" s="540"/>
      <c r="J741" s="540"/>
      <c r="K741" s="540"/>
      <c r="L741" s="540"/>
      <c r="M741" s="540"/>
      <c r="N741" s="540"/>
      <c r="O741" s="540"/>
      <c r="P741" s="540"/>
      <c r="Q741" s="540"/>
      <c r="R741" s="540"/>
      <c r="S741" s="540"/>
      <c r="T741" s="541"/>
      <c r="U741" s="541"/>
      <c r="V741" s="541"/>
      <c r="W741" s="541"/>
      <c r="X741" s="541"/>
      <c r="Y741" s="541"/>
      <c r="Z741" s="541"/>
    </row>
    <row r="742">
      <c r="A742" s="540"/>
      <c r="B742" s="540"/>
      <c r="C742" s="540"/>
      <c r="D742" s="540"/>
      <c r="E742" s="540"/>
      <c r="F742" s="540"/>
      <c r="G742" s="540"/>
      <c r="H742" s="540"/>
      <c r="I742" s="540"/>
      <c r="J742" s="540"/>
      <c r="K742" s="540"/>
      <c r="L742" s="540"/>
      <c r="M742" s="540"/>
      <c r="N742" s="540"/>
      <c r="O742" s="540"/>
      <c r="P742" s="540"/>
      <c r="Q742" s="540"/>
      <c r="R742" s="540"/>
      <c r="S742" s="540"/>
      <c r="T742" s="541"/>
      <c r="U742" s="541"/>
      <c r="V742" s="541"/>
      <c r="W742" s="541"/>
      <c r="X742" s="541"/>
      <c r="Y742" s="541"/>
      <c r="Z742" s="541"/>
    </row>
    <row r="743">
      <c r="A743" s="540"/>
      <c r="B743" s="540"/>
      <c r="C743" s="540"/>
      <c r="D743" s="540"/>
      <c r="E743" s="540"/>
      <c r="F743" s="540"/>
      <c r="G743" s="540"/>
      <c r="H743" s="540"/>
      <c r="I743" s="540"/>
      <c r="J743" s="540"/>
      <c r="K743" s="540"/>
      <c r="L743" s="540"/>
      <c r="M743" s="540"/>
      <c r="N743" s="540"/>
      <c r="O743" s="540"/>
      <c r="P743" s="540"/>
      <c r="Q743" s="540"/>
      <c r="R743" s="540"/>
      <c r="S743" s="540"/>
      <c r="T743" s="541"/>
      <c r="U743" s="541"/>
      <c r="V743" s="541"/>
      <c r="W743" s="541"/>
      <c r="X743" s="541"/>
      <c r="Y743" s="541"/>
      <c r="Z743" s="541"/>
    </row>
    <row r="744">
      <c r="A744" s="540"/>
      <c r="B744" s="540"/>
      <c r="C744" s="540"/>
      <c r="D744" s="540"/>
      <c r="E744" s="540"/>
      <c r="F744" s="540"/>
      <c r="G744" s="540"/>
      <c r="H744" s="540"/>
      <c r="I744" s="540"/>
      <c r="J744" s="540"/>
      <c r="K744" s="540"/>
      <c r="L744" s="540"/>
      <c r="M744" s="540"/>
      <c r="N744" s="540"/>
      <c r="O744" s="540"/>
      <c r="P744" s="540"/>
      <c r="Q744" s="540"/>
      <c r="R744" s="540"/>
      <c r="S744" s="540"/>
      <c r="T744" s="541"/>
      <c r="U744" s="541"/>
      <c r="V744" s="541"/>
      <c r="W744" s="541"/>
      <c r="X744" s="541"/>
      <c r="Y744" s="541"/>
      <c r="Z744" s="541"/>
    </row>
    <row r="745">
      <c r="A745" s="540"/>
      <c r="B745" s="540"/>
      <c r="C745" s="540"/>
      <c r="D745" s="540"/>
      <c r="E745" s="540"/>
      <c r="F745" s="540"/>
      <c r="G745" s="540"/>
      <c r="H745" s="540"/>
      <c r="I745" s="540"/>
      <c r="J745" s="540"/>
      <c r="K745" s="540"/>
      <c r="L745" s="540"/>
      <c r="M745" s="540"/>
      <c r="N745" s="540"/>
      <c r="O745" s="540"/>
      <c r="P745" s="540"/>
      <c r="Q745" s="540"/>
      <c r="R745" s="540"/>
      <c r="S745" s="540"/>
      <c r="T745" s="541"/>
      <c r="U745" s="541"/>
      <c r="V745" s="541"/>
      <c r="W745" s="541"/>
      <c r="X745" s="541"/>
      <c r="Y745" s="541"/>
      <c r="Z745" s="541"/>
    </row>
    <row r="746">
      <c r="A746" s="540"/>
      <c r="B746" s="540"/>
      <c r="C746" s="540"/>
      <c r="D746" s="540"/>
      <c r="E746" s="540"/>
      <c r="F746" s="540"/>
      <c r="G746" s="540"/>
      <c r="H746" s="540"/>
      <c r="I746" s="540"/>
      <c r="J746" s="540"/>
      <c r="K746" s="540"/>
      <c r="L746" s="540"/>
      <c r="M746" s="540"/>
      <c r="N746" s="540"/>
      <c r="O746" s="540"/>
      <c r="P746" s="540"/>
      <c r="Q746" s="540"/>
      <c r="R746" s="540"/>
      <c r="S746" s="540"/>
      <c r="T746" s="541"/>
      <c r="U746" s="541"/>
      <c r="V746" s="541"/>
      <c r="W746" s="541"/>
      <c r="X746" s="541"/>
      <c r="Y746" s="541"/>
      <c r="Z746" s="541"/>
    </row>
    <row r="747">
      <c r="A747" s="540"/>
      <c r="B747" s="540"/>
      <c r="C747" s="540"/>
      <c r="D747" s="540"/>
      <c r="E747" s="540"/>
      <c r="F747" s="540"/>
      <c r="G747" s="540"/>
      <c r="H747" s="540"/>
      <c r="I747" s="540"/>
      <c r="J747" s="540"/>
      <c r="K747" s="540"/>
      <c r="L747" s="540"/>
      <c r="M747" s="540"/>
      <c r="N747" s="540"/>
      <c r="O747" s="540"/>
      <c r="P747" s="540"/>
      <c r="Q747" s="540"/>
      <c r="R747" s="540"/>
      <c r="S747" s="540"/>
      <c r="T747" s="541"/>
      <c r="U747" s="541"/>
      <c r="V747" s="541"/>
      <c r="W747" s="541"/>
      <c r="X747" s="541"/>
      <c r="Y747" s="541"/>
      <c r="Z747" s="541"/>
    </row>
    <row r="748">
      <c r="A748" s="540"/>
      <c r="B748" s="540"/>
      <c r="C748" s="540"/>
      <c r="D748" s="540"/>
      <c r="E748" s="540"/>
      <c r="F748" s="540"/>
      <c r="G748" s="540"/>
      <c r="H748" s="540"/>
      <c r="I748" s="540"/>
      <c r="J748" s="540"/>
      <c r="K748" s="540"/>
      <c r="L748" s="540"/>
      <c r="M748" s="540"/>
      <c r="N748" s="540"/>
      <c r="O748" s="540"/>
      <c r="P748" s="540"/>
      <c r="Q748" s="540"/>
      <c r="R748" s="540"/>
      <c r="S748" s="540"/>
      <c r="T748" s="541"/>
      <c r="U748" s="541"/>
      <c r="V748" s="541"/>
      <c r="W748" s="541"/>
      <c r="X748" s="541"/>
      <c r="Y748" s="541"/>
      <c r="Z748" s="541"/>
    </row>
    <row r="749">
      <c r="A749" s="540"/>
      <c r="B749" s="540"/>
      <c r="C749" s="540"/>
      <c r="D749" s="540"/>
      <c r="E749" s="540"/>
      <c r="F749" s="540"/>
      <c r="G749" s="540"/>
      <c r="H749" s="540"/>
      <c r="I749" s="540"/>
      <c r="J749" s="540"/>
      <c r="K749" s="540"/>
      <c r="L749" s="540"/>
      <c r="M749" s="540"/>
      <c r="N749" s="540"/>
      <c r="O749" s="540"/>
      <c r="P749" s="540"/>
      <c r="Q749" s="540"/>
      <c r="R749" s="540"/>
      <c r="S749" s="540"/>
      <c r="T749" s="541"/>
      <c r="U749" s="541"/>
      <c r="V749" s="541"/>
      <c r="W749" s="541"/>
      <c r="X749" s="541"/>
      <c r="Y749" s="541"/>
      <c r="Z749" s="541"/>
    </row>
    <row r="750">
      <c r="A750" s="540"/>
      <c r="B750" s="540"/>
      <c r="C750" s="540"/>
      <c r="D750" s="540"/>
      <c r="E750" s="540"/>
      <c r="F750" s="540"/>
      <c r="G750" s="540"/>
      <c r="H750" s="540"/>
      <c r="I750" s="540"/>
      <c r="J750" s="540"/>
      <c r="K750" s="540"/>
      <c r="L750" s="540"/>
      <c r="M750" s="540"/>
      <c r="N750" s="540"/>
      <c r="O750" s="540"/>
      <c r="P750" s="540"/>
      <c r="Q750" s="540"/>
      <c r="R750" s="540"/>
      <c r="S750" s="540"/>
      <c r="T750" s="541"/>
      <c r="U750" s="541"/>
      <c r="V750" s="541"/>
      <c r="W750" s="541"/>
      <c r="X750" s="541"/>
      <c r="Y750" s="541"/>
      <c r="Z750" s="541"/>
    </row>
    <row r="751">
      <c r="A751" s="540"/>
      <c r="B751" s="540"/>
      <c r="C751" s="540"/>
      <c r="D751" s="540"/>
      <c r="E751" s="540"/>
      <c r="F751" s="540"/>
      <c r="G751" s="540"/>
      <c r="H751" s="540"/>
      <c r="I751" s="540"/>
      <c r="J751" s="540"/>
      <c r="K751" s="540"/>
      <c r="L751" s="540"/>
      <c r="M751" s="540"/>
      <c r="N751" s="540"/>
      <c r="O751" s="540"/>
      <c r="P751" s="540"/>
      <c r="Q751" s="540"/>
      <c r="R751" s="540"/>
      <c r="S751" s="540"/>
      <c r="T751" s="541"/>
      <c r="U751" s="541"/>
      <c r="V751" s="541"/>
      <c r="W751" s="541"/>
      <c r="X751" s="541"/>
      <c r="Y751" s="541"/>
      <c r="Z751" s="541"/>
    </row>
    <row r="752">
      <c r="A752" s="540"/>
      <c r="B752" s="540"/>
      <c r="C752" s="540"/>
      <c r="D752" s="540"/>
      <c r="E752" s="540"/>
      <c r="F752" s="540"/>
      <c r="G752" s="540"/>
      <c r="H752" s="540"/>
      <c r="I752" s="540"/>
      <c r="J752" s="540"/>
      <c r="K752" s="540"/>
      <c r="L752" s="540"/>
      <c r="M752" s="540"/>
      <c r="N752" s="540"/>
      <c r="O752" s="540"/>
      <c r="P752" s="540"/>
      <c r="Q752" s="540"/>
      <c r="R752" s="540"/>
      <c r="S752" s="540"/>
      <c r="T752" s="541"/>
      <c r="U752" s="541"/>
      <c r="V752" s="541"/>
      <c r="W752" s="541"/>
      <c r="X752" s="541"/>
      <c r="Y752" s="541"/>
      <c r="Z752" s="541"/>
    </row>
    <row r="753">
      <c r="A753" s="540"/>
      <c r="B753" s="540"/>
      <c r="C753" s="540"/>
      <c r="D753" s="540"/>
      <c r="E753" s="540"/>
      <c r="F753" s="540"/>
      <c r="G753" s="540"/>
      <c r="H753" s="540"/>
      <c r="I753" s="540"/>
      <c r="J753" s="540"/>
      <c r="K753" s="540"/>
      <c r="L753" s="540"/>
      <c r="M753" s="540"/>
      <c r="N753" s="540"/>
      <c r="O753" s="540"/>
      <c r="P753" s="540"/>
      <c r="Q753" s="540"/>
      <c r="R753" s="540"/>
      <c r="S753" s="540"/>
      <c r="T753" s="541"/>
      <c r="U753" s="541"/>
      <c r="V753" s="541"/>
      <c r="W753" s="541"/>
      <c r="X753" s="541"/>
      <c r="Y753" s="541"/>
      <c r="Z753" s="541"/>
    </row>
    <row r="754">
      <c r="A754" s="540"/>
      <c r="B754" s="540"/>
      <c r="C754" s="540"/>
      <c r="D754" s="540"/>
      <c r="E754" s="540"/>
      <c r="F754" s="540"/>
      <c r="G754" s="540"/>
      <c r="H754" s="540"/>
      <c r="I754" s="540"/>
      <c r="J754" s="540"/>
      <c r="K754" s="540"/>
      <c r="L754" s="540"/>
      <c r="M754" s="540"/>
      <c r="N754" s="540"/>
      <c r="O754" s="540"/>
      <c r="P754" s="540"/>
      <c r="Q754" s="540"/>
      <c r="R754" s="540"/>
      <c r="S754" s="540"/>
      <c r="T754" s="541"/>
      <c r="U754" s="541"/>
      <c r="V754" s="541"/>
      <c r="W754" s="541"/>
      <c r="X754" s="541"/>
      <c r="Y754" s="541"/>
      <c r="Z754" s="541"/>
    </row>
    <row r="755">
      <c r="A755" s="540"/>
      <c r="B755" s="540"/>
      <c r="C755" s="540"/>
      <c r="D755" s="540"/>
      <c r="E755" s="540"/>
      <c r="F755" s="540"/>
      <c r="G755" s="540"/>
      <c r="H755" s="540"/>
      <c r="I755" s="540"/>
      <c r="J755" s="540"/>
      <c r="K755" s="540"/>
      <c r="L755" s="540"/>
      <c r="M755" s="540"/>
      <c r="N755" s="540"/>
      <c r="O755" s="540"/>
      <c r="P755" s="540"/>
      <c r="Q755" s="540"/>
      <c r="R755" s="540"/>
      <c r="S755" s="540"/>
      <c r="T755" s="541"/>
      <c r="U755" s="541"/>
      <c r="V755" s="541"/>
      <c r="W755" s="541"/>
      <c r="X755" s="541"/>
      <c r="Y755" s="541"/>
      <c r="Z755" s="541"/>
    </row>
    <row r="756">
      <c r="A756" s="540"/>
      <c r="B756" s="540"/>
      <c r="C756" s="540"/>
      <c r="D756" s="540"/>
      <c r="E756" s="540"/>
      <c r="F756" s="540"/>
      <c r="G756" s="540"/>
      <c r="H756" s="540"/>
      <c r="I756" s="540"/>
      <c r="J756" s="540"/>
      <c r="K756" s="540"/>
      <c r="L756" s="540"/>
      <c r="M756" s="540"/>
      <c r="N756" s="540"/>
      <c r="O756" s="540"/>
      <c r="P756" s="540"/>
      <c r="Q756" s="540"/>
      <c r="R756" s="540"/>
      <c r="S756" s="540"/>
      <c r="T756" s="541"/>
      <c r="U756" s="541"/>
      <c r="V756" s="541"/>
      <c r="W756" s="541"/>
      <c r="X756" s="541"/>
      <c r="Y756" s="541"/>
      <c r="Z756" s="541"/>
    </row>
    <row r="757">
      <c r="A757" s="540"/>
      <c r="B757" s="540"/>
      <c r="C757" s="540"/>
      <c r="D757" s="540"/>
      <c r="E757" s="540"/>
      <c r="F757" s="540"/>
      <c r="G757" s="540"/>
      <c r="H757" s="540"/>
      <c r="I757" s="540"/>
      <c r="J757" s="540"/>
      <c r="K757" s="540"/>
      <c r="L757" s="540"/>
      <c r="M757" s="540"/>
      <c r="N757" s="540"/>
      <c r="O757" s="540"/>
      <c r="P757" s="540"/>
      <c r="Q757" s="540"/>
      <c r="R757" s="540"/>
      <c r="S757" s="540"/>
      <c r="T757" s="541"/>
      <c r="U757" s="541"/>
      <c r="V757" s="541"/>
      <c r="W757" s="541"/>
      <c r="X757" s="541"/>
      <c r="Y757" s="541"/>
      <c r="Z757" s="541"/>
    </row>
    <row r="758">
      <c r="A758" s="540"/>
      <c r="B758" s="540"/>
      <c r="C758" s="540"/>
      <c r="D758" s="540"/>
      <c r="E758" s="540"/>
      <c r="F758" s="540"/>
      <c r="G758" s="540"/>
      <c r="H758" s="540"/>
      <c r="I758" s="540"/>
      <c r="J758" s="540"/>
      <c r="K758" s="540"/>
      <c r="L758" s="540"/>
      <c r="M758" s="540"/>
      <c r="N758" s="540"/>
      <c r="O758" s="540"/>
      <c r="P758" s="540"/>
      <c r="Q758" s="540"/>
      <c r="R758" s="540"/>
      <c r="S758" s="540"/>
      <c r="T758" s="541"/>
      <c r="U758" s="541"/>
      <c r="V758" s="541"/>
      <c r="W758" s="541"/>
      <c r="X758" s="541"/>
      <c r="Y758" s="541"/>
      <c r="Z758" s="541"/>
    </row>
    <row r="759">
      <c r="A759" s="540"/>
      <c r="B759" s="540"/>
      <c r="C759" s="540"/>
      <c r="D759" s="540"/>
      <c r="E759" s="540"/>
      <c r="F759" s="540"/>
      <c r="G759" s="540"/>
      <c r="H759" s="540"/>
      <c r="I759" s="540"/>
      <c r="J759" s="540"/>
      <c r="K759" s="540"/>
      <c r="L759" s="540"/>
      <c r="M759" s="540"/>
      <c r="N759" s="540"/>
      <c r="O759" s="540"/>
      <c r="P759" s="540"/>
      <c r="Q759" s="540"/>
      <c r="R759" s="540"/>
      <c r="S759" s="540"/>
      <c r="T759" s="541"/>
      <c r="U759" s="541"/>
      <c r="V759" s="541"/>
      <c r="W759" s="541"/>
      <c r="X759" s="541"/>
      <c r="Y759" s="541"/>
      <c r="Z759" s="541"/>
    </row>
    <row r="760">
      <c r="A760" s="540"/>
      <c r="B760" s="540"/>
      <c r="C760" s="540"/>
      <c r="D760" s="540"/>
      <c r="E760" s="540"/>
      <c r="F760" s="540"/>
      <c r="G760" s="540"/>
      <c r="H760" s="540"/>
      <c r="I760" s="540"/>
      <c r="J760" s="540"/>
      <c r="K760" s="540"/>
      <c r="L760" s="540"/>
      <c r="M760" s="540"/>
      <c r="N760" s="540"/>
      <c r="O760" s="540"/>
      <c r="P760" s="540"/>
      <c r="Q760" s="540"/>
      <c r="R760" s="540"/>
      <c r="S760" s="540"/>
      <c r="T760" s="541"/>
      <c r="U760" s="541"/>
      <c r="V760" s="541"/>
      <c r="W760" s="541"/>
      <c r="X760" s="541"/>
      <c r="Y760" s="541"/>
      <c r="Z760" s="541"/>
    </row>
    <row r="761">
      <c r="A761" s="540"/>
      <c r="B761" s="540"/>
      <c r="C761" s="540"/>
      <c r="D761" s="540"/>
      <c r="E761" s="540"/>
      <c r="F761" s="540"/>
      <c r="G761" s="540"/>
      <c r="H761" s="540"/>
      <c r="I761" s="540"/>
      <c r="J761" s="540"/>
      <c r="K761" s="540"/>
      <c r="L761" s="540"/>
      <c r="M761" s="540"/>
      <c r="N761" s="540"/>
      <c r="O761" s="540"/>
      <c r="P761" s="540"/>
      <c r="Q761" s="540"/>
      <c r="R761" s="540"/>
      <c r="S761" s="540"/>
      <c r="T761" s="541"/>
      <c r="U761" s="541"/>
      <c r="V761" s="541"/>
      <c r="W761" s="541"/>
      <c r="X761" s="541"/>
      <c r="Y761" s="541"/>
      <c r="Z761" s="541"/>
    </row>
    <row r="762">
      <c r="A762" s="540"/>
      <c r="B762" s="540"/>
      <c r="C762" s="540"/>
      <c r="D762" s="540"/>
      <c r="E762" s="540"/>
      <c r="F762" s="540"/>
      <c r="G762" s="540"/>
      <c r="H762" s="540"/>
      <c r="I762" s="540"/>
      <c r="J762" s="540"/>
      <c r="K762" s="540"/>
      <c r="L762" s="540"/>
      <c r="M762" s="540"/>
      <c r="N762" s="540"/>
      <c r="O762" s="540"/>
      <c r="P762" s="540"/>
      <c r="Q762" s="540"/>
      <c r="R762" s="540"/>
      <c r="S762" s="540"/>
      <c r="T762" s="541"/>
      <c r="U762" s="541"/>
      <c r="V762" s="541"/>
      <c r="W762" s="541"/>
      <c r="X762" s="541"/>
      <c r="Y762" s="541"/>
      <c r="Z762" s="541"/>
    </row>
    <row r="763">
      <c r="A763" s="540"/>
      <c r="B763" s="540"/>
      <c r="C763" s="540"/>
      <c r="D763" s="540"/>
      <c r="E763" s="540"/>
      <c r="F763" s="540"/>
      <c r="G763" s="540"/>
      <c r="H763" s="540"/>
      <c r="I763" s="540"/>
      <c r="J763" s="540"/>
      <c r="K763" s="540"/>
      <c r="L763" s="540"/>
      <c r="M763" s="540"/>
      <c r="N763" s="540"/>
      <c r="O763" s="540"/>
      <c r="P763" s="540"/>
      <c r="Q763" s="540"/>
      <c r="R763" s="540"/>
      <c r="S763" s="540"/>
      <c r="T763" s="541"/>
      <c r="U763" s="541"/>
      <c r="V763" s="541"/>
      <c r="W763" s="541"/>
      <c r="X763" s="541"/>
      <c r="Y763" s="541"/>
      <c r="Z763" s="541"/>
    </row>
    <row r="764">
      <c r="A764" s="540"/>
      <c r="B764" s="540"/>
      <c r="C764" s="540"/>
      <c r="D764" s="540"/>
      <c r="E764" s="540"/>
      <c r="F764" s="540"/>
      <c r="G764" s="540"/>
      <c r="H764" s="540"/>
      <c r="I764" s="540"/>
      <c r="J764" s="540"/>
      <c r="K764" s="540"/>
      <c r="L764" s="540"/>
      <c r="M764" s="540"/>
      <c r="N764" s="540"/>
      <c r="O764" s="540"/>
      <c r="P764" s="540"/>
      <c r="Q764" s="540"/>
      <c r="R764" s="540"/>
      <c r="S764" s="540"/>
      <c r="T764" s="541"/>
      <c r="U764" s="541"/>
      <c r="V764" s="541"/>
      <c r="W764" s="541"/>
      <c r="X764" s="541"/>
      <c r="Y764" s="541"/>
      <c r="Z764" s="541"/>
    </row>
    <row r="765">
      <c r="A765" s="540"/>
      <c r="B765" s="540"/>
      <c r="C765" s="540"/>
      <c r="D765" s="540"/>
      <c r="E765" s="540"/>
      <c r="F765" s="540"/>
      <c r="G765" s="540"/>
      <c r="H765" s="540"/>
      <c r="I765" s="540"/>
      <c r="J765" s="540"/>
      <c r="K765" s="540"/>
      <c r="L765" s="540"/>
      <c r="M765" s="540"/>
      <c r="N765" s="540"/>
      <c r="O765" s="540"/>
      <c r="P765" s="540"/>
      <c r="Q765" s="540"/>
      <c r="R765" s="540"/>
      <c r="S765" s="540"/>
      <c r="T765" s="541"/>
      <c r="U765" s="541"/>
      <c r="V765" s="541"/>
      <c r="W765" s="541"/>
      <c r="X765" s="541"/>
      <c r="Y765" s="541"/>
      <c r="Z765" s="541"/>
    </row>
    <row r="766">
      <c r="A766" s="540"/>
      <c r="B766" s="540"/>
      <c r="C766" s="540"/>
      <c r="D766" s="540"/>
      <c r="E766" s="540"/>
      <c r="F766" s="540"/>
      <c r="G766" s="540"/>
      <c r="H766" s="540"/>
      <c r="I766" s="540"/>
      <c r="J766" s="540"/>
      <c r="K766" s="540"/>
      <c r="L766" s="540"/>
      <c r="M766" s="540"/>
      <c r="N766" s="540"/>
      <c r="O766" s="540"/>
      <c r="P766" s="540"/>
      <c r="Q766" s="540"/>
      <c r="R766" s="540"/>
      <c r="S766" s="540"/>
      <c r="T766" s="541"/>
      <c r="U766" s="541"/>
      <c r="V766" s="541"/>
      <c r="W766" s="541"/>
      <c r="X766" s="541"/>
      <c r="Y766" s="541"/>
      <c r="Z766" s="541"/>
    </row>
    <row r="767">
      <c r="A767" s="540"/>
      <c r="B767" s="540"/>
      <c r="C767" s="540"/>
      <c r="D767" s="540"/>
      <c r="E767" s="540"/>
      <c r="F767" s="540"/>
      <c r="G767" s="540"/>
      <c r="H767" s="540"/>
      <c r="I767" s="540"/>
      <c r="J767" s="540"/>
      <c r="K767" s="540"/>
      <c r="L767" s="540"/>
      <c r="M767" s="540"/>
      <c r="N767" s="540"/>
      <c r="O767" s="540"/>
      <c r="P767" s="540"/>
      <c r="Q767" s="540"/>
      <c r="R767" s="540"/>
      <c r="S767" s="540"/>
      <c r="T767" s="541"/>
      <c r="U767" s="541"/>
      <c r="V767" s="541"/>
      <c r="W767" s="541"/>
      <c r="X767" s="541"/>
      <c r="Y767" s="541"/>
      <c r="Z767" s="541"/>
    </row>
    <row r="768">
      <c r="A768" s="540"/>
      <c r="B768" s="540"/>
      <c r="C768" s="540"/>
      <c r="D768" s="540"/>
      <c r="E768" s="540"/>
      <c r="F768" s="540"/>
      <c r="G768" s="540"/>
      <c r="H768" s="540"/>
      <c r="I768" s="540"/>
      <c r="J768" s="540"/>
      <c r="K768" s="540"/>
      <c r="L768" s="540"/>
      <c r="M768" s="540"/>
      <c r="N768" s="540"/>
      <c r="O768" s="540"/>
      <c r="P768" s="540"/>
      <c r="Q768" s="540"/>
      <c r="R768" s="540"/>
      <c r="S768" s="540"/>
      <c r="T768" s="541"/>
      <c r="U768" s="541"/>
      <c r="V768" s="541"/>
      <c r="W768" s="541"/>
      <c r="X768" s="541"/>
      <c r="Y768" s="541"/>
      <c r="Z768" s="541"/>
    </row>
    <row r="769">
      <c r="A769" s="540"/>
      <c r="B769" s="540"/>
      <c r="C769" s="540"/>
      <c r="D769" s="540"/>
      <c r="E769" s="540"/>
      <c r="F769" s="540"/>
      <c r="G769" s="540"/>
      <c r="H769" s="540"/>
      <c r="I769" s="540"/>
      <c r="J769" s="540"/>
      <c r="K769" s="540"/>
      <c r="L769" s="540"/>
      <c r="M769" s="540"/>
      <c r="N769" s="540"/>
      <c r="O769" s="540"/>
      <c r="P769" s="540"/>
      <c r="Q769" s="540"/>
      <c r="R769" s="540"/>
      <c r="S769" s="540"/>
      <c r="T769" s="541"/>
      <c r="U769" s="541"/>
      <c r="V769" s="541"/>
      <c r="W769" s="541"/>
      <c r="X769" s="541"/>
      <c r="Y769" s="541"/>
      <c r="Z769" s="541"/>
    </row>
    <row r="770">
      <c r="A770" s="540"/>
      <c r="B770" s="540"/>
      <c r="C770" s="540"/>
      <c r="D770" s="540"/>
      <c r="E770" s="540"/>
      <c r="F770" s="540"/>
      <c r="G770" s="540"/>
      <c r="H770" s="540"/>
      <c r="I770" s="540"/>
      <c r="J770" s="540"/>
      <c r="K770" s="540"/>
      <c r="L770" s="540"/>
      <c r="M770" s="540"/>
      <c r="N770" s="540"/>
      <c r="O770" s="540"/>
      <c r="P770" s="540"/>
      <c r="Q770" s="540"/>
      <c r="R770" s="540"/>
      <c r="S770" s="540"/>
      <c r="T770" s="541"/>
      <c r="U770" s="541"/>
      <c r="V770" s="541"/>
      <c r="W770" s="541"/>
      <c r="X770" s="541"/>
      <c r="Y770" s="541"/>
      <c r="Z770" s="541"/>
    </row>
    <row r="771">
      <c r="A771" s="540"/>
      <c r="B771" s="540"/>
      <c r="C771" s="540"/>
      <c r="D771" s="540"/>
      <c r="E771" s="540"/>
      <c r="F771" s="540"/>
      <c r="G771" s="540"/>
      <c r="H771" s="540"/>
      <c r="I771" s="540"/>
      <c r="J771" s="540"/>
      <c r="K771" s="540"/>
      <c r="L771" s="540"/>
      <c r="M771" s="540"/>
      <c r="N771" s="540"/>
      <c r="O771" s="540"/>
      <c r="P771" s="540"/>
      <c r="Q771" s="540"/>
      <c r="R771" s="540"/>
      <c r="S771" s="540"/>
      <c r="T771" s="541"/>
      <c r="U771" s="541"/>
      <c r="V771" s="541"/>
      <c r="W771" s="541"/>
      <c r="X771" s="541"/>
      <c r="Y771" s="541"/>
      <c r="Z771" s="541"/>
    </row>
    <row r="772">
      <c r="A772" s="540"/>
      <c r="B772" s="540"/>
      <c r="C772" s="540"/>
      <c r="D772" s="540"/>
      <c r="E772" s="540"/>
      <c r="F772" s="540"/>
      <c r="G772" s="540"/>
      <c r="H772" s="540"/>
      <c r="I772" s="540"/>
      <c r="J772" s="540"/>
      <c r="K772" s="540"/>
      <c r="L772" s="540"/>
      <c r="M772" s="540"/>
      <c r="N772" s="540"/>
      <c r="O772" s="540"/>
      <c r="P772" s="540"/>
      <c r="Q772" s="540"/>
      <c r="R772" s="540"/>
      <c r="S772" s="540"/>
      <c r="T772" s="541"/>
      <c r="U772" s="541"/>
      <c r="V772" s="541"/>
      <c r="W772" s="541"/>
      <c r="X772" s="541"/>
      <c r="Y772" s="541"/>
      <c r="Z772" s="541"/>
    </row>
    <row r="773">
      <c r="A773" s="540"/>
      <c r="B773" s="540"/>
      <c r="C773" s="540"/>
      <c r="D773" s="540"/>
      <c r="E773" s="540"/>
      <c r="F773" s="540"/>
      <c r="G773" s="540"/>
      <c r="H773" s="540"/>
      <c r="I773" s="540"/>
      <c r="J773" s="540"/>
      <c r="K773" s="540"/>
      <c r="L773" s="540"/>
      <c r="M773" s="540"/>
      <c r="N773" s="540"/>
      <c r="O773" s="540"/>
      <c r="P773" s="540"/>
      <c r="Q773" s="540"/>
      <c r="R773" s="540"/>
      <c r="S773" s="540"/>
      <c r="T773" s="541"/>
      <c r="U773" s="541"/>
      <c r="V773" s="541"/>
      <c r="W773" s="541"/>
      <c r="X773" s="541"/>
      <c r="Y773" s="541"/>
      <c r="Z773" s="541"/>
    </row>
    <row r="774">
      <c r="A774" s="540"/>
      <c r="B774" s="540"/>
      <c r="C774" s="540"/>
      <c r="D774" s="540"/>
      <c r="E774" s="540"/>
      <c r="F774" s="540"/>
      <c r="G774" s="540"/>
      <c r="H774" s="540"/>
      <c r="I774" s="540"/>
      <c r="J774" s="540"/>
      <c r="K774" s="540"/>
      <c r="L774" s="540"/>
      <c r="M774" s="540"/>
      <c r="N774" s="540"/>
      <c r="O774" s="540"/>
      <c r="P774" s="540"/>
      <c r="Q774" s="540"/>
      <c r="R774" s="540"/>
      <c r="S774" s="540"/>
      <c r="T774" s="541"/>
      <c r="U774" s="541"/>
      <c r="V774" s="541"/>
      <c r="W774" s="541"/>
      <c r="X774" s="541"/>
      <c r="Y774" s="541"/>
      <c r="Z774" s="541"/>
    </row>
    <row r="775">
      <c r="A775" s="540"/>
      <c r="B775" s="540"/>
      <c r="C775" s="540"/>
      <c r="D775" s="540"/>
      <c r="E775" s="540"/>
      <c r="F775" s="540"/>
      <c r="G775" s="540"/>
      <c r="H775" s="540"/>
      <c r="I775" s="540"/>
      <c r="J775" s="540"/>
      <c r="K775" s="540"/>
      <c r="L775" s="540"/>
      <c r="M775" s="540"/>
      <c r="N775" s="540"/>
      <c r="O775" s="540"/>
      <c r="P775" s="540"/>
      <c r="Q775" s="540"/>
      <c r="R775" s="540"/>
      <c r="S775" s="540"/>
      <c r="T775" s="541"/>
      <c r="U775" s="541"/>
      <c r="V775" s="541"/>
      <c r="W775" s="541"/>
      <c r="X775" s="541"/>
      <c r="Y775" s="541"/>
      <c r="Z775" s="541"/>
    </row>
    <row r="776">
      <c r="A776" s="540"/>
      <c r="B776" s="540"/>
      <c r="C776" s="540"/>
      <c r="D776" s="540"/>
      <c r="E776" s="540"/>
      <c r="F776" s="540"/>
      <c r="G776" s="540"/>
      <c r="H776" s="540"/>
      <c r="I776" s="540"/>
      <c r="J776" s="540"/>
      <c r="K776" s="540"/>
      <c r="L776" s="540"/>
      <c r="M776" s="540"/>
      <c r="N776" s="540"/>
      <c r="O776" s="540"/>
      <c r="P776" s="540"/>
      <c r="Q776" s="540"/>
      <c r="R776" s="540"/>
      <c r="S776" s="540"/>
      <c r="T776" s="541"/>
      <c r="U776" s="541"/>
      <c r="V776" s="541"/>
      <c r="W776" s="541"/>
      <c r="X776" s="541"/>
      <c r="Y776" s="541"/>
      <c r="Z776" s="541"/>
    </row>
    <row r="777">
      <c r="A777" s="540"/>
      <c r="B777" s="540"/>
      <c r="C777" s="540"/>
      <c r="D777" s="540"/>
      <c r="E777" s="540"/>
      <c r="F777" s="540"/>
      <c r="G777" s="540"/>
      <c r="H777" s="540"/>
      <c r="I777" s="540"/>
      <c r="J777" s="540"/>
      <c r="K777" s="540"/>
      <c r="L777" s="540"/>
      <c r="M777" s="540"/>
      <c r="N777" s="540"/>
      <c r="O777" s="540"/>
      <c r="P777" s="540"/>
      <c r="Q777" s="540"/>
      <c r="R777" s="540"/>
      <c r="S777" s="540"/>
      <c r="T777" s="541"/>
      <c r="U777" s="541"/>
      <c r="V777" s="541"/>
      <c r="W777" s="541"/>
      <c r="X777" s="541"/>
      <c r="Y777" s="541"/>
      <c r="Z777" s="541"/>
    </row>
    <row r="778">
      <c r="A778" s="540"/>
      <c r="B778" s="540"/>
      <c r="C778" s="540"/>
      <c r="D778" s="540"/>
      <c r="E778" s="540"/>
      <c r="F778" s="540"/>
      <c r="G778" s="540"/>
      <c r="H778" s="540"/>
      <c r="I778" s="540"/>
      <c r="J778" s="540"/>
      <c r="K778" s="540"/>
      <c r="L778" s="540"/>
      <c r="M778" s="540"/>
      <c r="N778" s="540"/>
      <c r="O778" s="540"/>
      <c r="P778" s="540"/>
      <c r="Q778" s="540"/>
      <c r="R778" s="540"/>
      <c r="S778" s="540"/>
      <c r="T778" s="541"/>
      <c r="U778" s="541"/>
      <c r="V778" s="541"/>
      <c r="W778" s="541"/>
      <c r="X778" s="541"/>
      <c r="Y778" s="541"/>
      <c r="Z778" s="541"/>
    </row>
    <row r="779">
      <c r="A779" s="540"/>
      <c r="B779" s="540"/>
      <c r="C779" s="540"/>
      <c r="D779" s="540"/>
      <c r="E779" s="540"/>
      <c r="F779" s="540"/>
      <c r="G779" s="540"/>
      <c r="H779" s="540"/>
      <c r="I779" s="540"/>
      <c r="J779" s="540"/>
      <c r="K779" s="540"/>
      <c r="L779" s="540"/>
      <c r="M779" s="540"/>
      <c r="N779" s="540"/>
      <c r="O779" s="540"/>
      <c r="P779" s="540"/>
      <c r="Q779" s="540"/>
      <c r="R779" s="540"/>
      <c r="S779" s="540"/>
      <c r="T779" s="541"/>
      <c r="U779" s="541"/>
      <c r="V779" s="541"/>
      <c r="W779" s="541"/>
      <c r="X779" s="541"/>
      <c r="Y779" s="541"/>
      <c r="Z779" s="541"/>
    </row>
    <row r="780">
      <c r="A780" s="540"/>
      <c r="B780" s="540"/>
      <c r="C780" s="540"/>
      <c r="D780" s="540"/>
      <c r="E780" s="540"/>
      <c r="F780" s="540"/>
      <c r="G780" s="540"/>
      <c r="H780" s="540"/>
      <c r="I780" s="540"/>
      <c r="J780" s="540"/>
      <c r="K780" s="540"/>
      <c r="L780" s="540"/>
      <c r="M780" s="540"/>
      <c r="N780" s="540"/>
      <c r="O780" s="540"/>
      <c r="P780" s="540"/>
      <c r="Q780" s="540"/>
      <c r="R780" s="540"/>
      <c r="S780" s="540"/>
      <c r="T780" s="541"/>
      <c r="U780" s="541"/>
      <c r="V780" s="541"/>
      <c r="W780" s="541"/>
      <c r="X780" s="541"/>
      <c r="Y780" s="541"/>
      <c r="Z780" s="541"/>
    </row>
    <row r="781">
      <c r="A781" s="540"/>
      <c r="B781" s="540"/>
      <c r="C781" s="540"/>
      <c r="D781" s="540"/>
      <c r="E781" s="540"/>
      <c r="F781" s="540"/>
      <c r="G781" s="540"/>
      <c r="H781" s="540"/>
      <c r="I781" s="540"/>
      <c r="J781" s="540"/>
      <c r="K781" s="540"/>
      <c r="L781" s="540"/>
      <c r="M781" s="540"/>
      <c r="N781" s="540"/>
      <c r="O781" s="540"/>
      <c r="P781" s="540"/>
      <c r="Q781" s="540"/>
      <c r="R781" s="540"/>
      <c r="S781" s="540"/>
      <c r="T781" s="541"/>
      <c r="U781" s="541"/>
      <c r="V781" s="541"/>
      <c r="W781" s="541"/>
      <c r="X781" s="541"/>
      <c r="Y781" s="541"/>
      <c r="Z781" s="541"/>
    </row>
    <row r="782">
      <c r="A782" s="540"/>
      <c r="B782" s="540"/>
      <c r="C782" s="540"/>
      <c r="D782" s="540"/>
      <c r="E782" s="540"/>
      <c r="F782" s="540"/>
      <c r="G782" s="540"/>
      <c r="H782" s="540"/>
      <c r="I782" s="540"/>
      <c r="J782" s="540"/>
      <c r="K782" s="540"/>
      <c r="L782" s="540"/>
      <c r="M782" s="540"/>
      <c r="N782" s="540"/>
      <c r="O782" s="540"/>
      <c r="P782" s="540"/>
      <c r="Q782" s="540"/>
      <c r="R782" s="540"/>
      <c r="S782" s="540"/>
      <c r="T782" s="541"/>
      <c r="U782" s="541"/>
      <c r="V782" s="541"/>
      <c r="W782" s="541"/>
      <c r="X782" s="541"/>
      <c r="Y782" s="541"/>
      <c r="Z782" s="541"/>
    </row>
    <row r="783">
      <c r="A783" s="540"/>
      <c r="B783" s="540"/>
      <c r="C783" s="540"/>
      <c r="D783" s="540"/>
      <c r="E783" s="540"/>
      <c r="F783" s="540"/>
      <c r="G783" s="540"/>
      <c r="H783" s="540"/>
      <c r="I783" s="540"/>
      <c r="J783" s="540"/>
      <c r="K783" s="540"/>
      <c r="L783" s="540"/>
      <c r="M783" s="540"/>
      <c r="N783" s="540"/>
      <c r="O783" s="540"/>
      <c r="P783" s="540"/>
      <c r="Q783" s="540"/>
      <c r="R783" s="540"/>
      <c r="S783" s="540"/>
      <c r="T783" s="541"/>
      <c r="U783" s="541"/>
      <c r="V783" s="541"/>
      <c r="W783" s="541"/>
      <c r="X783" s="541"/>
      <c r="Y783" s="541"/>
      <c r="Z783" s="541"/>
    </row>
    <row r="784">
      <c r="A784" s="540"/>
      <c r="B784" s="540"/>
      <c r="C784" s="540"/>
      <c r="D784" s="540"/>
      <c r="E784" s="540"/>
      <c r="F784" s="540"/>
      <c r="G784" s="540"/>
      <c r="H784" s="540"/>
      <c r="I784" s="540"/>
      <c r="J784" s="540"/>
      <c r="K784" s="540"/>
      <c r="L784" s="540"/>
      <c r="M784" s="540"/>
      <c r="N784" s="540"/>
      <c r="O784" s="540"/>
      <c r="P784" s="540"/>
      <c r="Q784" s="540"/>
      <c r="R784" s="540"/>
      <c r="S784" s="540"/>
      <c r="T784" s="541"/>
      <c r="U784" s="541"/>
      <c r="V784" s="541"/>
      <c r="W784" s="541"/>
      <c r="X784" s="541"/>
      <c r="Y784" s="541"/>
      <c r="Z784" s="541"/>
    </row>
    <row r="785">
      <c r="A785" s="540"/>
      <c r="B785" s="540"/>
      <c r="C785" s="540"/>
      <c r="D785" s="540"/>
      <c r="E785" s="540"/>
      <c r="F785" s="540"/>
      <c r="G785" s="540"/>
      <c r="H785" s="540"/>
      <c r="I785" s="540"/>
      <c r="J785" s="540"/>
      <c r="K785" s="540"/>
      <c r="L785" s="540"/>
      <c r="M785" s="540"/>
      <c r="N785" s="540"/>
      <c r="O785" s="540"/>
      <c r="P785" s="540"/>
      <c r="Q785" s="540"/>
      <c r="R785" s="540"/>
      <c r="S785" s="540"/>
      <c r="T785" s="541"/>
      <c r="U785" s="541"/>
      <c r="V785" s="541"/>
      <c r="W785" s="541"/>
      <c r="X785" s="541"/>
      <c r="Y785" s="541"/>
      <c r="Z785" s="541"/>
    </row>
    <row r="786">
      <c r="A786" s="540"/>
      <c r="B786" s="540"/>
      <c r="C786" s="540"/>
      <c r="D786" s="540"/>
      <c r="E786" s="540"/>
      <c r="F786" s="540"/>
      <c r="G786" s="540"/>
      <c r="H786" s="540"/>
      <c r="I786" s="540"/>
      <c r="J786" s="540"/>
      <c r="K786" s="540"/>
      <c r="L786" s="540"/>
      <c r="M786" s="540"/>
      <c r="N786" s="540"/>
      <c r="O786" s="540"/>
      <c r="P786" s="540"/>
      <c r="Q786" s="540"/>
      <c r="R786" s="540"/>
      <c r="S786" s="540"/>
      <c r="T786" s="541"/>
      <c r="U786" s="541"/>
      <c r="V786" s="541"/>
      <c r="W786" s="541"/>
      <c r="X786" s="541"/>
      <c r="Y786" s="541"/>
      <c r="Z786" s="541"/>
    </row>
    <row r="787">
      <c r="A787" s="540"/>
      <c r="B787" s="540"/>
      <c r="C787" s="540"/>
      <c r="D787" s="540"/>
      <c r="E787" s="540"/>
      <c r="F787" s="540"/>
      <c r="G787" s="540"/>
      <c r="H787" s="540"/>
      <c r="I787" s="540"/>
      <c r="J787" s="540"/>
      <c r="K787" s="540"/>
      <c r="L787" s="540"/>
      <c r="M787" s="540"/>
      <c r="N787" s="540"/>
      <c r="O787" s="540"/>
      <c r="P787" s="540"/>
      <c r="Q787" s="540"/>
      <c r="R787" s="540"/>
      <c r="S787" s="540"/>
      <c r="T787" s="541"/>
      <c r="U787" s="541"/>
      <c r="V787" s="541"/>
      <c r="W787" s="541"/>
      <c r="X787" s="541"/>
      <c r="Y787" s="541"/>
      <c r="Z787" s="541"/>
    </row>
    <row r="788">
      <c r="A788" s="540"/>
      <c r="B788" s="540"/>
      <c r="C788" s="540"/>
      <c r="D788" s="540"/>
      <c r="E788" s="540"/>
      <c r="F788" s="540"/>
      <c r="G788" s="540"/>
      <c r="H788" s="540"/>
      <c r="I788" s="540"/>
      <c r="J788" s="540"/>
      <c r="K788" s="540"/>
      <c r="L788" s="540"/>
      <c r="M788" s="540"/>
      <c r="N788" s="540"/>
      <c r="O788" s="540"/>
      <c r="P788" s="540"/>
      <c r="Q788" s="540"/>
      <c r="R788" s="540"/>
      <c r="S788" s="540"/>
      <c r="T788" s="541"/>
      <c r="U788" s="541"/>
      <c r="V788" s="541"/>
      <c r="W788" s="541"/>
      <c r="X788" s="541"/>
      <c r="Y788" s="541"/>
      <c r="Z788" s="541"/>
    </row>
    <row r="789">
      <c r="A789" s="540"/>
      <c r="B789" s="540"/>
      <c r="C789" s="540"/>
      <c r="D789" s="540"/>
      <c r="E789" s="540"/>
      <c r="F789" s="540"/>
      <c r="G789" s="540"/>
      <c r="H789" s="540"/>
      <c r="I789" s="540"/>
      <c r="J789" s="540"/>
      <c r="K789" s="540"/>
      <c r="L789" s="540"/>
      <c r="M789" s="540"/>
      <c r="N789" s="540"/>
      <c r="O789" s="540"/>
      <c r="P789" s="540"/>
      <c r="Q789" s="540"/>
      <c r="R789" s="540"/>
      <c r="S789" s="540"/>
      <c r="T789" s="541"/>
      <c r="U789" s="541"/>
      <c r="V789" s="541"/>
      <c r="W789" s="541"/>
      <c r="X789" s="541"/>
      <c r="Y789" s="541"/>
      <c r="Z789" s="541"/>
    </row>
    <row r="790">
      <c r="A790" s="540"/>
      <c r="B790" s="540"/>
      <c r="C790" s="540"/>
      <c r="D790" s="540"/>
      <c r="E790" s="540"/>
      <c r="F790" s="540"/>
      <c r="G790" s="540"/>
      <c r="H790" s="540"/>
      <c r="I790" s="540"/>
      <c r="J790" s="540"/>
      <c r="K790" s="540"/>
      <c r="L790" s="540"/>
      <c r="M790" s="540"/>
      <c r="N790" s="540"/>
      <c r="O790" s="540"/>
      <c r="P790" s="540"/>
      <c r="Q790" s="540"/>
      <c r="R790" s="540"/>
      <c r="S790" s="540"/>
      <c r="T790" s="541"/>
      <c r="U790" s="541"/>
      <c r="V790" s="541"/>
      <c r="W790" s="541"/>
      <c r="X790" s="541"/>
      <c r="Y790" s="541"/>
      <c r="Z790" s="541"/>
    </row>
    <row r="791">
      <c r="A791" s="540"/>
      <c r="B791" s="540"/>
      <c r="C791" s="540"/>
      <c r="D791" s="540"/>
      <c r="E791" s="540"/>
      <c r="F791" s="540"/>
      <c r="G791" s="540"/>
      <c r="H791" s="540"/>
      <c r="I791" s="540"/>
      <c r="J791" s="540"/>
      <c r="K791" s="540"/>
      <c r="L791" s="540"/>
      <c r="M791" s="540"/>
      <c r="N791" s="540"/>
      <c r="O791" s="540"/>
      <c r="P791" s="540"/>
      <c r="Q791" s="540"/>
      <c r="R791" s="540"/>
      <c r="S791" s="540"/>
      <c r="T791" s="541"/>
      <c r="U791" s="541"/>
      <c r="V791" s="541"/>
      <c r="W791" s="541"/>
      <c r="X791" s="541"/>
      <c r="Y791" s="541"/>
      <c r="Z791" s="541"/>
    </row>
    <row r="792">
      <c r="A792" s="540"/>
      <c r="B792" s="540"/>
      <c r="C792" s="540"/>
      <c r="D792" s="540"/>
      <c r="E792" s="540"/>
      <c r="F792" s="540"/>
      <c r="G792" s="540"/>
      <c r="H792" s="540"/>
      <c r="I792" s="540"/>
      <c r="J792" s="540"/>
      <c r="K792" s="540"/>
      <c r="L792" s="540"/>
      <c r="M792" s="540"/>
      <c r="N792" s="540"/>
      <c r="O792" s="540"/>
      <c r="P792" s="540"/>
      <c r="Q792" s="540"/>
      <c r="R792" s="540"/>
      <c r="S792" s="540"/>
      <c r="T792" s="541"/>
      <c r="U792" s="541"/>
      <c r="V792" s="541"/>
      <c r="W792" s="541"/>
      <c r="X792" s="541"/>
      <c r="Y792" s="541"/>
      <c r="Z792" s="541"/>
    </row>
    <row r="793">
      <c r="A793" s="540"/>
      <c r="B793" s="540"/>
      <c r="C793" s="540"/>
      <c r="D793" s="540"/>
      <c r="E793" s="540"/>
      <c r="F793" s="540"/>
      <c r="G793" s="540"/>
      <c r="H793" s="540"/>
      <c r="I793" s="540"/>
      <c r="J793" s="540"/>
      <c r="K793" s="540"/>
      <c r="L793" s="540"/>
      <c r="M793" s="540"/>
      <c r="N793" s="540"/>
      <c r="O793" s="540"/>
      <c r="P793" s="540"/>
      <c r="Q793" s="540"/>
      <c r="R793" s="540"/>
      <c r="S793" s="540"/>
      <c r="T793" s="541"/>
      <c r="U793" s="541"/>
      <c r="V793" s="541"/>
      <c r="W793" s="541"/>
      <c r="X793" s="541"/>
      <c r="Y793" s="541"/>
      <c r="Z793" s="541"/>
    </row>
    <row r="794">
      <c r="A794" s="540"/>
      <c r="B794" s="540"/>
      <c r="C794" s="540"/>
      <c r="D794" s="540"/>
      <c r="E794" s="540"/>
      <c r="F794" s="540"/>
      <c r="G794" s="540"/>
      <c r="H794" s="540"/>
      <c r="I794" s="540"/>
      <c r="J794" s="540"/>
      <c r="K794" s="540"/>
      <c r="L794" s="540"/>
      <c r="M794" s="540"/>
      <c r="N794" s="540"/>
      <c r="O794" s="540"/>
      <c r="P794" s="540"/>
      <c r="Q794" s="540"/>
      <c r="R794" s="540"/>
      <c r="S794" s="540"/>
      <c r="T794" s="541"/>
      <c r="U794" s="541"/>
      <c r="V794" s="541"/>
      <c r="W794" s="541"/>
      <c r="X794" s="541"/>
      <c r="Y794" s="541"/>
      <c r="Z794" s="541"/>
    </row>
    <row r="795">
      <c r="A795" s="540"/>
      <c r="B795" s="540"/>
      <c r="C795" s="540"/>
      <c r="D795" s="540"/>
      <c r="E795" s="540"/>
      <c r="F795" s="540"/>
      <c r="G795" s="540"/>
      <c r="H795" s="540"/>
      <c r="I795" s="540"/>
      <c r="J795" s="540"/>
      <c r="K795" s="540"/>
      <c r="L795" s="540"/>
      <c r="M795" s="540"/>
      <c r="N795" s="540"/>
      <c r="O795" s="540"/>
      <c r="P795" s="540"/>
      <c r="Q795" s="540"/>
      <c r="R795" s="540"/>
      <c r="S795" s="540"/>
      <c r="T795" s="541"/>
      <c r="U795" s="541"/>
      <c r="V795" s="541"/>
      <c r="W795" s="541"/>
      <c r="X795" s="541"/>
      <c r="Y795" s="541"/>
      <c r="Z795" s="541"/>
    </row>
    <row r="796">
      <c r="A796" s="540"/>
      <c r="B796" s="540"/>
      <c r="C796" s="540"/>
      <c r="D796" s="540"/>
      <c r="E796" s="540"/>
      <c r="F796" s="540"/>
      <c r="G796" s="540"/>
      <c r="H796" s="540"/>
      <c r="I796" s="540"/>
      <c r="J796" s="540"/>
      <c r="K796" s="540"/>
      <c r="L796" s="540"/>
      <c r="M796" s="540"/>
      <c r="N796" s="540"/>
      <c r="O796" s="540"/>
      <c r="P796" s="540"/>
      <c r="Q796" s="540"/>
      <c r="R796" s="540"/>
      <c r="S796" s="540"/>
      <c r="T796" s="541"/>
      <c r="U796" s="541"/>
      <c r="V796" s="541"/>
      <c r="W796" s="541"/>
      <c r="X796" s="541"/>
      <c r="Y796" s="541"/>
      <c r="Z796" s="541"/>
    </row>
    <row r="797">
      <c r="A797" s="540"/>
      <c r="B797" s="540"/>
      <c r="C797" s="540"/>
      <c r="D797" s="540"/>
      <c r="E797" s="540"/>
      <c r="F797" s="540"/>
      <c r="G797" s="540"/>
      <c r="H797" s="540"/>
      <c r="I797" s="540"/>
      <c r="J797" s="540"/>
      <c r="K797" s="540"/>
      <c r="L797" s="540"/>
      <c r="M797" s="540"/>
      <c r="N797" s="540"/>
      <c r="O797" s="540"/>
      <c r="P797" s="540"/>
      <c r="Q797" s="540"/>
      <c r="R797" s="540"/>
      <c r="S797" s="540"/>
      <c r="T797" s="541"/>
      <c r="U797" s="541"/>
      <c r="V797" s="541"/>
      <c r="W797" s="541"/>
      <c r="X797" s="541"/>
      <c r="Y797" s="541"/>
      <c r="Z797" s="541"/>
    </row>
    <row r="798">
      <c r="A798" s="540"/>
      <c r="B798" s="540"/>
      <c r="C798" s="540"/>
      <c r="D798" s="540"/>
      <c r="E798" s="540"/>
      <c r="F798" s="540"/>
      <c r="G798" s="540"/>
      <c r="H798" s="540"/>
      <c r="I798" s="540"/>
      <c r="J798" s="540"/>
      <c r="K798" s="540"/>
      <c r="L798" s="540"/>
      <c r="M798" s="540"/>
      <c r="N798" s="540"/>
      <c r="O798" s="540"/>
      <c r="P798" s="540"/>
      <c r="Q798" s="540"/>
      <c r="R798" s="540"/>
      <c r="S798" s="540"/>
      <c r="T798" s="541"/>
      <c r="U798" s="541"/>
      <c r="V798" s="541"/>
      <c r="W798" s="541"/>
      <c r="X798" s="541"/>
      <c r="Y798" s="541"/>
      <c r="Z798" s="541"/>
    </row>
    <row r="799">
      <c r="A799" s="540"/>
      <c r="B799" s="540"/>
      <c r="C799" s="540"/>
      <c r="D799" s="540"/>
      <c r="E799" s="540"/>
      <c r="F799" s="540"/>
      <c r="G799" s="540"/>
      <c r="H799" s="540"/>
      <c r="I799" s="540"/>
      <c r="J799" s="540"/>
      <c r="K799" s="540"/>
      <c r="L799" s="540"/>
      <c r="M799" s="540"/>
      <c r="N799" s="540"/>
      <c r="O799" s="540"/>
      <c r="P799" s="540"/>
      <c r="Q799" s="540"/>
      <c r="R799" s="540"/>
      <c r="S799" s="540"/>
      <c r="T799" s="541"/>
      <c r="U799" s="541"/>
      <c r="V799" s="541"/>
      <c r="W799" s="541"/>
      <c r="X799" s="541"/>
      <c r="Y799" s="541"/>
      <c r="Z799" s="541"/>
    </row>
    <row r="800">
      <c r="A800" s="540"/>
      <c r="B800" s="540"/>
      <c r="C800" s="540"/>
      <c r="D800" s="540"/>
      <c r="E800" s="540"/>
      <c r="F800" s="540"/>
      <c r="G800" s="540"/>
      <c r="H800" s="540"/>
      <c r="I800" s="540"/>
      <c r="J800" s="540"/>
      <c r="K800" s="540"/>
      <c r="L800" s="540"/>
      <c r="M800" s="540"/>
      <c r="N800" s="540"/>
      <c r="O800" s="540"/>
      <c r="P800" s="540"/>
      <c r="Q800" s="540"/>
      <c r="R800" s="540"/>
      <c r="S800" s="540"/>
      <c r="T800" s="541"/>
      <c r="U800" s="541"/>
      <c r="V800" s="541"/>
      <c r="W800" s="541"/>
      <c r="X800" s="541"/>
      <c r="Y800" s="541"/>
      <c r="Z800" s="541"/>
    </row>
    <row r="801">
      <c r="A801" s="540"/>
      <c r="B801" s="540"/>
      <c r="C801" s="540"/>
      <c r="D801" s="540"/>
      <c r="E801" s="540"/>
      <c r="F801" s="540"/>
      <c r="G801" s="540"/>
      <c r="H801" s="540"/>
      <c r="I801" s="540"/>
      <c r="J801" s="540"/>
      <c r="K801" s="540"/>
      <c r="L801" s="540"/>
      <c r="M801" s="540"/>
      <c r="N801" s="540"/>
      <c r="O801" s="540"/>
      <c r="P801" s="540"/>
      <c r="Q801" s="540"/>
      <c r="R801" s="540"/>
      <c r="S801" s="540"/>
      <c r="T801" s="541"/>
      <c r="U801" s="541"/>
      <c r="V801" s="541"/>
      <c r="W801" s="541"/>
      <c r="X801" s="541"/>
      <c r="Y801" s="541"/>
      <c r="Z801" s="541"/>
    </row>
    <row r="802">
      <c r="A802" s="540"/>
      <c r="B802" s="540"/>
      <c r="C802" s="540"/>
      <c r="D802" s="540"/>
      <c r="E802" s="540"/>
      <c r="F802" s="540"/>
      <c r="G802" s="540"/>
      <c r="H802" s="540"/>
      <c r="I802" s="540"/>
      <c r="J802" s="540"/>
      <c r="K802" s="540"/>
      <c r="L802" s="540"/>
      <c r="M802" s="540"/>
      <c r="N802" s="540"/>
      <c r="O802" s="540"/>
      <c r="P802" s="540"/>
      <c r="Q802" s="540"/>
      <c r="R802" s="540"/>
      <c r="S802" s="540"/>
      <c r="T802" s="541"/>
      <c r="U802" s="541"/>
      <c r="V802" s="541"/>
      <c r="W802" s="541"/>
      <c r="X802" s="541"/>
      <c r="Y802" s="541"/>
      <c r="Z802" s="541"/>
    </row>
    <row r="803">
      <c r="A803" s="540"/>
      <c r="B803" s="540"/>
      <c r="C803" s="540"/>
      <c r="D803" s="540"/>
      <c r="E803" s="540"/>
      <c r="F803" s="540"/>
      <c r="G803" s="540"/>
      <c r="H803" s="540"/>
      <c r="I803" s="540"/>
      <c r="J803" s="540"/>
      <c r="K803" s="540"/>
      <c r="L803" s="540"/>
      <c r="M803" s="540"/>
      <c r="N803" s="540"/>
      <c r="O803" s="540"/>
      <c r="P803" s="540"/>
      <c r="Q803" s="540"/>
      <c r="R803" s="540"/>
      <c r="S803" s="540"/>
      <c r="T803" s="541"/>
      <c r="U803" s="541"/>
      <c r="V803" s="541"/>
      <c r="W803" s="541"/>
      <c r="X803" s="541"/>
      <c r="Y803" s="541"/>
      <c r="Z803" s="541"/>
    </row>
    <row r="804">
      <c r="A804" s="540"/>
      <c r="B804" s="540"/>
      <c r="C804" s="540"/>
      <c r="D804" s="540"/>
      <c r="E804" s="540"/>
      <c r="F804" s="540"/>
      <c r="G804" s="540"/>
      <c r="H804" s="540"/>
      <c r="I804" s="540"/>
      <c r="J804" s="540"/>
      <c r="K804" s="540"/>
      <c r="L804" s="540"/>
      <c r="M804" s="540"/>
      <c r="N804" s="540"/>
      <c r="O804" s="540"/>
      <c r="P804" s="540"/>
      <c r="Q804" s="540"/>
      <c r="R804" s="540"/>
      <c r="S804" s="540"/>
      <c r="T804" s="541"/>
      <c r="U804" s="541"/>
      <c r="V804" s="541"/>
      <c r="W804" s="541"/>
      <c r="X804" s="541"/>
      <c r="Y804" s="541"/>
      <c r="Z804" s="541"/>
    </row>
    <row r="805">
      <c r="A805" s="540"/>
      <c r="B805" s="540"/>
      <c r="C805" s="540"/>
      <c r="D805" s="540"/>
      <c r="E805" s="540"/>
      <c r="F805" s="540"/>
      <c r="G805" s="540"/>
      <c r="H805" s="540"/>
      <c r="I805" s="540"/>
      <c r="J805" s="540"/>
      <c r="K805" s="540"/>
      <c r="L805" s="540"/>
      <c r="M805" s="540"/>
      <c r="N805" s="540"/>
      <c r="O805" s="540"/>
      <c r="P805" s="540"/>
      <c r="Q805" s="540"/>
      <c r="R805" s="540"/>
      <c r="S805" s="540"/>
      <c r="T805" s="541"/>
      <c r="U805" s="541"/>
      <c r="V805" s="541"/>
      <c r="W805" s="541"/>
      <c r="X805" s="541"/>
      <c r="Y805" s="541"/>
      <c r="Z805" s="541"/>
    </row>
    <row r="806">
      <c r="A806" s="540"/>
      <c r="B806" s="540"/>
      <c r="C806" s="540"/>
      <c r="D806" s="540"/>
      <c r="E806" s="540"/>
      <c r="F806" s="540"/>
      <c r="G806" s="540"/>
      <c r="H806" s="540"/>
      <c r="I806" s="540"/>
      <c r="J806" s="540"/>
      <c r="K806" s="540"/>
      <c r="L806" s="540"/>
      <c r="M806" s="540"/>
      <c r="N806" s="540"/>
      <c r="O806" s="540"/>
      <c r="P806" s="540"/>
      <c r="Q806" s="540"/>
      <c r="R806" s="540"/>
      <c r="S806" s="540"/>
      <c r="T806" s="541"/>
      <c r="U806" s="541"/>
      <c r="V806" s="541"/>
      <c r="W806" s="541"/>
      <c r="X806" s="541"/>
      <c r="Y806" s="541"/>
      <c r="Z806" s="541"/>
    </row>
    <row r="807">
      <c r="A807" s="540"/>
      <c r="B807" s="540"/>
      <c r="C807" s="540"/>
      <c r="D807" s="540"/>
      <c r="E807" s="540"/>
      <c r="F807" s="540"/>
      <c r="G807" s="540"/>
      <c r="H807" s="540"/>
      <c r="I807" s="540"/>
      <c r="J807" s="540"/>
      <c r="K807" s="540"/>
      <c r="L807" s="540"/>
      <c r="M807" s="540"/>
      <c r="N807" s="540"/>
      <c r="O807" s="540"/>
      <c r="P807" s="540"/>
      <c r="Q807" s="540"/>
      <c r="R807" s="540"/>
      <c r="S807" s="540"/>
      <c r="T807" s="541"/>
      <c r="U807" s="541"/>
      <c r="V807" s="541"/>
      <c r="W807" s="541"/>
      <c r="X807" s="541"/>
      <c r="Y807" s="541"/>
      <c r="Z807" s="541"/>
    </row>
    <row r="808">
      <c r="A808" s="540"/>
      <c r="B808" s="540"/>
      <c r="C808" s="540"/>
      <c r="D808" s="540"/>
      <c r="E808" s="540"/>
      <c r="F808" s="540"/>
      <c r="G808" s="540"/>
      <c r="H808" s="540"/>
      <c r="I808" s="540"/>
      <c r="J808" s="540"/>
      <c r="K808" s="540"/>
      <c r="L808" s="540"/>
      <c r="M808" s="540"/>
      <c r="N808" s="540"/>
      <c r="O808" s="540"/>
      <c r="P808" s="540"/>
      <c r="Q808" s="540"/>
      <c r="R808" s="540"/>
      <c r="S808" s="540"/>
      <c r="T808" s="541"/>
      <c r="U808" s="541"/>
      <c r="V808" s="541"/>
      <c r="W808" s="541"/>
      <c r="X808" s="541"/>
      <c r="Y808" s="541"/>
      <c r="Z808" s="541"/>
    </row>
    <row r="809">
      <c r="A809" s="540"/>
      <c r="B809" s="540"/>
      <c r="C809" s="540"/>
      <c r="D809" s="540"/>
      <c r="E809" s="540"/>
      <c r="F809" s="540"/>
      <c r="G809" s="540"/>
      <c r="H809" s="540"/>
      <c r="I809" s="540"/>
      <c r="J809" s="540"/>
      <c r="K809" s="540"/>
      <c r="L809" s="540"/>
      <c r="M809" s="540"/>
      <c r="N809" s="540"/>
      <c r="O809" s="540"/>
      <c r="P809" s="540"/>
      <c r="Q809" s="540"/>
      <c r="R809" s="540"/>
      <c r="S809" s="540"/>
      <c r="T809" s="541"/>
      <c r="U809" s="541"/>
      <c r="V809" s="541"/>
      <c r="W809" s="541"/>
      <c r="X809" s="541"/>
      <c r="Y809" s="541"/>
      <c r="Z809" s="541"/>
    </row>
    <row r="810">
      <c r="A810" s="540"/>
      <c r="B810" s="540"/>
      <c r="C810" s="540"/>
      <c r="D810" s="540"/>
      <c r="E810" s="540"/>
      <c r="F810" s="540"/>
      <c r="G810" s="540"/>
      <c r="H810" s="540"/>
      <c r="I810" s="540"/>
      <c r="J810" s="540"/>
      <c r="K810" s="540"/>
      <c r="L810" s="540"/>
      <c r="M810" s="540"/>
      <c r="N810" s="540"/>
      <c r="O810" s="540"/>
      <c r="P810" s="540"/>
      <c r="Q810" s="540"/>
      <c r="R810" s="540"/>
      <c r="S810" s="540"/>
      <c r="T810" s="541"/>
      <c r="U810" s="541"/>
      <c r="V810" s="541"/>
      <c r="W810" s="541"/>
      <c r="X810" s="541"/>
      <c r="Y810" s="541"/>
      <c r="Z810" s="541"/>
    </row>
    <row r="811">
      <c r="A811" s="540"/>
      <c r="B811" s="540"/>
      <c r="C811" s="540"/>
      <c r="D811" s="540"/>
      <c r="E811" s="540"/>
      <c r="F811" s="540"/>
      <c r="G811" s="540"/>
      <c r="H811" s="540"/>
      <c r="I811" s="540"/>
      <c r="J811" s="540"/>
      <c r="K811" s="540"/>
      <c r="L811" s="540"/>
      <c r="M811" s="540"/>
      <c r="N811" s="540"/>
      <c r="O811" s="540"/>
      <c r="P811" s="540"/>
      <c r="Q811" s="540"/>
      <c r="R811" s="540"/>
      <c r="S811" s="540"/>
      <c r="T811" s="541"/>
      <c r="U811" s="541"/>
      <c r="V811" s="541"/>
      <c r="W811" s="541"/>
      <c r="X811" s="541"/>
      <c r="Y811" s="541"/>
      <c r="Z811" s="541"/>
    </row>
    <row r="812">
      <c r="A812" s="540"/>
      <c r="B812" s="540"/>
      <c r="C812" s="540"/>
      <c r="D812" s="540"/>
      <c r="E812" s="540"/>
      <c r="F812" s="540"/>
      <c r="G812" s="540"/>
      <c r="H812" s="540"/>
      <c r="I812" s="540"/>
      <c r="J812" s="540"/>
      <c r="K812" s="540"/>
      <c r="L812" s="540"/>
      <c r="M812" s="540"/>
      <c r="N812" s="540"/>
      <c r="O812" s="540"/>
      <c r="P812" s="540"/>
      <c r="Q812" s="540"/>
      <c r="R812" s="540"/>
      <c r="S812" s="540"/>
      <c r="T812" s="541"/>
      <c r="U812" s="541"/>
      <c r="V812" s="541"/>
      <c r="W812" s="541"/>
      <c r="X812" s="541"/>
      <c r="Y812" s="541"/>
      <c r="Z812" s="541"/>
    </row>
    <row r="813">
      <c r="A813" s="540"/>
      <c r="B813" s="540"/>
      <c r="C813" s="540"/>
      <c r="D813" s="540"/>
      <c r="E813" s="540"/>
      <c r="F813" s="540"/>
      <c r="G813" s="540"/>
      <c r="H813" s="540"/>
      <c r="I813" s="540"/>
      <c r="J813" s="540"/>
      <c r="K813" s="540"/>
      <c r="L813" s="540"/>
      <c r="M813" s="540"/>
      <c r="N813" s="540"/>
      <c r="O813" s="540"/>
      <c r="P813" s="540"/>
      <c r="Q813" s="540"/>
      <c r="R813" s="540"/>
      <c r="S813" s="540"/>
      <c r="T813" s="541"/>
      <c r="U813" s="541"/>
      <c r="V813" s="541"/>
      <c r="W813" s="541"/>
      <c r="X813" s="541"/>
      <c r="Y813" s="541"/>
      <c r="Z813" s="541"/>
    </row>
    <row r="814">
      <c r="A814" s="540"/>
      <c r="B814" s="540"/>
      <c r="C814" s="540"/>
      <c r="D814" s="540"/>
      <c r="E814" s="540"/>
      <c r="F814" s="540"/>
      <c r="G814" s="540"/>
      <c r="H814" s="540"/>
      <c r="I814" s="540"/>
      <c r="J814" s="540"/>
      <c r="K814" s="540"/>
      <c r="L814" s="540"/>
      <c r="M814" s="540"/>
      <c r="N814" s="540"/>
      <c r="O814" s="540"/>
      <c r="P814" s="540"/>
      <c r="Q814" s="540"/>
      <c r="R814" s="540"/>
      <c r="S814" s="540"/>
      <c r="T814" s="541"/>
      <c r="U814" s="541"/>
      <c r="V814" s="541"/>
      <c r="W814" s="541"/>
      <c r="X814" s="541"/>
      <c r="Y814" s="541"/>
      <c r="Z814" s="541"/>
    </row>
    <row r="815">
      <c r="A815" s="540"/>
      <c r="B815" s="540"/>
      <c r="C815" s="540"/>
      <c r="D815" s="540"/>
      <c r="E815" s="540"/>
      <c r="F815" s="540"/>
      <c r="G815" s="540"/>
      <c r="H815" s="540"/>
      <c r="I815" s="540"/>
      <c r="J815" s="540"/>
      <c r="K815" s="540"/>
      <c r="L815" s="540"/>
      <c r="M815" s="540"/>
      <c r="N815" s="540"/>
      <c r="O815" s="540"/>
      <c r="P815" s="540"/>
      <c r="Q815" s="540"/>
      <c r="R815" s="540"/>
      <c r="S815" s="540"/>
      <c r="T815" s="541"/>
      <c r="U815" s="541"/>
      <c r="V815" s="541"/>
      <c r="W815" s="541"/>
      <c r="X815" s="541"/>
      <c r="Y815" s="541"/>
      <c r="Z815" s="541"/>
    </row>
    <row r="816">
      <c r="A816" s="540"/>
      <c r="B816" s="540"/>
      <c r="C816" s="540"/>
      <c r="D816" s="540"/>
      <c r="E816" s="540"/>
      <c r="F816" s="540"/>
      <c r="G816" s="540"/>
      <c r="H816" s="540"/>
      <c r="I816" s="540"/>
      <c r="J816" s="540"/>
      <c r="K816" s="540"/>
      <c r="L816" s="540"/>
      <c r="M816" s="540"/>
      <c r="N816" s="540"/>
      <c r="O816" s="540"/>
      <c r="P816" s="540"/>
      <c r="Q816" s="540"/>
      <c r="R816" s="540"/>
      <c r="S816" s="540"/>
      <c r="T816" s="541"/>
      <c r="U816" s="541"/>
      <c r="V816" s="541"/>
      <c r="W816" s="541"/>
      <c r="X816" s="541"/>
      <c r="Y816" s="541"/>
      <c r="Z816" s="541"/>
    </row>
    <row r="817">
      <c r="A817" s="540"/>
      <c r="B817" s="540"/>
      <c r="C817" s="540"/>
      <c r="D817" s="540"/>
      <c r="E817" s="540"/>
      <c r="F817" s="540"/>
      <c r="G817" s="540"/>
      <c r="H817" s="540"/>
      <c r="I817" s="540"/>
      <c r="J817" s="540"/>
      <c r="K817" s="540"/>
      <c r="L817" s="540"/>
      <c r="M817" s="540"/>
      <c r="N817" s="540"/>
      <c r="O817" s="540"/>
      <c r="P817" s="540"/>
      <c r="Q817" s="540"/>
      <c r="R817" s="540"/>
      <c r="S817" s="540"/>
      <c r="T817" s="541"/>
      <c r="U817" s="541"/>
      <c r="V817" s="541"/>
      <c r="W817" s="541"/>
      <c r="X817" s="541"/>
      <c r="Y817" s="541"/>
      <c r="Z817" s="541"/>
    </row>
    <row r="818">
      <c r="A818" s="540"/>
      <c r="B818" s="540"/>
      <c r="C818" s="540"/>
      <c r="D818" s="540"/>
      <c r="E818" s="540"/>
      <c r="F818" s="540"/>
      <c r="G818" s="540"/>
      <c r="H818" s="540"/>
      <c r="I818" s="540"/>
      <c r="J818" s="540"/>
      <c r="K818" s="540"/>
      <c r="L818" s="540"/>
      <c r="M818" s="540"/>
      <c r="N818" s="540"/>
      <c r="O818" s="540"/>
      <c r="P818" s="540"/>
      <c r="Q818" s="540"/>
      <c r="R818" s="540"/>
      <c r="S818" s="540"/>
      <c r="T818" s="541"/>
      <c r="U818" s="541"/>
      <c r="V818" s="541"/>
      <c r="W818" s="541"/>
      <c r="X818" s="541"/>
      <c r="Y818" s="541"/>
      <c r="Z818" s="541"/>
    </row>
    <row r="819">
      <c r="A819" s="540"/>
      <c r="B819" s="540"/>
      <c r="C819" s="540"/>
      <c r="D819" s="540"/>
      <c r="E819" s="540"/>
      <c r="F819" s="540"/>
      <c r="G819" s="540"/>
      <c r="H819" s="540"/>
      <c r="I819" s="540"/>
      <c r="J819" s="540"/>
      <c r="K819" s="540"/>
      <c r="L819" s="540"/>
      <c r="M819" s="540"/>
      <c r="N819" s="540"/>
      <c r="O819" s="540"/>
      <c r="P819" s="540"/>
      <c r="Q819" s="540"/>
      <c r="R819" s="540"/>
      <c r="S819" s="540"/>
      <c r="T819" s="541"/>
      <c r="U819" s="541"/>
      <c r="V819" s="541"/>
      <c r="W819" s="541"/>
      <c r="X819" s="541"/>
      <c r="Y819" s="541"/>
      <c r="Z819" s="541"/>
    </row>
    <row r="820">
      <c r="A820" s="540"/>
      <c r="B820" s="540"/>
      <c r="C820" s="540"/>
      <c r="D820" s="540"/>
      <c r="E820" s="540"/>
      <c r="F820" s="540"/>
      <c r="G820" s="540"/>
      <c r="H820" s="540"/>
      <c r="I820" s="540"/>
      <c r="J820" s="540"/>
      <c r="K820" s="540"/>
      <c r="L820" s="540"/>
      <c r="M820" s="540"/>
      <c r="N820" s="540"/>
      <c r="O820" s="540"/>
      <c r="P820" s="540"/>
      <c r="Q820" s="540"/>
      <c r="R820" s="540"/>
      <c r="S820" s="540"/>
      <c r="T820" s="541"/>
      <c r="U820" s="541"/>
      <c r="V820" s="541"/>
      <c r="W820" s="541"/>
      <c r="X820" s="541"/>
      <c r="Y820" s="541"/>
      <c r="Z820" s="541"/>
    </row>
    <row r="821">
      <c r="A821" s="540"/>
      <c r="B821" s="540"/>
      <c r="C821" s="540"/>
      <c r="D821" s="540"/>
      <c r="E821" s="540"/>
      <c r="F821" s="540"/>
      <c r="G821" s="540"/>
      <c r="H821" s="540"/>
      <c r="I821" s="540"/>
      <c r="J821" s="540"/>
      <c r="K821" s="540"/>
      <c r="L821" s="540"/>
      <c r="M821" s="540"/>
      <c r="N821" s="540"/>
      <c r="O821" s="540"/>
      <c r="P821" s="540"/>
      <c r="Q821" s="540"/>
      <c r="R821" s="540"/>
      <c r="S821" s="540"/>
      <c r="T821" s="541"/>
      <c r="U821" s="541"/>
      <c r="V821" s="541"/>
      <c r="W821" s="541"/>
      <c r="X821" s="541"/>
      <c r="Y821" s="541"/>
      <c r="Z821" s="541"/>
    </row>
    <row r="822">
      <c r="A822" s="540"/>
      <c r="B822" s="540"/>
      <c r="C822" s="540"/>
      <c r="D822" s="540"/>
      <c r="E822" s="540"/>
      <c r="F822" s="540"/>
      <c r="G822" s="540"/>
      <c r="H822" s="540"/>
      <c r="I822" s="540"/>
      <c r="J822" s="540"/>
      <c r="K822" s="540"/>
      <c r="L822" s="540"/>
      <c r="M822" s="540"/>
      <c r="N822" s="540"/>
      <c r="O822" s="540"/>
      <c r="P822" s="540"/>
      <c r="Q822" s="540"/>
      <c r="R822" s="540"/>
      <c r="S822" s="540"/>
      <c r="T822" s="541"/>
      <c r="U822" s="541"/>
      <c r="V822" s="541"/>
      <c r="W822" s="541"/>
      <c r="X822" s="541"/>
      <c r="Y822" s="541"/>
      <c r="Z822" s="541"/>
    </row>
    <row r="823">
      <c r="A823" s="540"/>
      <c r="B823" s="540"/>
      <c r="C823" s="540"/>
      <c r="D823" s="540"/>
      <c r="E823" s="540"/>
      <c r="F823" s="540"/>
      <c r="G823" s="540"/>
      <c r="H823" s="540"/>
      <c r="I823" s="540"/>
      <c r="J823" s="540"/>
      <c r="K823" s="540"/>
      <c r="L823" s="540"/>
      <c r="M823" s="540"/>
      <c r="N823" s="540"/>
      <c r="O823" s="540"/>
      <c r="P823" s="540"/>
      <c r="Q823" s="540"/>
      <c r="R823" s="540"/>
      <c r="S823" s="540"/>
      <c r="T823" s="541"/>
      <c r="U823" s="541"/>
      <c r="V823" s="541"/>
      <c r="W823" s="541"/>
      <c r="X823" s="541"/>
      <c r="Y823" s="541"/>
      <c r="Z823" s="541"/>
    </row>
    <row r="824">
      <c r="A824" s="540"/>
      <c r="B824" s="540"/>
      <c r="C824" s="540"/>
      <c r="D824" s="540"/>
      <c r="E824" s="540"/>
      <c r="F824" s="540"/>
      <c r="G824" s="540"/>
      <c r="H824" s="540"/>
      <c r="I824" s="540"/>
      <c r="J824" s="540"/>
      <c r="K824" s="540"/>
      <c r="L824" s="540"/>
      <c r="M824" s="540"/>
      <c r="N824" s="540"/>
      <c r="O824" s="540"/>
      <c r="P824" s="540"/>
      <c r="Q824" s="540"/>
      <c r="R824" s="540"/>
      <c r="S824" s="540"/>
      <c r="T824" s="541"/>
      <c r="U824" s="541"/>
      <c r="V824" s="541"/>
      <c r="W824" s="541"/>
      <c r="X824" s="541"/>
      <c r="Y824" s="541"/>
      <c r="Z824" s="541"/>
    </row>
    <row r="825">
      <c r="A825" s="540"/>
      <c r="B825" s="540"/>
      <c r="C825" s="540"/>
      <c r="D825" s="540"/>
      <c r="E825" s="540"/>
      <c r="F825" s="540"/>
      <c r="G825" s="540"/>
      <c r="H825" s="540"/>
      <c r="I825" s="540"/>
      <c r="J825" s="540"/>
      <c r="K825" s="540"/>
      <c r="L825" s="540"/>
      <c r="M825" s="540"/>
      <c r="N825" s="540"/>
      <c r="O825" s="540"/>
      <c r="P825" s="540"/>
      <c r="Q825" s="540"/>
      <c r="R825" s="540"/>
      <c r="S825" s="540"/>
      <c r="T825" s="541"/>
      <c r="U825" s="541"/>
      <c r="V825" s="541"/>
      <c r="W825" s="541"/>
      <c r="X825" s="541"/>
      <c r="Y825" s="541"/>
      <c r="Z825" s="541"/>
    </row>
    <row r="826">
      <c r="A826" s="540"/>
      <c r="B826" s="540"/>
      <c r="C826" s="540"/>
      <c r="D826" s="540"/>
      <c r="E826" s="540"/>
      <c r="F826" s="540"/>
      <c r="G826" s="540"/>
      <c r="H826" s="540"/>
      <c r="I826" s="540"/>
      <c r="J826" s="540"/>
      <c r="K826" s="540"/>
      <c r="L826" s="540"/>
      <c r="M826" s="540"/>
      <c r="N826" s="540"/>
      <c r="O826" s="540"/>
      <c r="P826" s="540"/>
      <c r="Q826" s="540"/>
      <c r="R826" s="540"/>
      <c r="S826" s="540"/>
      <c r="T826" s="541"/>
      <c r="U826" s="541"/>
      <c r="V826" s="541"/>
      <c r="W826" s="541"/>
      <c r="X826" s="541"/>
      <c r="Y826" s="541"/>
      <c r="Z826" s="541"/>
    </row>
    <row r="827">
      <c r="A827" s="540"/>
      <c r="B827" s="540"/>
      <c r="C827" s="540"/>
      <c r="D827" s="540"/>
      <c r="E827" s="540"/>
      <c r="F827" s="540"/>
      <c r="G827" s="540"/>
      <c r="H827" s="540"/>
      <c r="I827" s="540"/>
      <c r="J827" s="540"/>
      <c r="K827" s="540"/>
      <c r="L827" s="540"/>
      <c r="M827" s="540"/>
      <c r="N827" s="540"/>
      <c r="O827" s="540"/>
      <c r="P827" s="540"/>
      <c r="Q827" s="540"/>
      <c r="R827" s="540"/>
      <c r="S827" s="540"/>
      <c r="T827" s="541"/>
      <c r="U827" s="541"/>
      <c r="V827" s="541"/>
      <c r="W827" s="541"/>
      <c r="X827" s="541"/>
      <c r="Y827" s="541"/>
      <c r="Z827" s="541"/>
    </row>
    <row r="828">
      <c r="A828" s="540"/>
      <c r="B828" s="540"/>
      <c r="C828" s="540"/>
      <c r="D828" s="540"/>
      <c r="E828" s="540"/>
      <c r="F828" s="540"/>
      <c r="G828" s="540"/>
      <c r="H828" s="540"/>
      <c r="I828" s="540"/>
      <c r="J828" s="540"/>
      <c r="K828" s="540"/>
      <c r="L828" s="540"/>
      <c r="M828" s="540"/>
      <c r="N828" s="540"/>
      <c r="O828" s="540"/>
      <c r="P828" s="540"/>
      <c r="Q828" s="540"/>
      <c r="R828" s="540"/>
      <c r="S828" s="540"/>
      <c r="T828" s="541"/>
      <c r="U828" s="541"/>
      <c r="V828" s="541"/>
      <c r="W828" s="541"/>
      <c r="X828" s="541"/>
      <c r="Y828" s="541"/>
      <c r="Z828" s="541"/>
    </row>
    <row r="829">
      <c r="A829" s="540"/>
      <c r="B829" s="540"/>
      <c r="C829" s="540"/>
      <c r="D829" s="540"/>
      <c r="E829" s="540"/>
      <c r="F829" s="540"/>
      <c r="G829" s="540"/>
      <c r="H829" s="540"/>
      <c r="I829" s="540"/>
      <c r="J829" s="540"/>
      <c r="K829" s="540"/>
      <c r="L829" s="540"/>
      <c r="M829" s="540"/>
      <c r="N829" s="540"/>
      <c r="O829" s="540"/>
      <c r="P829" s="540"/>
      <c r="Q829" s="540"/>
      <c r="R829" s="540"/>
      <c r="S829" s="540"/>
      <c r="T829" s="541"/>
      <c r="U829" s="541"/>
      <c r="V829" s="541"/>
      <c r="W829" s="541"/>
      <c r="X829" s="541"/>
      <c r="Y829" s="541"/>
      <c r="Z829" s="541"/>
    </row>
    <row r="830">
      <c r="A830" s="540"/>
      <c r="B830" s="540"/>
      <c r="C830" s="540"/>
      <c r="D830" s="540"/>
      <c r="E830" s="540"/>
      <c r="F830" s="540"/>
      <c r="G830" s="540"/>
      <c r="H830" s="540"/>
      <c r="I830" s="540"/>
      <c r="J830" s="540"/>
      <c r="K830" s="540"/>
      <c r="L830" s="540"/>
      <c r="M830" s="540"/>
      <c r="N830" s="540"/>
      <c r="O830" s="540"/>
      <c r="P830" s="540"/>
      <c r="Q830" s="540"/>
      <c r="R830" s="540"/>
      <c r="S830" s="540"/>
      <c r="T830" s="541"/>
      <c r="U830" s="541"/>
      <c r="V830" s="541"/>
      <c r="W830" s="541"/>
      <c r="X830" s="541"/>
      <c r="Y830" s="541"/>
      <c r="Z830" s="541"/>
    </row>
    <row r="831">
      <c r="A831" s="540"/>
      <c r="B831" s="540"/>
      <c r="C831" s="540"/>
      <c r="D831" s="540"/>
      <c r="E831" s="540"/>
      <c r="F831" s="540"/>
      <c r="G831" s="540"/>
      <c r="H831" s="540"/>
      <c r="I831" s="540"/>
      <c r="J831" s="540"/>
      <c r="K831" s="540"/>
      <c r="L831" s="540"/>
      <c r="M831" s="540"/>
      <c r="N831" s="540"/>
      <c r="O831" s="540"/>
      <c r="P831" s="540"/>
      <c r="Q831" s="540"/>
      <c r="R831" s="540"/>
      <c r="S831" s="540"/>
      <c r="T831" s="541"/>
      <c r="U831" s="541"/>
      <c r="V831" s="541"/>
      <c r="W831" s="541"/>
      <c r="X831" s="541"/>
      <c r="Y831" s="541"/>
      <c r="Z831" s="541"/>
    </row>
    <row r="832">
      <c r="A832" s="540"/>
      <c r="B832" s="540"/>
      <c r="C832" s="540"/>
      <c r="D832" s="540"/>
      <c r="E832" s="540"/>
      <c r="F832" s="540"/>
      <c r="G832" s="540"/>
      <c r="H832" s="540"/>
      <c r="I832" s="540"/>
      <c r="J832" s="540"/>
      <c r="K832" s="540"/>
      <c r="L832" s="540"/>
      <c r="M832" s="540"/>
      <c r="N832" s="540"/>
      <c r="O832" s="540"/>
      <c r="P832" s="540"/>
      <c r="Q832" s="540"/>
      <c r="R832" s="540"/>
      <c r="S832" s="540"/>
      <c r="T832" s="541"/>
      <c r="U832" s="541"/>
      <c r="V832" s="541"/>
      <c r="W832" s="541"/>
      <c r="X832" s="541"/>
      <c r="Y832" s="541"/>
      <c r="Z832" s="541"/>
    </row>
    <row r="833">
      <c r="A833" s="540"/>
      <c r="B833" s="540"/>
      <c r="C833" s="540"/>
      <c r="D833" s="540"/>
      <c r="E833" s="540"/>
      <c r="F833" s="540"/>
      <c r="G833" s="540"/>
      <c r="H833" s="540"/>
      <c r="I833" s="540"/>
      <c r="J833" s="540"/>
      <c r="K833" s="540"/>
      <c r="L833" s="540"/>
      <c r="M833" s="540"/>
      <c r="N833" s="540"/>
      <c r="O833" s="540"/>
      <c r="P833" s="540"/>
      <c r="Q833" s="540"/>
      <c r="R833" s="540"/>
      <c r="S833" s="540"/>
      <c r="T833" s="541"/>
      <c r="U833" s="541"/>
      <c r="V833" s="541"/>
      <c r="W833" s="541"/>
      <c r="X833" s="541"/>
      <c r="Y833" s="541"/>
      <c r="Z833" s="541"/>
    </row>
    <row r="834">
      <c r="A834" s="540"/>
      <c r="B834" s="540"/>
      <c r="C834" s="540"/>
      <c r="D834" s="540"/>
      <c r="E834" s="540"/>
      <c r="F834" s="540"/>
      <c r="G834" s="540"/>
      <c r="H834" s="540"/>
      <c r="I834" s="540"/>
      <c r="J834" s="540"/>
      <c r="K834" s="540"/>
      <c r="L834" s="540"/>
      <c r="M834" s="540"/>
      <c r="N834" s="540"/>
      <c r="O834" s="540"/>
      <c r="P834" s="540"/>
      <c r="Q834" s="540"/>
      <c r="R834" s="540"/>
      <c r="S834" s="540"/>
      <c r="T834" s="541"/>
      <c r="U834" s="541"/>
      <c r="V834" s="541"/>
      <c r="W834" s="541"/>
      <c r="X834" s="541"/>
      <c r="Y834" s="541"/>
      <c r="Z834" s="541"/>
    </row>
    <row r="835">
      <c r="A835" s="540"/>
      <c r="B835" s="540"/>
      <c r="C835" s="540"/>
      <c r="D835" s="540"/>
      <c r="E835" s="540"/>
      <c r="F835" s="540"/>
      <c r="G835" s="540"/>
      <c r="H835" s="540"/>
      <c r="I835" s="540"/>
      <c r="J835" s="540"/>
      <c r="K835" s="540"/>
      <c r="L835" s="540"/>
      <c r="M835" s="540"/>
      <c r="N835" s="540"/>
      <c r="O835" s="540"/>
      <c r="P835" s="540"/>
      <c r="Q835" s="540"/>
      <c r="R835" s="540"/>
      <c r="S835" s="540"/>
      <c r="T835" s="541"/>
      <c r="U835" s="541"/>
      <c r="V835" s="541"/>
      <c r="W835" s="541"/>
      <c r="X835" s="541"/>
      <c r="Y835" s="541"/>
      <c r="Z835" s="541"/>
    </row>
    <row r="836">
      <c r="A836" s="540"/>
      <c r="B836" s="540"/>
      <c r="C836" s="540"/>
      <c r="D836" s="540"/>
      <c r="E836" s="540"/>
      <c r="F836" s="540"/>
      <c r="G836" s="540"/>
      <c r="H836" s="540"/>
      <c r="I836" s="540"/>
      <c r="J836" s="540"/>
      <c r="K836" s="540"/>
      <c r="L836" s="540"/>
      <c r="M836" s="540"/>
      <c r="N836" s="540"/>
      <c r="O836" s="540"/>
      <c r="P836" s="540"/>
      <c r="Q836" s="540"/>
      <c r="R836" s="540"/>
      <c r="S836" s="540"/>
      <c r="T836" s="541"/>
      <c r="U836" s="541"/>
      <c r="V836" s="541"/>
      <c r="W836" s="541"/>
      <c r="X836" s="541"/>
      <c r="Y836" s="541"/>
      <c r="Z836" s="541"/>
    </row>
    <row r="837">
      <c r="A837" s="540"/>
      <c r="B837" s="540"/>
      <c r="C837" s="540"/>
      <c r="D837" s="540"/>
      <c r="E837" s="540"/>
      <c r="F837" s="540"/>
      <c r="G837" s="540"/>
      <c r="H837" s="540"/>
      <c r="I837" s="540"/>
      <c r="J837" s="540"/>
      <c r="K837" s="540"/>
      <c r="L837" s="540"/>
      <c r="M837" s="540"/>
      <c r="N837" s="540"/>
      <c r="O837" s="540"/>
      <c r="P837" s="540"/>
      <c r="Q837" s="540"/>
      <c r="R837" s="540"/>
      <c r="S837" s="540"/>
      <c r="T837" s="541"/>
      <c r="U837" s="541"/>
      <c r="V837" s="541"/>
      <c r="W837" s="541"/>
      <c r="X837" s="541"/>
      <c r="Y837" s="541"/>
      <c r="Z837" s="541"/>
    </row>
    <row r="838">
      <c r="A838" s="540"/>
      <c r="B838" s="540"/>
      <c r="C838" s="540"/>
      <c r="D838" s="540"/>
      <c r="E838" s="540"/>
      <c r="F838" s="540"/>
      <c r="G838" s="540"/>
      <c r="H838" s="540"/>
      <c r="I838" s="540"/>
      <c r="J838" s="540"/>
      <c r="K838" s="540"/>
      <c r="L838" s="540"/>
      <c r="M838" s="540"/>
      <c r="N838" s="540"/>
      <c r="O838" s="540"/>
      <c r="P838" s="540"/>
      <c r="Q838" s="540"/>
      <c r="R838" s="540"/>
      <c r="S838" s="540"/>
      <c r="T838" s="541"/>
      <c r="U838" s="541"/>
      <c r="V838" s="541"/>
      <c r="W838" s="541"/>
      <c r="X838" s="541"/>
      <c r="Y838" s="541"/>
      <c r="Z838" s="541"/>
    </row>
    <row r="839">
      <c r="A839" s="540"/>
      <c r="B839" s="540"/>
      <c r="C839" s="540"/>
      <c r="D839" s="540"/>
      <c r="E839" s="540"/>
      <c r="F839" s="540"/>
      <c r="G839" s="540"/>
      <c r="H839" s="540"/>
      <c r="I839" s="540"/>
      <c r="J839" s="540"/>
      <c r="K839" s="540"/>
      <c r="L839" s="540"/>
      <c r="M839" s="540"/>
      <c r="N839" s="540"/>
      <c r="O839" s="540"/>
      <c r="P839" s="540"/>
      <c r="Q839" s="540"/>
      <c r="R839" s="540"/>
      <c r="S839" s="540"/>
      <c r="T839" s="541"/>
      <c r="U839" s="541"/>
      <c r="V839" s="541"/>
      <c r="W839" s="541"/>
      <c r="X839" s="541"/>
      <c r="Y839" s="541"/>
      <c r="Z839" s="541"/>
    </row>
    <row r="840">
      <c r="A840" s="540"/>
      <c r="B840" s="540"/>
      <c r="C840" s="540"/>
      <c r="D840" s="540"/>
      <c r="E840" s="540"/>
      <c r="F840" s="540"/>
      <c r="G840" s="540"/>
      <c r="H840" s="540"/>
      <c r="I840" s="540"/>
      <c r="J840" s="540"/>
      <c r="K840" s="540"/>
      <c r="L840" s="540"/>
      <c r="M840" s="540"/>
      <c r="N840" s="540"/>
      <c r="O840" s="540"/>
      <c r="P840" s="540"/>
      <c r="Q840" s="540"/>
      <c r="R840" s="540"/>
      <c r="S840" s="540"/>
      <c r="T840" s="541"/>
      <c r="U840" s="541"/>
      <c r="V840" s="541"/>
      <c r="W840" s="541"/>
      <c r="X840" s="541"/>
      <c r="Y840" s="541"/>
      <c r="Z840" s="541"/>
    </row>
    <row r="841">
      <c r="A841" s="540"/>
      <c r="B841" s="540"/>
      <c r="C841" s="540"/>
      <c r="D841" s="540"/>
      <c r="E841" s="540"/>
      <c r="F841" s="540"/>
      <c r="G841" s="540"/>
      <c r="H841" s="540"/>
      <c r="I841" s="540"/>
      <c r="J841" s="540"/>
      <c r="K841" s="540"/>
      <c r="L841" s="540"/>
      <c r="M841" s="540"/>
      <c r="N841" s="540"/>
      <c r="O841" s="540"/>
      <c r="P841" s="540"/>
      <c r="Q841" s="540"/>
      <c r="R841" s="540"/>
      <c r="S841" s="540"/>
      <c r="T841" s="541"/>
      <c r="U841" s="541"/>
      <c r="V841" s="541"/>
      <c r="W841" s="541"/>
      <c r="X841" s="541"/>
      <c r="Y841" s="541"/>
      <c r="Z841" s="541"/>
    </row>
    <row r="842">
      <c r="A842" s="540"/>
      <c r="B842" s="540"/>
      <c r="C842" s="540"/>
      <c r="D842" s="540"/>
      <c r="E842" s="540"/>
      <c r="F842" s="540"/>
      <c r="G842" s="540"/>
      <c r="H842" s="540"/>
      <c r="I842" s="540"/>
      <c r="J842" s="540"/>
      <c r="K842" s="540"/>
      <c r="L842" s="540"/>
      <c r="M842" s="540"/>
      <c r="N842" s="540"/>
      <c r="O842" s="540"/>
      <c r="P842" s="540"/>
      <c r="Q842" s="540"/>
      <c r="R842" s="540"/>
      <c r="S842" s="540"/>
      <c r="T842" s="541"/>
      <c r="U842" s="541"/>
      <c r="V842" s="541"/>
      <c r="W842" s="541"/>
      <c r="X842" s="541"/>
      <c r="Y842" s="541"/>
      <c r="Z842" s="541"/>
    </row>
    <row r="843">
      <c r="A843" s="540"/>
      <c r="B843" s="540"/>
      <c r="C843" s="540"/>
      <c r="D843" s="540"/>
      <c r="E843" s="540"/>
      <c r="F843" s="540"/>
      <c r="G843" s="540"/>
      <c r="H843" s="540"/>
      <c r="I843" s="540"/>
      <c r="J843" s="540"/>
      <c r="K843" s="540"/>
      <c r="L843" s="540"/>
      <c r="M843" s="540"/>
      <c r="N843" s="540"/>
      <c r="O843" s="540"/>
      <c r="P843" s="540"/>
      <c r="Q843" s="540"/>
      <c r="R843" s="540"/>
      <c r="S843" s="540"/>
      <c r="T843" s="541"/>
      <c r="U843" s="541"/>
      <c r="V843" s="541"/>
      <c r="W843" s="541"/>
      <c r="X843" s="541"/>
      <c r="Y843" s="541"/>
      <c r="Z843" s="541"/>
    </row>
    <row r="844">
      <c r="A844" s="540"/>
      <c r="B844" s="540"/>
      <c r="C844" s="540"/>
      <c r="D844" s="540"/>
      <c r="E844" s="540"/>
      <c r="F844" s="540"/>
      <c r="G844" s="540"/>
      <c r="H844" s="540"/>
      <c r="I844" s="540"/>
      <c r="J844" s="540"/>
      <c r="K844" s="540"/>
      <c r="L844" s="540"/>
      <c r="M844" s="540"/>
      <c r="N844" s="540"/>
      <c r="O844" s="540"/>
      <c r="P844" s="540"/>
      <c r="Q844" s="540"/>
      <c r="R844" s="540"/>
      <c r="S844" s="540"/>
      <c r="T844" s="541"/>
      <c r="U844" s="541"/>
      <c r="V844" s="541"/>
      <c r="W844" s="541"/>
      <c r="X844" s="541"/>
      <c r="Y844" s="541"/>
      <c r="Z844" s="541"/>
    </row>
    <row r="845">
      <c r="A845" s="540"/>
      <c r="B845" s="540"/>
      <c r="C845" s="540"/>
      <c r="D845" s="540"/>
      <c r="E845" s="540"/>
      <c r="F845" s="540"/>
      <c r="G845" s="540"/>
      <c r="H845" s="540"/>
      <c r="I845" s="540"/>
      <c r="J845" s="540"/>
      <c r="K845" s="540"/>
      <c r="L845" s="540"/>
      <c r="M845" s="540"/>
      <c r="N845" s="540"/>
      <c r="O845" s="540"/>
      <c r="P845" s="540"/>
      <c r="Q845" s="540"/>
      <c r="R845" s="540"/>
      <c r="S845" s="540"/>
      <c r="T845" s="541"/>
      <c r="U845" s="541"/>
      <c r="V845" s="541"/>
      <c r="W845" s="541"/>
      <c r="X845" s="541"/>
      <c r="Y845" s="541"/>
      <c r="Z845" s="541"/>
    </row>
    <row r="846">
      <c r="A846" s="540"/>
      <c r="B846" s="540"/>
      <c r="C846" s="540"/>
      <c r="D846" s="540"/>
      <c r="E846" s="540"/>
      <c r="F846" s="540"/>
      <c r="G846" s="540"/>
      <c r="H846" s="540"/>
      <c r="I846" s="540"/>
      <c r="J846" s="540"/>
      <c r="K846" s="540"/>
      <c r="L846" s="540"/>
      <c r="M846" s="540"/>
      <c r="N846" s="540"/>
      <c r="O846" s="540"/>
      <c r="P846" s="540"/>
      <c r="Q846" s="540"/>
      <c r="R846" s="540"/>
      <c r="S846" s="540"/>
      <c r="T846" s="541"/>
      <c r="U846" s="541"/>
      <c r="V846" s="541"/>
      <c r="W846" s="541"/>
      <c r="X846" s="541"/>
      <c r="Y846" s="541"/>
      <c r="Z846" s="541"/>
    </row>
    <row r="847">
      <c r="A847" s="540"/>
      <c r="B847" s="540"/>
      <c r="C847" s="540"/>
      <c r="D847" s="540"/>
      <c r="E847" s="540"/>
      <c r="F847" s="540"/>
      <c r="G847" s="540"/>
      <c r="H847" s="540"/>
      <c r="I847" s="540"/>
      <c r="J847" s="540"/>
      <c r="K847" s="540"/>
      <c r="L847" s="540"/>
      <c r="M847" s="540"/>
      <c r="N847" s="540"/>
      <c r="O847" s="540"/>
      <c r="P847" s="540"/>
      <c r="Q847" s="540"/>
      <c r="R847" s="540"/>
      <c r="S847" s="540"/>
      <c r="T847" s="541"/>
      <c r="U847" s="541"/>
      <c r="V847" s="541"/>
      <c r="W847" s="541"/>
      <c r="X847" s="541"/>
      <c r="Y847" s="541"/>
      <c r="Z847" s="541"/>
    </row>
    <row r="848">
      <c r="A848" s="540"/>
      <c r="B848" s="540"/>
      <c r="C848" s="540"/>
      <c r="D848" s="540"/>
      <c r="E848" s="540"/>
      <c r="F848" s="540"/>
      <c r="G848" s="540"/>
      <c r="H848" s="540"/>
      <c r="I848" s="540"/>
      <c r="J848" s="540"/>
      <c r="K848" s="540"/>
      <c r="L848" s="540"/>
      <c r="M848" s="540"/>
      <c r="N848" s="540"/>
      <c r="O848" s="540"/>
      <c r="P848" s="540"/>
      <c r="Q848" s="540"/>
      <c r="R848" s="540"/>
      <c r="S848" s="540"/>
      <c r="T848" s="541"/>
      <c r="U848" s="541"/>
      <c r="V848" s="541"/>
      <c r="W848" s="541"/>
      <c r="X848" s="541"/>
      <c r="Y848" s="541"/>
      <c r="Z848" s="541"/>
    </row>
    <row r="849">
      <c r="A849" s="540"/>
      <c r="B849" s="540"/>
      <c r="C849" s="540"/>
      <c r="D849" s="540"/>
      <c r="E849" s="540"/>
      <c r="F849" s="540"/>
      <c r="G849" s="540"/>
      <c r="H849" s="540"/>
      <c r="I849" s="540"/>
      <c r="J849" s="540"/>
      <c r="K849" s="540"/>
      <c r="L849" s="540"/>
      <c r="M849" s="540"/>
      <c r="N849" s="540"/>
      <c r="O849" s="540"/>
      <c r="P849" s="540"/>
      <c r="Q849" s="540"/>
      <c r="R849" s="540"/>
      <c r="S849" s="540"/>
      <c r="T849" s="541"/>
      <c r="U849" s="541"/>
      <c r="V849" s="541"/>
      <c r="W849" s="541"/>
      <c r="X849" s="541"/>
      <c r="Y849" s="541"/>
      <c r="Z849" s="541"/>
    </row>
    <row r="850">
      <c r="A850" s="540"/>
      <c r="B850" s="540"/>
      <c r="C850" s="540"/>
      <c r="D850" s="540"/>
      <c r="E850" s="540"/>
      <c r="F850" s="540"/>
      <c r="G850" s="540"/>
      <c r="H850" s="540"/>
      <c r="I850" s="540"/>
      <c r="J850" s="540"/>
      <c r="K850" s="540"/>
      <c r="L850" s="540"/>
      <c r="M850" s="540"/>
      <c r="N850" s="540"/>
      <c r="O850" s="540"/>
      <c r="P850" s="540"/>
      <c r="Q850" s="540"/>
      <c r="R850" s="540"/>
      <c r="S850" s="540"/>
      <c r="T850" s="541"/>
      <c r="U850" s="541"/>
      <c r="V850" s="541"/>
      <c r="W850" s="541"/>
      <c r="X850" s="541"/>
      <c r="Y850" s="541"/>
      <c r="Z850" s="541"/>
    </row>
    <row r="851">
      <c r="A851" s="540"/>
      <c r="B851" s="540"/>
      <c r="C851" s="540"/>
      <c r="D851" s="540"/>
      <c r="E851" s="540"/>
      <c r="F851" s="540"/>
      <c r="G851" s="540"/>
      <c r="H851" s="540"/>
      <c r="I851" s="540"/>
      <c r="J851" s="540"/>
      <c r="K851" s="540"/>
      <c r="L851" s="540"/>
      <c r="M851" s="540"/>
      <c r="N851" s="540"/>
      <c r="O851" s="540"/>
      <c r="P851" s="540"/>
      <c r="Q851" s="540"/>
      <c r="R851" s="540"/>
      <c r="S851" s="540"/>
      <c r="T851" s="541"/>
      <c r="U851" s="541"/>
      <c r="V851" s="541"/>
      <c r="W851" s="541"/>
      <c r="X851" s="541"/>
      <c r="Y851" s="541"/>
      <c r="Z851" s="541"/>
    </row>
    <row r="852">
      <c r="A852" s="540"/>
      <c r="B852" s="540"/>
      <c r="C852" s="540"/>
      <c r="D852" s="540"/>
      <c r="E852" s="540"/>
      <c r="F852" s="540"/>
      <c r="G852" s="540"/>
      <c r="H852" s="540"/>
      <c r="I852" s="540"/>
      <c r="J852" s="540"/>
      <c r="K852" s="540"/>
      <c r="L852" s="540"/>
      <c r="M852" s="540"/>
      <c r="N852" s="540"/>
      <c r="O852" s="540"/>
      <c r="P852" s="540"/>
      <c r="Q852" s="540"/>
      <c r="R852" s="540"/>
      <c r="S852" s="540"/>
      <c r="T852" s="541"/>
      <c r="U852" s="541"/>
      <c r="V852" s="541"/>
      <c r="W852" s="541"/>
      <c r="X852" s="541"/>
      <c r="Y852" s="541"/>
      <c r="Z852" s="541"/>
    </row>
    <row r="853">
      <c r="A853" s="540"/>
      <c r="B853" s="540"/>
      <c r="C853" s="540"/>
      <c r="D853" s="540"/>
      <c r="E853" s="540"/>
      <c r="F853" s="540"/>
      <c r="G853" s="540"/>
      <c r="H853" s="540"/>
      <c r="I853" s="540"/>
      <c r="J853" s="540"/>
      <c r="K853" s="540"/>
      <c r="L853" s="540"/>
      <c r="M853" s="540"/>
      <c r="N853" s="540"/>
      <c r="O853" s="540"/>
      <c r="P853" s="540"/>
      <c r="Q853" s="540"/>
      <c r="R853" s="540"/>
      <c r="S853" s="540"/>
      <c r="T853" s="541"/>
      <c r="U853" s="541"/>
      <c r="V853" s="541"/>
      <c r="W853" s="541"/>
      <c r="X853" s="541"/>
      <c r="Y853" s="541"/>
      <c r="Z853" s="541"/>
    </row>
    <row r="854">
      <c r="A854" s="540"/>
      <c r="B854" s="540"/>
      <c r="C854" s="540"/>
      <c r="D854" s="540"/>
      <c r="E854" s="540"/>
      <c r="F854" s="540"/>
      <c r="G854" s="540"/>
      <c r="H854" s="540"/>
      <c r="I854" s="540"/>
      <c r="J854" s="540"/>
      <c r="K854" s="540"/>
      <c r="L854" s="540"/>
      <c r="M854" s="540"/>
      <c r="N854" s="540"/>
      <c r="O854" s="540"/>
      <c r="P854" s="540"/>
      <c r="Q854" s="540"/>
      <c r="R854" s="540"/>
      <c r="S854" s="540"/>
      <c r="T854" s="541"/>
      <c r="U854" s="541"/>
      <c r="V854" s="541"/>
      <c r="W854" s="541"/>
      <c r="X854" s="541"/>
      <c r="Y854" s="541"/>
      <c r="Z854" s="541"/>
    </row>
    <row r="855">
      <c r="A855" s="540"/>
      <c r="B855" s="540"/>
      <c r="C855" s="540"/>
      <c r="D855" s="540"/>
      <c r="E855" s="540"/>
      <c r="F855" s="540"/>
      <c r="G855" s="540"/>
      <c r="H855" s="540"/>
      <c r="I855" s="540"/>
      <c r="J855" s="540"/>
      <c r="K855" s="540"/>
      <c r="L855" s="540"/>
      <c r="M855" s="540"/>
      <c r="N855" s="540"/>
      <c r="O855" s="540"/>
      <c r="P855" s="540"/>
      <c r="Q855" s="540"/>
      <c r="R855" s="540"/>
      <c r="S855" s="540"/>
      <c r="T855" s="541"/>
      <c r="U855" s="541"/>
      <c r="V855" s="541"/>
      <c r="W855" s="541"/>
      <c r="X855" s="541"/>
      <c r="Y855" s="541"/>
      <c r="Z855" s="541"/>
    </row>
    <row r="856">
      <c r="A856" s="540"/>
      <c r="B856" s="540"/>
      <c r="C856" s="540"/>
      <c r="D856" s="540"/>
      <c r="E856" s="540"/>
      <c r="F856" s="540"/>
      <c r="G856" s="540"/>
      <c r="H856" s="540"/>
      <c r="I856" s="540"/>
      <c r="J856" s="540"/>
      <c r="K856" s="540"/>
      <c r="L856" s="540"/>
      <c r="M856" s="540"/>
      <c r="N856" s="540"/>
      <c r="O856" s="540"/>
      <c r="P856" s="540"/>
      <c r="Q856" s="540"/>
      <c r="R856" s="540"/>
      <c r="S856" s="540"/>
      <c r="T856" s="541"/>
      <c r="U856" s="541"/>
      <c r="V856" s="541"/>
      <c r="W856" s="541"/>
      <c r="X856" s="541"/>
      <c r="Y856" s="541"/>
      <c r="Z856" s="541"/>
    </row>
    <row r="857">
      <c r="A857" s="540"/>
      <c r="B857" s="540"/>
      <c r="C857" s="540"/>
      <c r="D857" s="540"/>
      <c r="E857" s="540"/>
      <c r="F857" s="540"/>
      <c r="G857" s="540"/>
      <c r="H857" s="540"/>
      <c r="I857" s="540"/>
      <c r="J857" s="540"/>
      <c r="K857" s="540"/>
      <c r="L857" s="540"/>
      <c r="M857" s="540"/>
      <c r="N857" s="540"/>
      <c r="O857" s="540"/>
      <c r="P857" s="540"/>
      <c r="Q857" s="540"/>
      <c r="R857" s="540"/>
      <c r="S857" s="540"/>
      <c r="T857" s="541"/>
      <c r="U857" s="541"/>
      <c r="V857" s="541"/>
      <c r="W857" s="541"/>
      <c r="X857" s="541"/>
      <c r="Y857" s="541"/>
      <c r="Z857" s="541"/>
    </row>
    <row r="858">
      <c r="A858" s="540"/>
      <c r="B858" s="540"/>
      <c r="C858" s="540"/>
      <c r="D858" s="540"/>
      <c r="E858" s="540"/>
      <c r="F858" s="540"/>
      <c r="G858" s="540"/>
      <c r="H858" s="540"/>
      <c r="I858" s="540"/>
      <c r="J858" s="540"/>
      <c r="K858" s="540"/>
      <c r="L858" s="540"/>
      <c r="M858" s="540"/>
      <c r="N858" s="540"/>
      <c r="O858" s="540"/>
      <c r="P858" s="540"/>
      <c r="Q858" s="540"/>
      <c r="R858" s="540"/>
      <c r="S858" s="540"/>
      <c r="T858" s="541"/>
      <c r="U858" s="541"/>
      <c r="V858" s="541"/>
      <c r="W858" s="541"/>
      <c r="X858" s="541"/>
      <c r="Y858" s="541"/>
      <c r="Z858" s="541"/>
    </row>
    <row r="859">
      <c r="A859" s="540"/>
      <c r="B859" s="540"/>
      <c r="C859" s="540"/>
      <c r="D859" s="540"/>
      <c r="E859" s="540"/>
      <c r="F859" s="540"/>
      <c r="G859" s="540"/>
      <c r="H859" s="540"/>
      <c r="I859" s="540"/>
      <c r="J859" s="540"/>
      <c r="K859" s="540"/>
      <c r="L859" s="540"/>
      <c r="M859" s="540"/>
      <c r="N859" s="540"/>
      <c r="O859" s="540"/>
      <c r="P859" s="540"/>
      <c r="Q859" s="540"/>
      <c r="R859" s="540"/>
      <c r="S859" s="540"/>
      <c r="T859" s="541"/>
      <c r="U859" s="541"/>
      <c r="V859" s="541"/>
      <c r="W859" s="541"/>
      <c r="X859" s="541"/>
      <c r="Y859" s="541"/>
      <c r="Z859" s="541"/>
    </row>
    <row r="860">
      <c r="A860" s="540"/>
      <c r="B860" s="540"/>
      <c r="C860" s="540"/>
      <c r="D860" s="540"/>
      <c r="E860" s="540"/>
      <c r="F860" s="540"/>
      <c r="G860" s="540"/>
      <c r="H860" s="540"/>
      <c r="I860" s="540"/>
      <c r="J860" s="540"/>
      <c r="K860" s="540"/>
      <c r="L860" s="540"/>
      <c r="M860" s="540"/>
      <c r="N860" s="540"/>
      <c r="O860" s="540"/>
      <c r="P860" s="540"/>
      <c r="Q860" s="540"/>
      <c r="R860" s="540"/>
      <c r="S860" s="540"/>
      <c r="T860" s="541"/>
      <c r="U860" s="541"/>
      <c r="V860" s="541"/>
      <c r="W860" s="541"/>
      <c r="X860" s="541"/>
      <c r="Y860" s="541"/>
      <c r="Z860" s="541"/>
    </row>
    <row r="861">
      <c r="A861" s="540"/>
      <c r="B861" s="540"/>
      <c r="C861" s="540"/>
      <c r="D861" s="540"/>
      <c r="E861" s="540"/>
      <c r="F861" s="540"/>
      <c r="G861" s="540"/>
      <c r="H861" s="540"/>
      <c r="I861" s="540"/>
      <c r="J861" s="540"/>
      <c r="K861" s="540"/>
      <c r="L861" s="540"/>
      <c r="M861" s="540"/>
      <c r="N861" s="540"/>
      <c r="O861" s="540"/>
      <c r="P861" s="540"/>
      <c r="Q861" s="540"/>
      <c r="R861" s="540"/>
      <c r="S861" s="540"/>
      <c r="T861" s="541"/>
      <c r="U861" s="541"/>
      <c r="V861" s="541"/>
      <c r="W861" s="541"/>
      <c r="X861" s="541"/>
      <c r="Y861" s="541"/>
      <c r="Z861" s="541"/>
    </row>
    <row r="862">
      <c r="A862" s="540"/>
      <c r="B862" s="540"/>
      <c r="C862" s="540"/>
      <c r="D862" s="540"/>
      <c r="E862" s="540"/>
      <c r="F862" s="540"/>
      <c r="G862" s="540"/>
      <c r="H862" s="540"/>
      <c r="I862" s="540"/>
      <c r="J862" s="540"/>
      <c r="K862" s="540"/>
      <c r="L862" s="540"/>
      <c r="M862" s="540"/>
      <c r="N862" s="540"/>
      <c r="O862" s="540"/>
      <c r="P862" s="540"/>
      <c r="Q862" s="540"/>
      <c r="R862" s="540"/>
      <c r="S862" s="540"/>
      <c r="T862" s="541"/>
      <c r="U862" s="541"/>
      <c r="V862" s="541"/>
      <c r="W862" s="541"/>
      <c r="X862" s="541"/>
      <c r="Y862" s="541"/>
      <c r="Z862" s="541"/>
    </row>
    <row r="863">
      <c r="A863" s="540"/>
      <c r="B863" s="540"/>
      <c r="C863" s="540"/>
      <c r="D863" s="540"/>
      <c r="E863" s="540"/>
      <c r="F863" s="540"/>
      <c r="G863" s="540"/>
      <c r="H863" s="540"/>
      <c r="I863" s="540"/>
      <c r="J863" s="540"/>
      <c r="K863" s="540"/>
      <c r="L863" s="540"/>
      <c r="M863" s="540"/>
      <c r="N863" s="540"/>
      <c r="O863" s="540"/>
      <c r="P863" s="540"/>
      <c r="Q863" s="540"/>
      <c r="R863" s="540"/>
      <c r="S863" s="540"/>
      <c r="T863" s="541"/>
      <c r="U863" s="541"/>
      <c r="V863" s="541"/>
      <c r="W863" s="541"/>
      <c r="X863" s="541"/>
      <c r="Y863" s="541"/>
      <c r="Z863" s="541"/>
    </row>
    <row r="864">
      <c r="A864" s="540"/>
      <c r="B864" s="540"/>
      <c r="C864" s="540"/>
      <c r="D864" s="540"/>
      <c r="E864" s="540"/>
      <c r="F864" s="540"/>
      <c r="G864" s="540"/>
      <c r="H864" s="540"/>
      <c r="I864" s="540"/>
      <c r="J864" s="540"/>
      <c r="K864" s="540"/>
      <c r="L864" s="540"/>
      <c r="M864" s="540"/>
      <c r="N864" s="540"/>
      <c r="O864" s="540"/>
      <c r="P864" s="540"/>
      <c r="Q864" s="540"/>
      <c r="R864" s="540"/>
      <c r="S864" s="540"/>
      <c r="T864" s="541"/>
      <c r="U864" s="541"/>
      <c r="V864" s="541"/>
      <c r="W864" s="541"/>
      <c r="X864" s="541"/>
      <c r="Y864" s="541"/>
      <c r="Z864" s="541"/>
    </row>
    <row r="865">
      <c r="A865" s="540"/>
      <c r="B865" s="540"/>
      <c r="C865" s="540"/>
      <c r="D865" s="540"/>
      <c r="E865" s="540"/>
      <c r="F865" s="540"/>
      <c r="G865" s="540"/>
      <c r="H865" s="540"/>
      <c r="I865" s="540"/>
      <c r="J865" s="540"/>
      <c r="K865" s="540"/>
      <c r="L865" s="540"/>
      <c r="M865" s="540"/>
      <c r="N865" s="540"/>
      <c r="O865" s="540"/>
      <c r="P865" s="540"/>
      <c r="Q865" s="540"/>
      <c r="R865" s="540"/>
      <c r="S865" s="540"/>
      <c r="T865" s="541"/>
      <c r="U865" s="541"/>
      <c r="V865" s="541"/>
      <c r="W865" s="541"/>
      <c r="X865" s="541"/>
      <c r="Y865" s="541"/>
      <c r="Z865" s="541"/>
    </row>
    <row r="866">
      <c r="A866" s="540"/>
      <c r="B866" s="540"/>
      <c r="C866" s="540"/>
      <c r="D866" s="540"/>
      <c r="E866" s="540"/>
      <c r="F866" s="540"/>
      <c r="G866" s="540"/>
      <c r="H866" s="540"/>
      <c r="I866" s="540"/>
      <c r="J866" s="540"/>
      <c r="K866" s="540"/>
      <c r="L866" s="540"/>
      <c r="M866" s="540"/>
      <c r="N866" s="540"/>
      <c r="O866" s="540"/>
      <c r="P866" s="540"/>
      <c r="Q866" s="540"/>
      <c r="R866" s="540"/>
      <c r="S866" s="540"/>
      <c r="T866" s="541"/>
      <c r="U866" s="541"/>
      <c r="V866" s="541"/>
      <c r="W866" s="541"/>
      <c r="X866" s="541"/>
      <c r="Y866" s="541"/>
      <c r="Z866" s="541"/>
    </row>
    <row r="867">
      <c r="A867" s="540"/>
      <c r="B867" s="540"/>
      <c r="C867" s="540"/>
      <c r="D867" s="540"/>
      <c r="E867" s="540"/>
      <c r="F867" s="540"/>
      <c r="G867" s="540"/>
      <c r="H867" s="540"/>
      <c r="I867" s="540"/>
      <c r="J867" s="540"/>
      <c r="K867" s="540"/>
      <c r="L867" s="540"/>
      <c r="M867" s="540"/>
      <c r="N867" s="540"/>
      <c r="O867" s="540"/>
      <c r="P867" s="540"/>
      <c r="Q867" s="540"/>
      <c r="R867" s="540"/>
      <c r="S867" s="540"/>
      <c r="T867" s="541"/>
      <c r="U867" s="541"/>
      <c r="V867" s="541"/>
      <c r="W867" s="541"/>
      <c r="X867" s="541"/>
      <c r="Y867" s="541"/>
      <c r="Z867" s="541"/>
    </row>
    <row r="868">
      <c r="A868" s="540"/>
      <c r="B868" s="540"/>
      <c r="C868" s="540"/>
      <c r="D868" s="540"/>
      <c r="E868" s="540"/>
      <c r="F868" s="540"/>
      <c r="G868" s="540"/>
      <c r="H868" s="540"/>
      <c r="I868" s="540"/>
      <c r="J868" s="540"/>
      <c r="K868" s="540"/>
      <c r="L868" s="540"/>
      <c r="M868" s="540"/>
      <c r="N868" s="540"/>
      <c r="O868" s="540"/>
      <c r="P868" s="540"/>
      <c r="Q868" s="540"/>
      <c r="R868" s="540"/>
      <c r="S868" s="540"/>
      <c r="T868" s="541"/>
      <c r="U868" s="541"/>
      <c r="V868" s="541"/>
      <c r="W868" s="541"/>
      <c r="X868" s="541"/>
      <c r="Y868" s="541"/>
      <c r="Z868" s="541"/>
    </row>
    <row r="869">
      <c r="A869" s="540"/>
      <c r="B869" s="540"/>
      <c r="C869" s="540"/>
      <c r="D869" s="540"/>
      <c r="E869" s="540"/>
      <c r="F869" s="540"/>
      <c r="G869" s="540"/>
      <c r="H869" s="540"/>
      <c r="I869" s="540"/>
      <c r="J869" s="540"/>
      <c r="K869" s="540"/>
      <c r="L869" s="540"/>
      <c r="M869" s="540"/>
      <c r="N869" s="540"/>
      <c r="O869" s="540"/>
      <c r="P869" s="540"/>
      <c r="Q869" s="540"/>
      <c r="R869" s="540"/>
      <c r="S869" s="540"/>
      <c r="T869" s="541"/>
      <c r="U869" s="541"/>
      <c r="V869" s="541"/>
      <c r="W869" s="541"/>
      <c r="X869" s="541"/>
      <c r="Y869" s="541"/>
      <c r="Z869" s="541"/>
    </row>
    <row r="870">
      <c r="A870" s="540"/>
      <c r="B870" s="540"/>
      <c r="C870" s="540"/>
      <c r="D870" s="540"/>
      <c r="E870" s="540"/>
      <c r="F870" s="540"/>
      <c r="G870" s="540"/>
      <c r="H870" s="540"/>
      <c r="I870" s="540"/>
      <c r="J870" s="540"/>
      <c r="K870" s="540"/>
      <c r="L870" s="540"/>
      <c r="M870" s="540"/>
      <c r="N870" s="540"/>
      <c r="O870" s="540"/>
      <c r="P870" s="540"/>
      <c r="Q870" s="540"/>
      <c r="R870" s="540"/>
      <c r="S870" s="540"/>
      <c r="T870" s="541"/>
      <c r="U870" s="541"/>
      <c r="V870" s="541"/>
      <c r="W870" s="541"/>
      <c r="X870" s="541"/>
      <c r="Y870" s="541"/>
      <c r="Z870" s="541"/>
    </row>
    <row r="871">
      <c r="A871" s="540"/>
      <c r="B871" s="540"/>
      <c r="C871" s="540"/>
      <c r="D871" s="540"/>
      <c r="E871" s="540"/>
      <c r="F871" s="540"/>
      <c r="G871" s="540"/>
      <c r="H871" s="540"/>
      <c r="I871" s="540"/>
      <c r="J871" s="540"/>
      <c r="K871" s="540"/>
      <c r="L871" s="540"/>
      <c r="M871" s="540"/>
      <c r="N871" s="540"/>
      <c r="O871" s="540"/>
      <c r="P871" s="540"/>
      <c r="Q871" s="540"/>
      <c r="R871" s="540"/>
      <c r="S871" s="540"/>
      <c r="T871" s="541"/>
      <c r="U871" s="541"/>
      <c r="V871" s="541"/>
      <c r="W871" s="541"/>
      <c r="X871" s="541"/>
      <c r="Y871" s="541"/>
      <c r="Z871" s="541"/>
    </row>
    <row r="872">
      <c r="A872" s="541"/>
      <c r="B872" s="541"/>
      <c r="C872" s="541"/>
      <c r="D872" s="541"/>
      <c r="E872" s="541"/>
      <c r="F872" s="541"/>
      <c r="G872" s="541"/>
      <c r="H872" s="541"/>
      <c r="I872" s="541"/>
      <c r="J872" s="541"/>
      <c r="K872" s="541"/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</row>
    <row r="873">
      <c r="A873" s="541"/>
      <c r="B873" s="541"/>
      <c r="C873" s="541"/>
      <c r="D873" s="541"/>
      <c r="E873" s="541"/>
      <c r="F873" s="541"/>
      <c r="G873" s="541"/>
      <c r="H873" s="541"/>
      <c r="I873" s="541"/>
      <c r="J873" s="541"/>
      <c r="K873" s="541"/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</row>
    <row r="874">
      <c r="A874" s="541"/>
      <c r="B874" s="541"/>
      <c r="C874" s="541"/>
      <c r="D874" s="541"/>
      <c r="E874" s="541"/>
      <c r="F874" s="541"/>
      <c r="G874" s="541"/>
      <c r="H874" s="541"/>
      <c r="I874" s="541"/>
      <c r="J874" s="541"/>
      <c r="K874" s="541"/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</row>
    <row r="875">
      <c r="A875" s="541"/>
      <c r="B875" s="541"/>
      <c r="C875" s="541"/>
      <c r="D875" s="541"/>
      <c r="E875" s="541"/>
      <c r="F875" s="541"/>
      <c r="G875" s="541"/>
      <c r="H875" s="541"/>
      <c r="I875" s="541"/>
      <c r="J875" s="541"/>
      <c r="K875" s="541"/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</row>
    <row r="876">
      <c r="A876" s="541"/>
      <c r="B876" s="541"/>
      <c r="C876" s="541"/>
      <c r="D876" s="541"/>
      <c r="E876" s="541"/>
      <c r="F876" s="541"/>
      <c r="G876" s="541"/>
      <c r="H876" s="541"/>
      <c r="I876" s="541"/>
      <c r="J876" s="541"/>
      <c r="K876" s="541"/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</row>
    <row r="877">
      <c r="A877" s="541"/>
      <c r="B877" s="541"/>
      <c r="C877" s="541"/>
      <c r="D877" s="541"/>
      <c r="E877" s="541"/>
      <c r="F877" s="541"/>
      <c r="G877" s="541"/>
      <c r="H877" s="541"/>
      <c r="I877" s="541"/>
      <c r="J877" s="541"/>
      <c r="K877" s="541"/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</row>
    <row r="878">
      <c r="A878" s="541"/>
      <c r="B878" s="541"/>
      <c r="C878" s="541"/>
      <c r="D878" s="541"/>
      <c r="E878" s="541"/>
      <c r="F878" s="541"/>
      <c r="G878" s="541"/>
      <c r="H878" s="541"/>
      <c r="I878" s="541"/>
      <c r="J878" s="541"/>
      <c r="K878" s="541"/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</row>
    <row r="879">
      <c r="A879" s="541"/>
      <c r="B879" s="541"/>
      <c r="C879" s="541"/>
      <c r="D879" s="541"/>
      <c r="E879" s="541"/>
      <c r="F879" s="541"/>
      <c r="G879" s="541"/>
      <c r="H879" s="541"/>
      <c r="I879" s="541"/>
      <c r="J879" s="541"/>
      <c r="K879" s="541"/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</row>
    <row r="880">
      <c r="A880" s="541"/>
      <c r="B880" s="541"/>
      <c r="C880" s="541"/>
      <c r="D880" s="541"/>
      <c r="E880" s="541"/>
      <c r="F880" s="541"/>
      <c r="G880" s="541"/>
      <c r="H880" s="541"/>
      <c r="I880" s="541"/>
      <c r="J880" s="541"/>
      <c r="K880" s="541"/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</row>
    <row r="881">
      <c r="A881" s="541"/>
      <c r="B881" s="541"/>
      <c r="C881" s="541"/>
      <c r="D881" s="541"/>
      <c r="E881" s="541"/>
      <c r="F881" s="541"/>
      <c r="G881" s="541"/>
      <c r="H881" s="541"/>
      <c r="I881" s="541"/>
      <c r="J881" s="541"/>
      <c r="K881" s="541"/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</row>
    <row r="882">
      <c r="A882" s="541"/>
      <c r="B882" s="541"/>
      <c r="C882" s="541"/>
      <c r="D882" s="541"/>
      <c r="E882" s="541"/>
      <c r="F882" s="541"/>
      <c r="G882" s="541"/>
      <c r="H882" s="541"/>
      <c r="I882" s="541"/>
      <c r="J882" s="541"/>
      <c r="K882" s="541"/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</row>
    <row r="883">
      <c r="A883" s="541"/>
      <c r="B883" s="541"/>
      <c r="C883" s="541"/>
      <c r="D883" s="541"/>
      <c r="E883" s="541"/>
      <c r="F883" s="541"/>
      <c r="G883" s="541"/>
      <c r="H883" s="541"/>
      <c r="I883" s="541"/>
      <c r="J883" s="541"/>
      <c r="K883" s="541"/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</row>
    <row r="884">
      <c r="A884" s="541"/>
      <c r="B884" s="541"/>
      <c r="C884" s="541"/>
      <c r="D884" s="541"/>
      <c r="E884" s="541"/>
      <c r="F884" s="541"/>
      <c r="G884" s="541"/>
      <c r="H884" s="541"/>
      <c r="I884" s="541"/>
      <c r="J884" s="541"/>
      <c r="K884" s="541"/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</row>
    <row r="885">
      <c r="A885" s="541"/>
      <c r="B885" s="541"/>
      <c r="C885" s="541"/>
      <c r="D885" s="541"/>
      <c r="E885" s="541"/>
      <c r="F885" s="541"/>
      <c r="G885" s="541"/>
      <c r="H885" s="541"/>
      <c r="I885" s="541"/>
      <c r="J885" s="541"/>
      <c r="K885" s="541"/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</row>
    <row r="886">
      <c r="A886" s="541"/>
      <c r="B886" s="541"/>
      <c r="C886" s="541"/>
      <c r="D886" s="541"/>
      <c r="E886" s="541"/>
      <c r="F886" s="541"/>
      <c r="G886" s="541"/>
      <c r="H886" s="541"/>
      <c r="I886" s="541"/>
      <c r="J886" s="541"/>
      <c r="K886" s="541"/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</row>
    <row r="887">
      <c r="A887" s="541"/>
      <c r="B887" s="541"/>
      <c r="C887" s="541"/>
      <c r="D887" s="541"/>
      <c r="E887" s="541"/>
      <c r="F887" s="541"/>
      <c r="G887" s="541"/>
      <c r="H887" s="541"/>
      <c r="I887" s="541"/>
      <c r="J887" s="541"/>
      <c r="K887" s="541"/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</row>
    <row r="888">
      <c r="A888" s="541"/>
      <c r="B888" s="541"/>
      <c r="C888" s="541"/>
      <c r="D888" s="541"/>
      <c r="E888" s="541"/>
      <c r="F888" s="541"/>
      <c r="G888" s="541"/>
      <c r="H888" s="541"/>
      <c r="I888" s="541"/>
      <c r="J888" s="541"/>
      <c r="K888" s="541"/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</row>
    <row r="889">
      <c r="A889" s="541"/>
      <c r="B889" s="541"/>
      <c r="C889" s="541"/>
      <c r="D889" s="541"/>
      <c r="E889" s="541"/>
      <c r="F889" s="541"/>
      <c r="G889" s="541"/>
      <c r="H889" s="541"/>
      <c r="I889" s="541"/>
      <c r="J889" s="541"/>
      <c r="K889" s="541"/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</row>
    <row r="890">
      <c r="A890" s="541"/>
      <c r="B890" s="541"/>
      <c r="C890" s="541"/>
      <c r="D890" s="541"/>
      <c r="E890" s="541"/>
      <c r="F890" s="541"/>
      <c r="G890" s="541"/>
      <c r="H890" s="541"/>
      <c r="I890" s="541"/>
      <c r="J890" s="541"/>
      <c r="K890" s="541"/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</row>
    <row r="891">
      <c r="A891" s="541"/>
      <c r="B891" s="541"/>
      <c r="C891" s="541"/>
      <c r="D891" s="541"/>
      <c r="E891" s="541"/>
      <c r="F891" s="541"/>
      <c r="G891" s="541"/>
      <c r="H891" s="541"/>
      <c r="I891" s="541"/>
      <c r="J891" s="541"/>
      <c r="K891" s="541"/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</row>
    <row r="892">
      <c r="A892" s="541"/>
      <c r="B892" s="541"/>
      <c r="C892" s="541"/>
      <c r="D892" s="541"/>
      <c r="E892" s="541"/>
      <c r="F892" s="541"/>
      <c r="G892" s="541"/>
      <c r="H892" s="541"/>
      <c r="I892" s="541"/>
      <c r="J892" s="541"/>
      <c r="K892" s="541"/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</row>
    <row r="893">
      <c r="A893" s="541"/>
      <c r="B893" s="541"/>
      <c r="C893" s="541"/>
      <c r="D893" s="541"/>
      <c r="E893" s="541"/>
      <c r="F893" s="541"/>
      <c r="G893" s="541"/>
      <c r="H893" s="541"/>
      <c r="I893" s="541"/>
      <c r="J893" s="541"/>
      <c r="K893" s="541"/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</row>
    <row r="894">
      <c r="A894" s="541"/>
      <c r="B894" s="541"/>
      <c r="C894" s="541"/>
      <c r="D894" s="541"/>
      <c r="E894" s="541"/>
      <c r="F894" s="541"/>
      <c r="G894" s="541"/>
      <c r="H894" s="541"/>
      <c r="I894" s="541"/>
      <c r="J894" s="541"/>
      <c r="K894" s="541"/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</row>
    <row r="895">
      <c r="A895" s="541"/>
      <c r="B895" s="541"/>
      <c r="C895" s="541"/>
      <c r="D895" s="541"/>
      <c r="E895" s="541"/>
      <c r="F895" s="541"/>
      <c r="G895" s="541"/>
      <c r="H895" s="541"/>
      <c r="I895" s="541"/>
      <c r="J895" s="541"/>
      <c r="K895" s="541"/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</row>
    <row r="896">
      <c r="A896" s="541"/>
      <c r="B896" s="541"/>
      <c r="C896" s="541"/>
      <c r="D896" s="541"/>
      <c r="E896" s="541"/>
      <c r="F896" s="541"/>
      <c r="G896" s="541"/>
      <c r="H896" s="541"/>
      <c r="I896" s="541"/>
      <c r="J896" s="541"/>
      <c r="K896" s="541"/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</row>
    <row r="897">
      <c r="A897" s="541"/>
      <c r="B897" s="541"/>
      <c r="C897" s="541"/>
      <c r="D897" s="541"/>
      <c r="E897" s="541"/>
      <c r="F897" s="541"/>
      <c r="G897" s="541"/>
      <c r="H897" s="541"/>
      <c r="I897" s="541"/>
      <c r="J897" s="541"/>
      <c r="K897" s="541"/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</row>
    <row r="898">
      <c r="A898" s="541"/>
      <c r="B898" s="541"/>
      <c r="C898" s="541"/>
      <c r="D898" s="541"/>
      <c r="E898" s="541"/>
      <c r="F898" s="541"/>
      <c r="G898" s="541"/>
      <c r="H898" s="541"/>
      <c r="I898" s="541"/>
      <c r="J898" s="541"/>
      <c r="K898" s="541"/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</row>
    <row r="899">
      <c r="A899" s="541"/>
      <c r="B899" s="541"/>
      <c r="C899" s="541"/>
      <c r="D899" s="541"/>
      <c r="E899" s="541"/>
      <c r="F899" s="541"/>
      <c r="G899" s="541"/>
      <c r="H899" s="541"/>
      <c r="I899" s="541"/>
      <c r="J899" s="541"/>
      <c r="K899" s="541"/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</row>
    <row r="900">
      <c r="A900" s="541"/>
      <c r="B900" s="541"/>
      <c r="C900" s="541"/>
      <c r="D900" s="541"/>
      <c r="E900" s="541"/>
      <c r="F900" s="541"/>
      <c r="G900" s="541"/>
      <c r="H900" s="541"/>
      <c r="I900" s="541"/>
      <c r="J900" s="541"/>
      <c r="K900" s="541"/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</row>
    <row r="901">
      <c r="A901" s="541"/>
      <c r="B901" s="541"/>
      <c r="C901" s="541"/>
      <c r="D901" s="541"/>
      <c r="E901" s="541"/>
      <c r="F901" s="541"/>
      <c r="G901" s="541"/>
      <c r="H901" s="541"/>
      <c r="I901" s="541"/>
      <c r="J901" s="541"/>
      <c r="K901" s="541"/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</row>
    <row r="902">
      <c r="A902" s="541"/>
      <c r="B902" s="541"/>
      <c r="C902" s="541"/>
      <c r="D902" s="541"/>
      <c r="E902" s="541"/>
      <c r="F902" s="541"/>
      <c r="G902" s="541"/>
      <c r="H902" s="541"/>
      <c r="I902" s="541"/>
      <c r="J902" s="541"/>
      <c r="K902" s="541"/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</row>
    <row r="903">
      <c r="A903" s="541"/>
      <c r="B903" s="541"/>
      <c r="C903" s="541"/>
      <c r="D903" s="541"/>
      <c r="E903" s="541"/>
      <c r="F903" s="541"/>
      <c r="G903" s="541"/>
      <c r="H903" s="541"/>
      <c r="I903" s="541"/>
      <c r="J903" s="541"/>
      <c r="K903" s="541"/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</row>
    <row r="904">
      <c r="A904" s="541"/>
      <c r="B904" s="541"/>
      <c r="C904" s="541"/>
      <c r="D904" s="541"/>
      <c r="E904" s="541"/>
      <c r="F904" s="541"/>
      <c r="G904" s="541"/>
      <c r="H904" s="541"/>
      <c r="I904" s="541"/>
      <c r="J904" s="541"/>
      <c r="K904" s="541"/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</row>
    <row r="905">
      <c r="A905" s="541"/>
      <c r="B905" s="541"/>
      <c r="C905" s="541"/>
      <c r="D905" s="541"/>
      <c r="E905" s="541"/>
      <c r="F905" s="541"/>
      <c r="G905" s="541"/>
      <c r="H905" s="541"/>
      <c r="I905" s="541"/>
      <c r="J905" s="541"/>
      <c r="K905" s="541"/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</row>
    <row r="906">
      <c r="A906" s="541"/>
      <c r="B906" s="541"/>
      <c r="C906" s="541"/>
      <c r="D906" s="541"/>
      <c r="E906" s="541"/>
      <c r="F906" s="541"/>
      <c r="G906" s="541"/>
      <c r="H906" s="541"/>
      <c r="I906" s="541"/>
      <c r="J906" s="541"/>
      <c r="K906" s="541"/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</row>
    <row r="907">
      <c r="A907" s="541"/>
      <c r="B907" s="541"/>
      <c r="C907" s="541"/>
      <c r="D907" s="541"/>
      <c r="E907" s="541"/>
      <c r="F907" s="541"/>
      <c r="G907" s="541"/>
      <c r="H907" s="541"/>
      <c r="I907" s="541"/>
      <c r="J907" s="541"/>
      <c r="K907" s="541"/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</row>
    <row r="908">
      <c r="A908" s="541"/>
      <c r="B908" s="541"/>
      <c r="C908" s="541"/>
      <c r="D908" s="541"/>
      <c r="E908" s="541"/>
      <c r="F908" s="541"/>
      <c r="G908" s="541"/>
      <c r="H908" s="541"/>
      <c r="I908" s="541"/>
      <c r="J908" s="541"/>
      <c r="K908" s="541"/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</row>
    <row r="909">
      <c r="A909" s="541"/>
      <c r="B909" s="541"/>
      <c r="C909" s="541"/>
      <c r="D909" s="541"/>
      <c r="E909" s="541"/>
      <c r="F909" s="541"/>
      <c r="G909" s="541"/>
      <c r="H909" s="541"/>
      <c r="I909" s="541"/>
      <c r="J909" s="541"/>
      <c r="K909" s="541"/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</row>
    <row r="910">
      <c r="A910" s="541"/>
      <c r="B910" s="541"/>
      <c r="C910" s="541"/>
      <c r="D910" s="541"/>
      <c r="E910" s="541"/>
      <c r="F910" s="541"/>
      <c r="G910" s="541"/>
      <c r="H910" s="541"/>
      <c r="I910" s="541"/>
      <c r="J910" s="541"/>
      <c r="K910" s="541"/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</row>
    <row r="911">
      <c r="A911" s="541"/>
      <c r="B911" s="541"/>
      <c r="C911" s="541"/>
      <c r="D911" s="541"/>
      <c r="E911" s="541"/>
      <c r="F911" s="541"/>
      <c r="G911" s="541"/>
      <c r="H911" s="541"/>
      <c r="I911" s="541"/>
      <c r="J911" s="541"/>
      <c r="K911" s="541"/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</row>
    <row r="912">
      <c r="A912" s="541"/>
      <c r="B912" s="541"/>
      <c r="C912" s="541"/>
      <c r="D912" s="541"/>
      <c r="E912" s="541"/>
      <c r="F912" s="541"/>
      <c r="G912" s="541"/>
      <c r="H912" s="541"/>
      <c r="I912" s="541"/>
      <c r="J912" s="541"/>
      <c r="K912" s="541"/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</row>
    <row r="913">
      <c r="A913" s="541"/>
      <c r="B913" s="541"/>
      <c r="C913" s="541"/>
      <c r="D913" s="541"/>
      <c r="E913" s="541"/>
      <c r="F913" s="541"/>
      <c r="G913" s="541"/>
      <c r="H913" s="541"/>
      <c r="I913" s="541"/>
      <c r="J913" s="541"/>
      <c r="K913" s="541"/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</row>
    <row r="914">
      <c r="A914" s="541"/>
      <c r="B914" s="541"/>
      <c r="C914" s="541"/>
      <c r="D914" s="541"/>
      <c r="E914" s="541"/>
      <c r="F914" s="541"/>
      <c r="G914" s="541"/>
      <c r="H914" s="541"/>
      <c r="I914" s="541"/>
      <c r="J914" s="541"/>
      <c r="K914" s="541"/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</row>
    <row r="915">
      <c r="A915" s="541"/>
      <c r="B915" s="541"/>
      <c r="C915" s="541"/>
      <c r="D915" s="541"/>
      <c r="E915" s="541"/>
      <c r="F915" s="541"/>
      <c r="G915" s="541"/>
      <c r="H915" s="541"/>
      <c r="I915" s="541"/>
      <c r="J915" s="541"/>
      <c r="K915" s="541"/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</row>
    <row r="916">
      <c r="A916" s="541"/>
      <c r="B916" s="541"/>
      <c r="C916" s="541"/>
      <c r="D916" s="541"/>
      <c r="E916" s="541"/>
      <c r="F916" s="541"/>
      <c r="G916" s="541"/>
      <c r="H916" s="541"/>
      <c r="I916" s="541"/>
      <c r="J916" s="541"/>
      <c r="K916" s="541"/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</row>
    <row r="917">
      <c r="A917" s="541"/>
      <c r="B917" s="541"/>
      <c r="C917" s="541"/>
      <c r="D917" s="541"/>
      <c r="E917" s="541"/>
      <c r="F917" s="541"/>
      <c r="G917" s="541"/>
      <c r="H917" s="541"/>
      <c r="I917" s="541"/>
      <c r="J917" s="541"/>
      <c r="K917" s="541"/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</row>
    <row r="918">
      <c r="A918" s="541"/>
      <c r="B918" s="541"/>
      <c r="C918" s="541"/>
      <c r="D918" s="541"/>
      <c r="E918" s="541"/>
      <c r="F918" s="541"/>
      <c r="G918" s="541"/>
      <c r="H918" s="541"/>
      <c r="I918" s="541"/>
      <c r="J918" s="541"/>
      <c r="K918" s="541"/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</row>
    <row r="919">
      <c r="A919" s="541"/>
      <c r="B919" s="541"/>
      <c r="C919" s="541"/>
      <c r="D919" s="541"/>
      <c r="E919" s="541"/>
      <c r="F919" s="541"/>
      <c r="G919" s="541"/>
      <c r="H919" s="541"/>
      <c r="I919" s="541"/>
      <c r="J919" s="541"/>
      <c r="K919" s="541"/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</row>
    <row r="920">
      <c r="A920" s="541"/>
      <c r="B920" s="541"/>
      <c r="C920" s="541"/>
      <c r="D920" s="541"/>
      <c r="E920" s="541"/>
      <c r="F920" s="541"/>
      <c r="G920" s="541"/>
      <c r="H920" s="541"/>
      <c r="I920" s="541"/>
      <c r="J920" s="541"/>
      <c r="K920" s="541"/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</row>
    <row r="921">
      <c r="A921" s="541"/>
      <c r="B921" s="541"/>
      <c r="C921" s="541"/>
      <c r="D921" s="541"/>
      <c r="E921" s="541"/>
      <c r="F921" s="541"/>
      <c r="G921" s="541"/>
      <c r="H921" s="541"/>
      <c r="I921" s="541"/>
      <c r="J921" s="541"/>
      <c r="K921" s="541"/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</row>
    <row r="922">
      <c r="A922" s="541"/>
      <c r="B922" s="541"/>
      <c r="C922" s="541"/>
      <c r="D922" s="541"/>
      <c r="E922" s="541"/>
      <c r="F922" s="541"/>
      <c r="G922" s="541"/>
      <c r="H922" s="541"/>
      <c r="I922" s="541"/>
      <c r="J922" s="541"/>
      <c r="K922" s="541"/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</row>
    <row r="923">
      <c r="A923" s="541"/>
      <c r="B923" s="541"/>
      <c r="C923" s="541"/>
      <c r="D923" s="541"/>
      <c r="E923" s="541"/>
      <c r="F923" s="541"/>
      <c r="G923" s="541"/>
      <c r="H923" s="541"/>
      <c r="I923" s="541"/>
      <c r="J923" s="541"/>
      <c r="K923" s="541"/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</row>
    <row r="924">
      <c r="A924" s="541"/>
      <c r="B924" s="541"/>
      <c r="C924" s="541"/>
      <c r="D924" s="541"/>
      <c r="E924" s="541"/>
      <c r="F924" s="541"/>
      <c r="G924" s="541"/>
      <c r="H924" s="541"/>
      <c r="I924" s="541"/>
      <c r="J924" s="541"/>
      <c r="K924" s="541"/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</row>
    <row r="925">
      <c r="A925" s="541"/>
      <c r="B925" s="541"/>
      <c r="C925" s="541"/>
      <c r="D925" s="541"/>
      <c r="E925" s="541"/>
      <c r="F925" s="541"/>
      <c r="G925" s="541"/>
      <c r="H925" s="541"/>
      <c r="I925" s="541"/>
      <c r="J925" s="541"/>
      <c r="K925" s="541"/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</row>
    <row r="926">
      <c r="A926" s="541"/>
      <c r="B926" s="541"/>
      <c r="C926" s="541"/>
      <c r="D926" s="541"/>
      <c r="E926" s="541"/>
      <c r="F926" s="541"/>
      <c r="G926" s="541"/>
      <c r="H926" s="541"/>
      <c r="I926" s="541"/>
      <c r="J926" s="541"/>
      <c r="K926" s="541"/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</row>
    <row r="927">
      <c r="A927" s="541"/>
      <c r="B927" s="541"/>
      <c r="C927" s="541"/>
      <c r="D927" s="541"/>
      <c r="E927" s="541"/>
      <c r="F927" s="541"/>
      <c r="G927" s="541"/>
      <c r="H927" s="541"/>
      <c r="I927" s="541"/>
      <c r="J927" s="541"/>
      <c r="K927" s="541"/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</row>
    <row r="928">
      <c r="A928" s="541"/>
      <c r="B928" s="541"/>
      <c r="C928" s="541"/>
      <c r="D928" s="541"/>
      <c r="E928" s="541"/>
      <c r="F928" s="541"/>
      <c r="G928" s="541"/>
      <c r="H928" s="541"/>
      <c r="I928" s="541"/>
      <c r="J928" s="541"/>
      <c r="K928" s="541"/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</row>
    <row r="929">
      <c r="A929" s="541"/>
      <c r="B929" s="541"/>
      <c r="C929" s="541"/>
      <c r="D929" s="541"/>
      <c r="E929" s="541"/>
      <c r="F929" s="541"/>
      <c r="G929" s="541"/>
      <c r="H929" s="541"/>
      <c r="I929" s="541"/>
      <c r="J929" s="541"/>
      <c r="K929" s="541"/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</row>
    <row r="930">
      <c r="A930" s="541"/>
      <c r="B930" s="541"/>
      <c r="C930" s="541"/>
      <c r="D930" s="541"/>
      <c r="E930" s="541"/>
      <c r="F930" s="541"/>
      <c r="G930" s="541"/>
      <c r="H930" s="541"/>
      <c r="I930" s="541"/>
      <c r="J930" s="541"/>
      <c r="K930" s="541"/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</row>
    <row r="931">
      <c r="A931" s="541"/>
      <c r="B931" s="541"/>
      <c r="C931" s="541"/>
      <c r="D931" s="541"/>
      <c r="E931" s="541"/>
      <c r="F931" s="541"/>
      <c r="G931" s="541"/>
      <c r="H931" s="541"/>
      <c r="I931" s="541"/>
      <c r="J931" s="541"/>
      <c r="K931" s="541"/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</row>
    <row r="932">
      <c r="A932" s="541"/>
      <c r="B932" s="541"/>
      <c r="C932" s="541"/>
      <c r="D932" s="541"/>
      <c r="E932" s="541"/>
      <c r="F932" s="541"/>
      <c r="G932" s="541"/>
      <c r="H932" s="541"/>
      <c r="I932" s="541"/>
      <c r="J932" s="541"/>
      <c r="K932" s="541"/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</row>
    <row r="933">
      <c r="A933" s="541"/>
      <c r="B933" s="541"/>
      <c r="C933" s="541"/>
      <c r="D933" s="541"/>
      <c r="E933" s="541"/>
      <c r="F933" s="541"/>
      <c r="G933" s="541"/>
      <c r="H933" s="541"/>
      <c r="I933" s="541"/>
      <c r="J933" s="541"/>
      <c r="K933" s="541"/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</row>
    <row r="934">
      <c r="A934" s="541"/>
      <c r="B934" s="541"/>
      <c r="C934" s="541"/>
      <c r="D934" s="541"/>
      <c r="E934" s="541"/>
      <c r="F934" s="541"/>
      <c r="G934" s="541"/>
      <c r="H934" s="541"/>
      <c r="I934" s="541"/>
      <c r="J934" s="541"/>
      <c r="K934" s="541"/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</row>
    <row r="935">
      <c r="A935" s="541"/>
      <c r="B935" s="541"/>
      <c r="C935" s="541"/>
      <c r="D935" s="541"/>
      <c r="E935" s="541"/>
      <c r="F935" s="541"/>
      <c r="G935" s="541"/>
      <c r="H935" s="541"/>
      <c r="I935" s="541"/>
      <c r="J935" s="541"/>
      <c r="K935" s="541"/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</row>
    <row r="936">
      <c r="A936" s="541"/>
      <c r="B936" s="541"/>
      <c r="C936" s="541"/>
      <c r="D936" s="541"/>
      <c r="E936" s="541"/>
      <c r="F936" s="541"/>
      <c r="G936" s="541"/>
      <c r="H936" s="541"/>
      <c r="I936" s="541"/>
      <c r="J936" s="541"/>
      <c r="K936" s="541"/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</row>
    <row r="937">
      <c r="A937" s="541"/>
      <c r="B937" s="541"/>
      <c r="C937" s="541"/>
      <c r="D937" s="541"/>
      <c r="E937" s="541"/>
      <c r="F937" s="541"/>
      <c r="G937" s="541"/>
      <c r="H937" s="541"/>
      <c r="I937" s="541"/>
      <c r="J937" s="541"/>
      <c r="K937" s="541"/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</row>
    <row r="938">
      <c r="A938" s="541"/>
      <c r="B938" s="541"/>
      <c r="C938" s="541"/>
      <c r="D938" s="541"/>
      <c r="E938" s="541"/>
      <c r="F938" s="541"/>
      <c r="G938" s="541"/>
      <c r="H938" s="541"/>
      <c r="I938" s="541"/>
      <c r="J938" s="541"/>
      <c r="K938" s="541"/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</row>
    <row r="939">
      <c r="A939" s="541"/>
      <c r="B939" s="541"/>
      <c r="C939" s="541"/>
      <c r="D939" s="541"/>
      <c r="E939" s="541"/>
      <c r="F939" s="541"/>
      <c r="G939" s="541"/>
      <c r="H939" s="541"/>
      <c r="I939" s="541"/>
      <c r="J939" s="541"/>
      <c r="K939" s="541"/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</row>
    <row r="940">
      <c r="A940" s="541"/>
      <c r="B940" s="541"/>
      <c r="C940" s="541"/>
      <c r="D940" s="541"/>
      <c r="E940" s="541"/>
      <c r="F940" s="541"/>
      <c r="G940" s="541"/>
      <c r="H940" s="541"/>
      <c r="I940" s="541"/>
      <c r="J940" s="541"/>
      <c r="K940" s="541"/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</row>
    <row r="941">
      <c r="A941" s="541"/>
      <c r="B941" s="541"/>
      <c r="C941" s="541"/>
      <c r="D941" s="541"/>
      <c r="E941" s="541"/>
      <c r="F941" s="541"/>
      <c r="G941" s="541"/>
      <c r="H941" s="541"/>
      <c r="I941" s="541"/>
      <c r="J941" s="541"/>
      <c r="K941" s="541"/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</row>
    <row r="942">
      <c r="A942" s="541"/>
      <c r="B942" s="541"/>
      <c r="C942" s="541"/>
      <c r="D942" s="541"/>
      <c r="E942" s="541"/>
      <c r="F942" s="541"/>
      <c r="G942" s="541"/>
      <c r="H942" s="541"/>
      <c r="I942" s="541"/>
      <c r="J942" s="541"/>
      <c r="K942" s="541"/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</row>
    <row r="943">
      <c r="A943" s="541"/>
      <c r="B943" s="541"/>
      <c r="C943" s="541"/>
      <c r="D943" s="541"/>
      <c r="E943" s="541"/>
      <c r="F943" s="541"/>
      <c r="G943" s="541"/>
      <c r="H943" s="541"/>
      <c r="I943" s="541"/>
      <c r="J943" s="541"/>
      <c r="K943" s="541"/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</row>
    <row r="944">
      <c r="A944" s="541"/>
      <c r="B944" s="541"/>
      <c r="C944" s="541"/>
      <c r="D944" s="541"/>
      <c r="E944" s="541"/>
      <c r="F944" s="541"/>
      <c r="G944" s="541"/>
      <c r="H944" s="541"/>
      <c r="I944" s="541"/>
      <c r="J944" s="541"/>
      <c r="K944" s="541"/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</row>
    <row r="945">
      <c r="A945" s="541"/>
      <c r="B945" s="541"/>
      <c r="C945" s="541"/>
      <c r="D945" s="541"/>
      <c r="E945" s="541"/>
      <c r="F945" s="541"/>
      <c r="G945" s="541"/>
      <c r="H945" s="541"/>
      <c r="I945" s="541"/>
      <c r="J945" s="541"/>
      <c r="K945" s="541"/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</row>
    <row r="946">
      <c r="A946" s="541"/>
      <c r="B946" s="541"/>
      <c r="C946" s="541"/>
      <c r="D946" s="541"/>
      <c r="E946" s="541"/>
      <c r="F946" s="541"/>
      <c r="G946" s="541"/>
      <c r="H946" s="541"/>
      <c r="I946" s="541"/>
      <c r="J946" s="541"/>
      <c r="K946" s="541"/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</row>
    <row r="947">
      <c r="A947" s="541"/>
      <c r="B947" s="541"/>
      <c r="C947" s="541"/>
      <c r="D947" s="541"/>
      <c r="E947" s="541"/>
      <c r="F947" s="541"/>
      <c r="G947" s="541"/>
      <c r="H947" s="541"/>
      <c r="I947" s="541"/>
      <c r="J947" s="541"/>
      <c r="K947" s="541"/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</row>
    <row r="948">
      <c r="A948" s="541"/>
      <c r="B948" s="541"/>
      <c r="C948" s="541"/>
      <c r="D948" s="541"/>
      <c r="E948" s="541"/>
      <c r="F948" s="541"/>
      <c r="G948" s="541"/>
      <c r="H948" s="541"/>
      <c r="I948" s="541"/>
      <c r="J948" s="541"/>
      <c r="K948" s="541"/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</row>
    <row r="949">
      <c r="A949" s="541"/>
      <c r="B949" s="541"/>
      <c r="C949" s="541"/>
      <c r="D949" s="541"/>
      <c r="E949" s="541"/>
      <c r="F949" s="541"/>
      <c r="G949" s="541"/>
      <c r="H949" s="541"/>
      <c r="I949" s="541"/>
      <c r="J949" s="541"/>
      <c r="K949" s="541"/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</row>
    <row r="950">
      <c r="A950" s="541"/>
      <c r="B950" s="541"/>
      <c r="C950" s="541"/>
      <c r="D950" s="541"/>
      <c r="E950" s="541"/>
      <c r="F950" s="541"/>
      <c r="G950" s="541"/>
      <c r="H950" s="541"/>
      <c r="I950" s="541"/>
      <c r="J950" s="541"/>
      <c r="K950" s="541"/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</row>
    <row r="951">
      <c r="A951" s="541"/>
      <c r="B951" s="541"/>
      <c r="C951" s="541"/>
      <c r="D951" s="541"/>
      <c r="E951" s="541"/>
      <c r="F951" s="541"/>
      <c r="G951" s="541"/>
      <c r="H951" s="541"/>
      <c r="I951" s="541"/>
      <c r="J951" s="541"/>
      <c r="K951" s="541"/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</row>
    <row r="952">
      <c r="A952" s="541"/>
      <c r="B952" s="541"/>
      <c r="C952" s="541"/>
      <c r="D952" s="541"/>
      <c r="E952" s="541"/>
      <c r="F952" s="541"/>
      <c r="G952" s="541"/>
      <c r="H952" s="541"/>
      <c r="I952" s="541"/>
      <c r="J952" s="541"/>
      <c r="K952" s="541"/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</row>
    <row r="953">
      <c r="A953" s="541"/>
      <c r="B953" s="541"/>
      <c r="C953" s="541"/>
      <c r="D953" s="541"/>
      <c r="E953" s="541"/>
      <c r="F953" s="541"/>
      <c r="G953" s="541"/>
      <c r="H953" s="541"/>
      <c r="I953" s="541"/>
      <c r="J953" s="541"/>
      <c r="K953" s="541"/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</row>
    <row r="954">
      <c r="A954" s="541"/>
      <c r="B954" s="541"/>
      <c r="C954" s="541"/>
      <c r="D954" s="541"/>
      <c r="E954" s="541"/>
      <c r="F954" s="541"/>
      <c r="G954" s="541"/>
      <c r="H954" s="541"/>
      <c r="I954" s="541"/>
      <c r="J954" s="541"/>
      <c r="K954" s="541"/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</row>
    <row r="955">
      <c r="A955" s="541"/>
      <c r="B955" s="541"/>
      <c r="C955" s="541"/>
      <c r="D955" s="541"/>
      <c r="E955" s="541"/>
      <c r="F955" s="541"/>
      <c r="G955" s="541"/>
      <c r="H955" s="541"/>
      <c r="I955" s="541"/>
      <c r="J955" s="541"/>
      <c r="K955" s="541"/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</row>
    <row r="956">
      <c r="A956" s="541"/>
      <c r="B956" s="541"/>
      <c r="C956" s="541"/>
      <c r="D956" s="541"/>
      <c r="E956" s="541"/>
      <c r="F956" s="541"/>
      <c r="G956" s="541"/>
      <c r="H956" s="541"/>
      <c r="I956" s="541"/>
      <c r="J956" s="541"/>
      <c r="K956" s="541"/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</row>
    <row r="957">
      <c r="A957" s="541"/>
      <c r="B957" s="541"/>
      <c r="C957" s="541"/>
      <c r="D957" s="541"/>
      <c r="E957" s="541"/>
      <c r="F957" s="541"/>
      <c r="G957" s="541"/>
      <c r="H957" s="541"/>
      <c r="I957" s="541"/>
      <c r="J957" s="541"/>
      <c r="K957" s="541"/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</row>
    <row r="958">
      <c r="A958" s="541"/>
      <c r="B958" s="541"/>
      <c r="C958" s="541"/>
      <c r="D958" s="541"/>
      <c r="E958" s="541"/>
      <c r="F958" s="541"/>
      <c r="G958" s="541"/>
      <c r="H958" s="541"/>
      <c r="I958" s="541"/>
      <c r="J958" s="541"/>
      <c r="K958" s="541"/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</row>
    <row r="959">
      <c r="A959" s="541"/>
      <c r="B959" s="541"/>
      <c r="C959" s="541"/>
      <c r="D959" s="541"/>
      <c r="E959" s="541"/>
      <c r="F959" s="541"/>
      <c r="G959" s="541"/>
      <c r="H959" s="541"/>
      <c r="I959" s="541"/>
      <c r="J959" s="541"/>
      <c r="K959" s="541"/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</row>
    <row r="960">
      <c r="A960" s="541"/>
      <c r="B960" s="541"/>
      <c r="C960" s="541"/>
      <c r="D960" s="541"/>
      <c r="E960" s="541"/>
      <c r="F960" s="541"/>
      <c r="G960" s="541"/>
      <c r="H960" s="541"/>
      <c r="I960" s="541"/>
      <c r="J960" s="541"/>
      <c r="K960" s="541"/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</row>
    <row r="961">
      <c r="A961" s="541"/>
      <c r="B961" s="541"/>
      <c r="C961" s="541"/>
      <c r="D961" s="541"/>
      <c r="E961" s="541"/>
      <c r="F961" s="541"/>
      <c r="G961" s="541"/>
      <c r="H961" s="541"/>
      <c r="I961" s="541"/>
      <c r="J961" s="541"/>
      <c r="K961" s="541"/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</row>
    <row r="962">
      <c r="A962" s="541"/>
      <c r="B962" s="541"/>
      <c r="C962" s="541"/>
      <c r="D962" s="541"/>
      <c r="E962" s="541"/>
      <c r="F962" s="541"/>
      <c r="G962" s="541"/>
      <c r="H962" s="541"/>
      <c r="I962" s="541"/>
      <c r="J962" s="541"/>
      <c r="K962" s="541"/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</row>
    <row r="963">
      <c r="A963" s="541"/>
      <c r="B963" s="541"/>
      <c r="C963" s="541"/>
      <c r="D963" s="541"/>
      <c r="E963" s="541"/>
      <c r="F963" s="541"/>
      <c r="G963" s="541"/>
      <c r="H963" s="541"/>
      <c r="I963" s="541"/>
      <c r="J963" s="541"/>
      <c r="K963" s="541"/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</row>
    <row r="964">
      <c r="A964" s="541"/>
      <c r="B964" s="541"/>
      <c r="C964" s="541"/>
      <c r="D964" s="541"/>
      <c r="E964" s="541"/>
      <c r="F964" s="541"/>
      <c r="G964" s="541"/>
      <c r="H964" s="541"/>
      <c r="I964" s="541"/>
      <c r="J964" s="541"/>
      <c r="K964" s="541"/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</row>
    <row r="965">
      <c r="A965" s="541"/>
      <c r="B965" s="541"/>
      <c r="C965" s="541"/>
      <c r="D965" s="541"/>
      <c r="E965" s="541"/>
      <c r="F965" s="541"/>
      <c r="G965" s="541"/>
      <c r="H965" s="541"/>
      <c r="I965" s="541"/>
      <c r="J965" s="541"/>
      <c r="K965" s="541"/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</row>
    <row r="966">
      <c r="A966" s="541"/>
      <c r="B966" s="541"/>
      <c r="C966" s="541"/>
      <c r="D966" s="541"/>
      <c r="E966" s="541"/>
      <c r="F966" s="541"/>
      <c r="G966" s="541"/>
      <c r="H966" s="541"/>
      <c r="I966" s="541"/>
      <c r="J966" s="541"/>
      <c r="K966" s="541"/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</row>
    <row r="967">
      <c r="A967" s="541"/>
      <c r="B967" s="541"/>
      <c r="C967" s="541"/>
      <c r="D967" s="541"/>
      <c r="E967" s="541"/>
      <c r="F967" s="541"/>
      <c r="G967" s="541"/>
      <c r="H967" s="541"/>
      <c r="I967" s="541"/>
      <c r="J967" s="541"/>
      <c r="K967" s="541"/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</row>
    <row r="968">
      <c r="A968" s="541"/>
      <c r="B968" s="541"/>
      <c r="C968" s="541"/>
      <c r="D968" s="541"/>
      <c r="E968" s="541"/>
      <c r="F968" s="541"/>
      <c r="G968" s="541"/>
      <c r="H968" s="541"/>
      <c r="I968" s="541"/>
      <c r="J968" s="541"/>
      <c r="K968" s="541"/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</row>
    <row r="969">
      <c r="A969" s="541"/>
      <c r="B969" s="541"/>
      <c r="C969" s="541"/>
      <c r="D969" s="541"/>
      <c r="E969" s="541"/>
      <c r="F969" s="541"/>
      <c r="G969" s="541"/>
      <c r="H969" s="541"/>
      <c r="I969" s="541"/>
      <c r="J969" s="541"/>
      <c r="K969" s="541"/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</row>
    <row r="970">
      <c r="A970" s="541"/>
      <c r="B970" s="541"/>
      <c r="C970" s="541"/>
      <c r="D970" s="541"/>
      <c r="E970" s="541"/>
      <c r="F970" s="541"/>
      <c r="G970" s="541"/>
      <c r="H970" s="541"/>
      <c r="I970" s="541"/>
      <c r="J970" s="541"/>
      <c r="K970" s="541"/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</row>
    <row r="971">
      <c r="A971" s="541"/>
      <c r="B971" s="541"/>
      <c r="C971" s="541"/>
      <c r="D971" s="541"/>
      <c r="E971" s="541"/>
      <c r="F971" s="541"/>
      <c r="G971" s="541"/>
      <c r="H971" s="541"/>
      <c r="I971" s="541"/>
      <c r="J971" s="541"/>
      <c r="K971" s="541"/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</row>
    <row r="972">
      <c r="A972" s="541"/>
      <c r="B972" s="541"/>
      <c r="C972" s="541"/>
      <c r="D972" s="541"/>
      <c r="E972" s="541"/>
      <c r="F972" s="541"/>
      <c r="G972" s="541"/>
      <c r="H972" s="541"/>
      <c r="I972" s="541"/>
      <c r="J972" s="541"/>
      <c r="K972" s="541"/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</row>
    <row r="973">
      <c r="A973" s="541"/>
      <c r="B973" s="541"/>
      <c r="C973" s="541"/>
      <c r="D973" s="541"/>
      <c r="E973" s="541"/>
      <c r="F973" s="541"/>
      <c r="G973" s="541"/>
      <c r="H973" s="541"/>
      <c r="I973" s="541"/>
      <c r="J973" s="541"/>
      <c r="K973" s="541"/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</row>
    <row r="974">
      <c r="A974" s="541"/>
      <c r="B974" s="541"/>
      <c r="C974" s="541"/>
      <c r="D974" s="541"/>
      <c r="E974" s="541"/>
      <c r="F974" s="541"/>
      <c r="G974" s="541"/>
      <c r="H974" s="541"/>
      <c r="I974" s="541"/>
      <c r="J974" s="541"/>
      <c r="K974" s="541"/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</row>
    <row r="975">
      <c r="A975" s="541"/>
      <c r="B975" s="541"/>
      <c r="C975" s="541"/>
      <c r="D975" s="541"/>
      <c r="E975" s="541"/>
      <c r="F975" s="541"/>
      <c r="G975" s="541"/>
      <c r="H975" s="541"/>
      <c r="I975" s="541"/>
      <c r="J975" s="541"/>
      <c r="K975" s="541"/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</row>
    <row r="976">
      <c r="A976" s="541"/>
      <c r="B976" s="541"/>
      <c r="C976" s="541"/>
      <c r="D976" s="541"/>
      <c r="E976" s="541"/>
      <c r="F976" s="541"/>
      <c r="G976" s="541"/>
      <c r="H976" s="541"/>
      <c r="I976" s="541"/>
      <c r="J976" s="541"/>
      <c r="K976" s="541"/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</row>
    <row r="977">
      <c r="A977" s="541"/>
      <c r="B977" s="541"/>
      <c r="C977" s="541"/>
      <c r="D977" s="541"/>
      <c r="E977" s="541"/>
      <c r="F977" s="541"/>
      <c r="G977" s="541"/>
      <c r="H977" s="541"/>
      <c r="I977" s="541"/>
      <c r="J977" s="541"/>
      <c r="K977" s="541"/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</row>
    <row r="978">
      <c r="A978" s="541"/>
      <c r="B978" s="541"/>
      <c r="C978" s="541"/>
      <c r="D978" s="541"/>
      <c r="E978" s="541"/>
      <c r="F978" s="541"/>
      <c r="G978" s="541"/>
      <c r="H978" s="541"/>
      <c r="I978" s="541"/>
      <c r="J978" s="541"/>
      <c r="K978" s="541"/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</row>
    <row r="979">
      <c r="A979" s="541"/>
      <c r="B979" s="541"/>
      <c r="C979" s="541"/>
      <c r="D979" s="541"/>
      <c r="E979" s="541"/>
      <c r="F979" s="541"/>
      <c r="G979" s="541"/>
      <c r="H979" s="541"/>
      <c r="I979" s="541"/>
      <c r="J979" s="541"/>
      <c r="K979" s="541"/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</row>
    <row r="980">
      <c r="A980" s="541"/>
      <c r="B980" s="541"/>
      <c r="C980" s="541"/>
      <c r="D980" s="541"/>
      <c r="E980" s="541"/>
      <c r="F980" s="541"/>
      <c r="G980" s="541"/>
      <c r="H980" s="541"/>
      <c r="I980" s="541"/>
      <c r="J980" s="541"/>
      <c r="K980" s="541"/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</row>
    <row r="981">
      <c r="A981" s="541"/>
      <c r="B981" s="541"/>
      <c r="C981" s="541"/>
      <c r="D981" s="541"/>
      <c r="E981" s="541"/>
      <c r="F981" s="541"/>
      <c r="G981" s="541"/>
      <c r="H981" s="541"/>
      <c r="I981" s="541"/>
      <c r="J981" s="541"/>
      <c r="K981" s="541"/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</row>
    <row r="982">
      <c r="A982" s="541"/>
      <c r="B982" s="541"/>
      <c r="C982" s="541"/>
      <c r="D982" s="541"/>
      <c r="E982" s="541"/>
      <c r="F982" s="541"/>
      <c r="G982" s="541"/>
      <c r="H982" s="541"/>
      <c r="I982" s="541"/>
      <c r="J982" s="541"/>
      <c r="K982" s="541"/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</row>
    <row r="983">
      <c r="A983" s="541"/>
      <c r="B983" s="541"/>
      <c r="C983" s="541"/>
      <c r="D983" s="541"/>
      <c r="E983" s="541"/>
      <c r="F983" s="541"/>
      <c r="G983" s="541"/>
      <c r="H983" s="541"/>
      <c r="I983" s="541"/>
      <c r="J983" s="541"/>
      <c r="K983" s="541"/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</row>
    <row r="984">
      <c r="A984" s="541"/>
      <c r="B984" s="541"/>
      <c r="C984" s="541"/>
      <c r="D984" s="541"/>
      <c r="E984" s="541"/>
      <c r="F984" s="541"/>
      <c r="G984" s="541"/>
      <c r="H984" s="541"/>
      <c r="I984" s="541"/>
      <c r="J984" s="541"/>
      <c r="K984" s="541"/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</row>
    <row r="985">
      <c r="A985" s="541"/>
      <c r="B985" s="541"/>
      <c r="C985" s="541"/>
      <c r="D985" s="541"/>
      <c r="E985" s="541"/>
      <c r="F985" s="541"/>
      <c r="G985" s="541"/>
      <c r="H985" s="541"/>
      <c r="I985" s="541"/>
      <c r="J985" s="541"/>
      <c r="K985" s="541"/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</row>
    <row r="986">
      <c r="A986" s="541"/>
      <c r="B986" s="541"/>
      <c r="C986" s="541"/>
      <c r="D986" s="541"/>
      <c r="E986" s="541"/>
      <c r="F986" s="541"/>
      <c r="G986" s="541"/>
      <c r="H986" s="541"/>
      <c r="I986" s="541"/>
      <c r="J986" s="541"/>
      <c r="K986" s="541"/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</row>
  </sheetData>
  <mergeCells count="2">
    <mergeCell ref="C5:D5"/>
    <mergeCell ref="C6:D6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3" width="24.75"/>
  </cols>
  <sheetData>
    <row r="1">
      <c r="A1" s="78"/>
      <c r="B1" s="79" t="s">
        <v>155</v>
      </c>
      <c r="C1" s="79" t="s">
        <v>156</v>
      </c>
      <c r="D1" s="78"/>
      <c r="E1" s="80">
        <f>SUM(D39+C141)</f>
        <v>48850.6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R1" s="81"/>
      <c r="S1" s="81"/>
      <c r="T1" s="81"/>
      <c r="U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R2" s="81"/>
      <c r="S2" s="81"/>
      <c r="T2" s="81"/>
      <c r="U2" s="81"/>
    </row>
    <row r="3">
      <c r="A3" s="81"/>
      <c r="B3" s="81"/>
      <c r="C3" s="81"/>
      <c r="D3" s="82" t="s">
        <v>157</v>
      </c>
      <c r="E3" s="206">
        <v>58208.39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R3" s="81"/>
      <c r="S3" s="81"/>
      <c r="T3" s="81"/>
      <c r="U3" s="81"/>
    </row>
    <row r="4">
      <c r="A4" s="81"/>
      <c r="B4" s="81"/>
      <c r="C4" s="81"/>
      <c r="D4" s="82" t="s">
        <v>1067</v>
      </c>
      <c r="E4" s="206">
        <f>SUM(E2:E3)</f>
        <v>58208.39</v>
      </c>
      <c r="F4" s="81">
        <f>(E4/E1)</f>
        <v>1.191559367</v>
      </c>
      <c r="G4" s="390"/>
      <c r="H4" s="81"/>
      <c r="I4" s="81"/>
      <c r="J4" s="81"/>
      <c r="K4" s="81"/>
      <c r="L4" s="81"/>
      <c r="M4" s="81"/>
      <c r="N4" s="81"/>
      <c r="O4" s="81"/>
      <c r="P4" s="81"/>
      <c r="R4" s="81"/>
      <c r="S4" s="81"/>
      <c r="T4" s="81"/>
      <c r="U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R5" s="81"/>
      <c r="S5" s="81"/>
      <c r="T5" s="81"/>
      <c r="U5" s="81"/>
    </row>
    <row r="6">
      <c r="A6" s="85">
        <v>15.0</v>
      </c>
      <c r="B6" s="85" t="s">
        <v>13</v>
      </c>
      <c r="C6" s="85" t="s">
        <v>14</v>
      </c>
      <c r="D6" s="86">
        <v>3162.86</v>
      </c>
      <c r="E6" s="209" t="s">
        <v>15</v>
      </c>
      <c r="F6" s="163"/>
      <c r="G6" s="183"/>
      <c r="H6" s="184"/>
      <c r="I6" s="180"/>
      <c r="J6" s="185"/>
      <c r="K6" s="185"/>
      <c r="L6" s="81"/>
      <c r="M6" s="81"/>
      <c r="N6" s="81"/>
      <c r="O6" s="81"/>
      <c r="P6" s="81"/>
      <c r="R6" s="81"/>
      <c r="S6" s="81"/>
      <c r="T6" s="81"/>
      <c r="U6" s="81"/>
    </row>
    <row r="7">
      <c r="A7" s="85">
        <v>15.0</v>
      </c>
      <c r="B7" s="85" t="s">
        <v>20</v>
      </c>
      <c r="C7" s="85" t="s">
        <v>21</v>
      </c>
      <c r="D7" s="86">
        <v>91.04</v>
      </c>
      <c r="E7" s="275" t="s">
        <v>15</v>
      </c>
      <c r="F7" s="163"/>
      <c r="G7" s="183"/>
      <c r="H7" s="168"/>
      <c r="I7" s="180"/>
      <c r="J7" s="185"/>
      <c r="K7" s="185"/>
      <c r="L7" s="81"/>
      <c r="M7" s="81"/>
      <c r="N7" s="81"/>
      <c r="O7" s="81"/>
      <c r="P7" s="81"/>
      <c r="R7" s="81"/>
      <c r="S7" s="81"/>
      <c r="T7" s="81"/>
      <c r="U7" s="81"/>
    </row>
    <row r="8">
      <c r="A8" s="85">
        <v>15.0</v>
      </c>
      <c r="B8" s="85" t="s">
        <v>23</v>
      </c>
      <c r="C8" s="85" t="s">
        <v>21</v>
      </c>
      <c r="D8" s="86">
        <v>450.53</v>
      </c>
      <c r="E8" s="355" t="s">
        <v>15</v>
      </c>
      <c r="F8" s="163"/>
      <c r="G8" s="183"/>
      <c r="H8" s="168"/>
      <c r="I8" s="180"/>
      <c r="J8" s="170"/>
      <c r="K8" s="170"/>
      <c r="L8" s="81"/>
      <c r="M8" s="81"/>
      <c r="N8" s="81"/>
      <c r="O8" s="81"/>
      <c r="P8" s="81"/>
      <c r="R8" s="81"/>
      <c r="S8" s="81"/>
      <c r="T8" s="81"/>
      <c r="U8" s="81"/>
    </row>
    <row r="9">
      <c r="A9" s="85">
        <v>1.0</v>
      </c>
      <c r="B9" s="85" t="s">
        <v>543</v>
      </c>
      <c r="C9" s="85" t="s">
        <v>39</v>
      </c>
      <c r="D9" s="86">
        <v>99.42</v>
      </c>
      <c r="E9" s="209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R9" s="81"/>
      <c r="S9" s="81"/>
      <c r="T9" s="81"/>
      <c r="U9" s="81"/>
    </row>
    <row r="10">
      <c r="A10" s="276">
        <v>1.0</v>
      </c>
      <c r="B10" s="277" t="s">
        <v>507</v>
      </c>
      <c r="C10" s="307" t="s">
        <v>1226</v>
      </c>
      <c r="D10" s="357">
        <v>3000.0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R10" s="81"/>
      <c r="S10" s="81"/>
      <c r="T10" s="81"/>
      <c r="U10" s="81"/>
    </row>
    <row r="11">
      <c r="A11" s="85"/>
      <c r="B11" s="417" t="s">
        <v>894</v>
      </c>
      <c r="C11" s="417"/>
      <c r="D11" s="418" t="s">
        <v>895</v>
      </c>
      <c r="E11" s="209" t="s">
        <v>895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R11" s="81"/>
      <c r="S11" s="81"/>
      <c r="T11" s="81"/>
      <c r="U11" s="81"/>
    </row>
    <row r="12">
      <c r="A12" s="85">
        <v>1.0</v>
      </c>
      <c r="B12" s="85" t="s">
        <v>1227</v>
      </c>
      <c r="C12" s="307" t="s">
        <v>1228</v>
      </c>
      <c r="D12" s="87">
        <v>1653.85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R12" s="81"/>
      <c r="S12" s="81"/>
      <c r="T12" s="81"/>
      <c r="U12" s="81"/>
    </row>
    <row r="13">
      <c r="A13" s="85">
        <v>1.0</v>
      </c>
      <c r="B13" s="85" t="s">
        <v>1229</v>
      </c>
      <c r="C13" s="307" t="s">
        <v>1230</v>
      </c>
      <c r="D13" s="87">
        <v>1998.86</v>
      </c>
      <c r="E13" s="209" t="s">
        <v>15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R13" s="81"/>
      <c r="S13" s="81"/>
      <c r="T13" s="81"/>
      <c r="U13" s="81"/>
    </row>
    <row r="14">
      <c r="A14" s="85"/>
      <c r="B14" s="85" t="s">
        <v>1014</v>
      </c>
      <c r="C14" s="85" t="s">
        <v>701</v>
      </c>
      <c r="D14" s="86">
        <v>286.0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R14" s="81"/>
      <c r="S14" s="81"/>
      <c r="T14" s="81"/>
      <c r="U14" s="81"/>
    </row>
    <row r="15">
      <c r="A15" s="85">
        <v>1.0</v>
      </c>
      <c r="B15" s="85" t="s">
        <v>796</v>
      </c>
      <c r="C15" s="85" t="s">
        <v>26</v>
      </c>
      <c r="D15" s="86">
        <v>286.0</v>
      </c>
      <c r="E15" s="209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R15" s="81"/>
      <c r="S15" s="81"/>
      <c r="T15" s="81"/>
      <c r="U15" s="81"/>
    </row>
    <row r="16">
      <c r="A16" s="85">
        <v>1.0</v>
      </c>
      <c r="B16" s="85" t="s">
        <v>1231</v>
      </c>
      <c r="C16" s="85" t="s">
        <v>701</v>
      </c>
      <c r="D16" s="86">
        <v>55.0</v>
      </c>
      <c r="E16" s="209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R16" s="81"/>
      <c r="S16" s="81"/>
      <c r="T16" s="81"/>
      <c r="U16" s="81"/>
    </row>
    <row r="17">
      <c r="A17" s="85">
        <v>1.0</v>
      </c>
      <c r="B17" s="85" t="s">
        <v>1232</v>
      </c>
      <c r="C17" s="85" t="s">
        <v>26</v>
      </c>
      <c r="D17" s="86">
        <v>66.0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R17" s="81"/>
      <c r="S17" s="81"/>
      <c r="T17" s="81"/>
      <c r="U17" s="81"/>
    </row>
    <row r="18">
      <c r="A18" s="85">
        <v>1.0</v>
      </c>
      <c r="B18" s="85" t="s">
        <v>1233</v>
      </c>
      <c r="C18" s="85" t="s">
        <v>26</v>
      </c>
      <c r="D18" s="86">
        <v>297.0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R18" s="81"/>
      <c r="S18" s="81"/>
      <c r="T18" s="81"/>
      <c r="U18" s="81"/>
    </row>
    <row r="19">
      <c r="A19" s="85">
        <v>5.0</v>
      </c>
      <c r="B19" s="85" t="s">
        <v>32</v>
      </c>
      <c r="C19" s="85" t="s">
        <v>369</v>
      </c>
      <c r="D19" s="86">
        <v>1000.0</v>
      </c>
      <c r="E19" s="209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R19" s="81"/>
      <c r="S19" s="81"/>
      <c r="T19" s="81"/>
      <c r="U19" s="81"/>
    </row>
    <row r="20">
      <c r="A20" s="85">
        <v>5.0</v>
      </c>
      <c r="B20" s="85" t="s">
        <v>1234</v>
      </c>
      <c r="C20" s="85" t="s">
        <v>369</v>
      </c>
      <c r="D20" s="86">
        <v>300.0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R20" s="81"/>
      <c r="S20" s="81"/>
      <c r="T20" s="81"/>
      <c r="U20" s="81"/>
    </row>
    <row r="21">
      <c r="A21" s="85">
        <v>7.0</v>
      </c>
      <c r="B21" s="85" t="s">
        <v>49</v>
      </c>
      <c r="C21" s="85" t="s">
        <v>50</v>
      </c>
      <c r="D21" s="86">
        <v>7.23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R21" s="81"/>
      <c r="S21" s="81"/>
      <c r="T21" s="81"/>
      <c r="U21" s="81"/>
    </row>
    <row r="22">
      <c r="A22" s="85">
        <v>10.0</v>
      </c>
      <c r="B22" s="85" t="s">
        <v>331</v>
      </c>
      <c r="C22" s="85" t="s">
        <v>50</v>
      </c>
      <c r="D22" s="224">
        <v>149.17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R22" s="81"/>
      <c r="S22" s="81"/>
      <c r="T22" s="81"/>
      <c r="U22" s="81"/>
    </row>
    <row r="23">
      <c r="A23" s="85">
        <v>10.0</v>
      </c>
      <c r="B23" s="85" t="s">
        <v>504</v>
      </c>
      <c r="C23" s="85" t="s">
        <v>39</v>
      </c>
      <c r="D23" s="86">
        <v>1059.0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R23" s="81"/>
      <c r="S23" s="81"/>
      <c r="T23" s="81"/>
      <c r="U23" s="81"/>
    </row>
    <row r="24">
      <c r="A24" s="85">
        <v>10.0</v>
      </c>
      <c r="B24" s="85" t="s">
        <v>1128</v>
      </c>
      <c r="C24" s="85" t="s">
        <v>50</v>
      </c>
      <c r="D24" s="181" t="s">
        <v>896</v>
      </c>
      <c r="E24" s="209" t="s">
        <v>896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R24" s="81"/>
      <c r="S24" s="81"/>
      <c r="T24" s="81"/>
      <c r="U24" s="81"/>
    </row>
    <row r="25">
      <c r="A25" s="85">
        <v>15.0</v>
      </c>
      <c r="B25" s="85" t="s">
        <v>172</v>
      </c>
      <c r="C25" s="85" t="s">
        <v>26</v>
      </c>
      <c r="D25" s="358">
        <f>SUM(E43:E55)</f>
        <v>8094.4</v>
      </c>
      <c r="E25" s="209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R25" s="81"/>
      <c r="S25" s="81"/>
      <c r="T25" s="81"/>
      <c r="U25" s="81"/>
    </row>
    <row r="26">
      <c r="A26" s="85">
        <v>15.0</v>
      </c>
      <c r="B26" s="85" t="s">
        <v>506</v>
      </c>
      <c r="C26" s="85" t="s">
        <v>26</v>
      </c>
      <c r="D26" s="86">
        <v>1412.0</v>
      </c>
      <c r="E26" s="209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R26" s="81"/>
      <c r="S26" s="81"/>
      <c r="T26" s="81"/>
      <c r="U26" s="81"/>
    </row>
    <row r="27">
      <c r="A27" s="276">
        <v>20.0</v>
      </c>
      <c r="B27" s="307" t="s">
        <v>1235</v>
      </c>
      <c r="C27" s="85" t="s">
        <v>26</v>
      </c>
      <c r="D27" s="86">
        <v>879.12</v>
      </c>
      <c r="E27" s="209" t="s">
        <v>15</v>
      </c>
      <c r="F27" s="82"/>
      <c r="G27" s="81"/>
      <c r="H27" s="81"/>
      <c r="I27" s="81"/>
      <c r="J27" s="81"/>
      <c r="K27" s="81"/>
      <c r="L27" s="81"/>
      <c r="M27" s="81"/>
      <c r="N27" s="81"/>
      <c r="O27" s="81"/>
      <c r="P27" s="81"/>
      <c r="R27" s="81"/>
      <c r="S27" s="81"/>
      <c r="T27" s="81"/>
      <c r="U27" s="81"/>
    </row>
    <row r="28">
      <c r="A28" s="276">
        <v>20.0</v>
      </c>
      <c r="B28" s="307" t="s">
        <v>1236</v>
      </c>
      <c r="C28" s="85" t="s">
        <v>26</v>
      </c>
      <c r="D28" s="86">
        <v>710.14</v>
      </c>
      <c r="E28" s="209" t="s">
        <v>15</v>
      </c>
      <c r="F28" s="82"/>
      <c r="G28" s="81"/>
      <c r="H28" s="81"/>
      <c r="I28" s="81"/>
      <c r="J28" s="81"/>
      <c r="K28" s="81"/>
      <c r="L28" s="81"/>
      <c r="M28" s="81"/>
      <c r="N28" s="81"/>
      <c r="O28" s="81"/>
      <c r="P28" s="81"/>
      <c r="R28" s="81"/>
      <c r="S28" s="81"/>
      <c r="T28" s="81"/>
      <c r="U28" s="81"/>
    </row>
    <row r="29">
      <c r="A29" s="356">
        <v>20.0</v>
      </c>
      <c r="B29" s="277" t="s">
        <v>38</v>
      </c>
      <c r="C29" s="85" t="s">
        <v>1077</v>
      </c>
      <c r="D29" s="86">
        <v>388.61</v>
      </c>
      <c r="E29" s="209" t="s">
        <v>15</v>
      </c>
      <c r="F29" s="82"/>
      <c r="G29" s="81"/>
      <c r="H29" s="81"/>
      <c r="I29" s="81"/>
      <c r="J29" s="81"/>
      <c r="K29" s="81"/>
      <c r="L29" s="81"/>
      <c r="M29" s="81"/>
      <c r="N29" s="81"/>
      <c r="O29" s="81"/>
      <c r="P29" s="81"/>
      <c r="R29" s="81"/>
      <c r="S29" s="81"/>
      <c r="T29" s="81"/>
      <c r="U29" s="81"/>
    </row>
    <row r="30">
      <c r="A30" s="85">
        <v>20.0</v>
      </c>
      <c r="B30" s="85" t="s">
        <v>1129</v>
      </c>
      <c r="C30" s="85" t="s">
        <v>1077</v>
      </c>
      <c r="D30" s="86">
        <v>384.08</v>
      </c>
      <c r="E30" s="209" t="s">
        <v>15</v>
      </c>
      <c r="F30" s="230"/>
      <c r="G30" s="81"/>
      <c r="H30" s="81"/>
      <c r="I30" s="81"/>
      <c r="J30" s="81"/>
      <c r="K30" s="81"/>
      <c r="L30" s="81"/>
      <c r="M30" s="81"/>
      <c r="N30" s="81"/>
      <c r="O30" s="81"/>
      <c r="P30" s="81"/>
      <c r="R30" s="81"/>
      <c r="S30" s="81"/>
      <c r="T30" s="81"/>
      <c r="U30" s="81"/>
    </row>
    <row r="31">
      <c r="A31" s="85">
        <v>20.0</v>
      </c>
      <c r="B31" s="85" t="s">
        <v>368</v>
      </c>
      <c r="C31" s="85" t="s">
        <v>39</v>
      </c>
      <c r="D31" s="181" t="s">
        <v>1040</v>
      </c>
      <c r="E31" s="209" t="s">
        <v>896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R31" s="81"/>
      <c r="S31" s="81"/>
      <c r="T31" s="81"/>
      <c r="U31" s="81"/>
    </row>
    <row r="32">
      <c r="A32" s="85">
        <v>20.0</v>
      </c>
      <c r="B32" s="85" t="s">
        <v>1045</v>
      </c>
      <c r="C32" s="85" t="s">
        <v>39</v>
      </c>
      <c r="D32" s="87">
        <v>2913.27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R32" s="81"/>
      <c r="S32" s="81"/>
      <c r="T32" s="81"/>
      <c r="U32" s="81"/>
    </row>
    <row r="33" ht="19.5" customHeight="1">
      <c r="A33" s="85">
        <v>20.0</v>
      </c>
      <c r="B33" s="85" t="s">
        <v>60</v>
      </c>
      <c r="C33" s="85" t="s">
        <v>39</v>
      </c>
      <c r="D33" s="87">
        <v>2555.14</v>
      </c>
      <c r="E33" s="209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R33" s="81"/>
      <c r="S33" s="81"/>
      <c r="T33" s="81"/>
      <c r="U33" s="81"/>
    </row>
    <row r="34" ht="19.5" customHeight="1">
      <c r="A34" s="85">
        <v>27.0</v>
      </c>
      <c r="B34" s="85" t="s">
        <v>1237</v>
      </c>
      <c r="C34" s="92" t="s">
        <v>26</v>
      </c>
      <c r="D34" s="87">
        <v>3472.91</v>
      </c>
      <c r="E34" s="209" t="s">
        <v>15</v>
      </c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R34" s="81"/>
      <c r="S34" s="81"/>
      <c r="T34" s="81"/>
      <c r="U34" s="81"/>
    </row>
    <row r="35" ht="19.5" customHeight="1">
      <c r="A35" s="85">
        <v>30.0</v>
      </c>
      <c r="B35" s="85" t="s">
        <v>1187</v>
      </c>
      <c r="C35" s="92" t="s">
        <v>1238</v>
      </c>
      <c r="D35" s="87">
        <v>680.0</v>
      </c>
      <c r="E35" s="209" t="s">
        <v>15</v>
      </c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R35" s="81"/>
      <c r="S35" s="81"/>
      <c r="T35" s="81"/>
      <c r="U35" s="81"/>
    </row>
    <row r="36" ht="19.5" customHeight="1">
      <c r="A36" s="85">
        <v>30.0</v>
      </c>
      <c r="B36" s="85" t="s">
        <v>177</v>
      </c>
      <c r="C36" s="89" t="s">
        <v>168</v>
      </c>
      <c r="D36" s="87">
        <v>100.0</v>
      </c>
      <c r="E36" s="211" t="s">
        <v>15</v>
      </c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R36" s="81"/>
      <c r="S36" s="81"/>
      <c r="T36" s="81"/>
      <c r="U36" s="81"/>
    </row>
    <row r="37" ht="19.5" customHeight="1">
      <c r="A37" s="85">
        <v>30.0</v>
      </c>
      <c r="B37" s="85" t="s">
        <v>1046</v>
      </c>
      <c r="C37" s="92" t="s">
        <v>26</v>
      </c>
      <c r="D37" s="153">
        <f>SUM(C59:D59)</f>
        <v>900</v>
      </c>
      <c r="E37" s="209" t="s">
        <v>15</v>
      </c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R37" s="81"/>
      <c r="S37" s="81"/>
      <c r="T37" s="81"/>
      <c r="U37" s="81"/>
    </row>
    <row r="38" ht="19.5" customHeight="1">
      <c r="A38" s="85">
        <v>30.0</v>
      </c>
      <c r="B38" s="85" t="s">
        <v>178</v>
      </c>
      <c r="C38" s="92" t="s">
        <v>26</v>
      </c>
      <c r="D38" s="153">
        <f>SUM(J43:J52)</f>
        <v>8725.01</v>
      </c>
      <c r="E38" s="209" t="s">
        <v>15</v>
      </c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R38" s="81"/>
      <c r="S38" s="81"/>
      <c r="T38" s="81"/>
      <c r="U38" s="81"/>
    </row>
    <row r="39" ht="19.5" customHeight="1">
      <c r="A39" s="94"/>
      <c r="B39" s="95" t="s">
        <v>179</v>
      </c>
      <c r="C39" s="96"/>
      <c r="D39" s="97">
        <f>SUM(D6:D38)</f>
        <v>45176.64</v>
      </c>
      <c r="E39" s="344"/>
      <c r="F39" s="99"/>
      <c r="G39" s="99"/>
      <c r="H39" s="99"/>
      <c r="I39" s="99"/>
      <c r="J39" s="81"/>
      <c r="K39" s="81"/>
      <c r="L39" s="81"/>
      <c r="M39" s="81"/>
      <c r="N39" s="81"/>
      <c r="O39" s="81"/>
      <c r="P39" s="81"/>
      <c r="R39" s="81"/>
      <c r="S39" s="81"/>
      <c r="T39" s="81"/>
      <c r="U39" s="81"/>
    </row>
    <row r="40" ht="19.5" customHeigh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R40" s="81"/>
      <c r="S40" s="81"/>
      <c r="T40" s="81"/>
      <c r="U40" s="81"/>
    </row>
    <row r="41" ht="19.5" customHeight="1">
      <c r="A41" s="81"/>
      <c r="B41" s="100" t="s">
        <v>172</v>
      </c>
      <c r="C41" s="101"/>
      <c r="D41" s="101"/>
      <c r="E41" s="94"/>
      <c r="F41" s="81"/>
      <c r="G41" s="100" t="s">
        <v>178</v>
      </c>
      <c r="H41" s="380"/>
      <c r="I41" s="101"/>
      <c r="J41" s="94"/>
      <c r="K41" s="94"/>
      <c r="L41" s="81"/>
      <c r="M41" s="81"/>
      <c r="N41" s="81"/>
      <c r="O41" s="81"/>
      <c r="P41" s="81"/>
      <c r="R41" s="81"/>
      <c r="S41" s="81"/>
      <c r="T41" s="81"/>
      <c r="U41" s="81"/>
    </row>
    <row r="42" ht="19.5" customHeight="1">
      <c r="A42" s="81"/>
      <c r="B42" s="102" t="s">
        <v>180</v>
      </c>
      <c r="C42" s="102" t="s">
        <v>181</v>
      </c>
      <c r="D42" s="102" t="s">
        <v>761</v>
      </c>
      <c r="E42" s="189" t="s">
        <v>19</v>
      </c>
      <c r="F42" s="81"/>
      <c r="G42" s="102" t="s">
        <v>180</v>
      </c>
      <c r="H42" s="381" t="s">
        <v>181</v>
      </c>
      <c r="I42" s="102" t="s">
        <v>762</v>
      </c>
      <c r="J42" s="107" t="s">
        <v>19</v>
      </c>
      <c r="K42" s="107"/>
      <c r="L42" s="324" t="s">
        <v>436</v>
      </c>
      <c r="M42" s="81"/>
      <c r="N42" s="81"/>
      <c r="O42" s="81"/>
      <c r="P42" s="81"/>
      <c r="R42" s="81"/>
      <c r="S42" s="81"/>
      <c r="T42" s="81"/>
      <c r="U42" s="81"/>
    </row>
    <row r="43" ht="19.5" customHeight="1">
      <c r="A43" s="81"/>
      <c r="B43" s="108" t="s">
        <v>371</v>
      </c>
      <c r="C43" s="397">
        <v>20.0</v>
      </c>
      <c r="D43" s="433">
        <v>888.18</v>
      </c>
      <c r="E43" s="396">
        <f t="shared" ref="E43:E55" si="1">SUM(C43+D43)</f>
        <v>908.18</v>
      </c>
      <c r="F43" s="81"/>
      <c r="G43" s="108" t="s">
        <v>371</v>
      </c>
      <c r="H43" s="524"/>
      <c r="I43" s="267">
        <v>1607.05</v>
      </c>
      <c r="J43" s="396">
        <f t="shared" ref="J43:J55" si="2">SUM(H43:I43)</f>
        <v>1607.05</v>
      </c>
      <c r="K43" s="108" t="s">
        <v>371</v>
      </c>
      <c r="L43" s="396">
        <f t="shared" ref="L43:L56" si="3">SUM(E43+J43)</f>
        <v>2515.23</v>
      </c>
      <c r="M43" s="81"/>
      <c r="N43" s="81"/>
      <c r="O43" s="81"/>
      <c r="P43" s="81"/>
      <c r="R43" s="81"/>
      <c r="S43" s="81"/>
      <c r="T43" s="81"/>
      <c r="U43" s="81"/>
    </row>
    <row r="44" ht="19.5" customHeight="1">
      <c r="A44" s="81"/>
      <c r="B44" s="108" t="s">
        <v>833</v>
      </c>
      <c r="C44" s="302"/>
      <c r="D44" s="398">
        <v>505.5</v>
      </c>
      <c r="E44" s="396">
        <f t="shared" si="1"/>
        <v>505.5</v>
      </c>
      <c r="F44" s="81"/>
      <c r="G44" s="108" t="s">
        <v>833</v>
      </c>
      <c r="H44" s="399"/>
      <c r="I44" s="385">
        <v>1064.17</v>
      </c>
      <c r="J44" s="396">
        <f t="shared" si="2"/>
        <v>1064.17</v>
      </c>
      <c r="K44" s="108" t="s">
        <v>833</v>
      </c>
      <c r="L44" s="396">
        <f t="shared" si="3"/>
        <v>1569.67</v>
      </c>
      <c r="M44" s="82"/>
      <c r="N44" s="81"/>
      <c r="O44" s="81"/>
      <c r="P44" s="81"/>
      <c r="R44" s="81"/>
      <c r="S44" s="81"/>
      <c r="T44" s="81"/>
      <c r="U44" s="81"/>
    </row>
    <row r="45" ht="19.5" customHeight="1">
      <c r="A45" s="81"/>
      <c r="B45" s="108" t="s">
        <v>954</v>
      </c>
      <c r="C45" s="302">
        <v>218.5</v>
      </c>
      <c r="D45" s="398">
        <v>869.07</v>
      </c>
      <c r="E45" s="396">
        <f t="shared" si="1"/>
        <v>1087.57</v>
      </c>
      <c r="F45" s="81"/>
      <c r="G45" s="108" t="s">
        <v>954</v>
      </c>
      <c r="H45" s="393"/>
      <c r="I45" s="267">
        <v>1102.35</v>
      </c>
      <c r="J45" s="396">
        <f t="shared" si="2"/>
        <v>1102.35</v>
      </c>
      <c r="K45" s="108" t="s">
        <v>954</v>
      </c>
      <c r="L45" s="396">
        <f t="shared" si="3"/>
        <v>2189.92</v>
      </c>
      <c r="M45" s="82" t="s">
        <v>872</v>
      </c>
      <c r="N45" s="81"/>
      <c r="O45" s="81"/>
      <c r="P45" s="81"/>
      <c r="R45" s="81"/>
      <c r="S45" s="81"/>
      <c r="T45" s="81"/>
      <c r="U45" s="81"/>
    </row>
    <row r="46">
      <c r="A46" s="81"/>
      <c r="B46" s="108" t="s">
        <v>604</v>
      </c>
      <c r="C46" s="516">
        <v>104.0</v>
      </c>
      <c r="D46" s="398"/>
      <c r="E46" s="396">
        <f t="shared" si="1"/>
        <v>104</v>
      </c>
      <c r="F46" s="81"/>
      <c r="G46" s="108" t="s">
        <v>604</v>
      </c>
      <c r="H46" s="393"/>
      <c r="I46" s="224">
        <v>929.62</v>
      </c>
      <c r="J46" s="396">
        <f t="shared" si="2"/>
        <v>929.62</v>
      </c>
      <c r="K46" s="108" t="s">
        <v>604</v>
      </c>
      <c r="L46" s="396">
        <f t="shared" si="3"/>
        <v>1033.62</v>
      </c>
      <c r="M46" s="82"/>
      <c r="N46" s="81"/>
      <c r="O46" s="81"/>
      <c r="P46" s="81"/>
      <c r="R46" s="81"/>
      <c r="S46" s="81"/>
      <c r="T46" s="81"/>
      <c r="U46" s="81"/>
    </row>
    <row r="47">
      <c r="A47" s="81"/>
      <c r="B47" s="108" t="s">
        <v>669</v>
      </c>
      <c r="C47" s="302"/>
      <c r="D47" s="398">
        <v>1065.9</v>
      </c>
      <c r="E47" s="396">
        <f t="shared" si="1"/>
        <v>1065.9</v>
      </c>
      <c r="F47" s="81"/>
      <c r="G47" s="108" t="s">
        <v>669</v>
      </c>
      <c r="H47" s="393">
        <v>104.99</v>
      </c>
      <c r="I47" s="224">
        <v>900.11</v>
      </c>
      <c r="J47" s="396">
        <f t="shared" si="2"/>
        <v>1005.1</v>
      </c>
      <c r="K47" s="108" t="s">
        <v>669</v>
      </c>
      <c r="L47" s="396">
        <f t="shared" si="3"/>
        <v>2071</v>
      </c>
      <c r="M47" s="81"/>
      <c r="N47" s="81"/>
      <c r="O47" s="81"/>
      <c r="P47" s="81"/>
      <c r="R47" s="81"/>
      <c r="S47" s="81"/>
      <c r="T47" s="81"/>
      <c r="U47" s="81"/>
    </row>
    <row r="48">
      <c r="A48" s="81"/>
      <c r="B48" s="108" t="s">
        <v>1188</v>
      </c>
      <c r="C48" s="302"/>
      <c r="D48" s="398">
        <v>1260.95</v>
      </c>
      <c r="E48" s="396">
        <f t="shared" si="1"/>
        <v>1260.95</v>
      </c>
      <c r="F48" s="81"/>
      <c r="G48" s="108" t="s">
        <v>1188</v>
      </c>
      <c r="H48" s="524">
        <v>125.0</v>
      </c>
      <c r="I48" s="224">
        <v>970.95</v>
      </c>
      <c r="J48" s="396">
        <f t="shared" si="2"/>
        <v>1095.95</v>
      </c>
      <c r="K48" s="108" t="s">
        <v>1188</v>
      </c>
      <c r="L48" s="396">
        <f t="shared" si="3"/>
        <v>2356.9</v>
      </c>
      <c r="M48" s="81"/>
      <c r="N48" s="81"/>
      <c r="O48" s="81"/>
      <c r="P48" s="81"/>
      <c r="R48" s="81"/>
      <c r="S48" s="81"/>
      <c r="T48" s="81"/>
      <c r="U48" s="81"/>
    </row>
    <row r="49">
      <c r="A49" s="81"/>
      <c r="B49" s="108" t="s">
        <v>1239</v>
      </c>
      <c r="C49" s="302">
        <v>125.0</v>
      </c>
      <c r="D49" s="398">
        <v>1006.4</v>
      </c>
      <c r="E49" s="396">
        <f t="shared" si="1"/>
        <v>1131.4</v>
      </c>
      <c r="F49" s="81"/>
      <c r="G49" s="108" t="s">
        <v>1239</v>
      </c>
      <c r="H49" s="399"/>
      <c r="I49" s="224">
        <v>931.17</v>
      </c>
      <c r="J49" s="396">
        <f t="shared" si="2"/>
        <v>931.17</v>
      </c>
      <c r="K49" s="108" t="s">
        <v>1239</v>
      </c>
      <c r="L49" s="421">
        <f t="shared" si="3"/>
        <v>2062.57</v>
      </c>
      <c r="M49" s="81"/>
      <c r="N49" s="81"/>
      <c r="O49" s="81"/>
      <c r="P49" s="81"/>
      <c r="R49" s="81"/>
      <c r="S49" s="81"/>
      <c r="T49" s="81"/>
      <c r="U49" s="81"/>
    </row>
    <row r="50">
      <c r="A50" s="81"/>
      <c r="B50" s="319" t="s">
        <v>1108</v>
      </c>
      <c r="C50" s="302"/>
      <c r="D50" s="398">
        <v>843.3</v>
      </c>
      <c r="E50" s="396">
        <f t="shared" si="1"/>
        <v>843.3</v>
      </c>
      <c r="F50" s="81"/>
      <c r="G50" s="319" t="s">
        <v>1108</v>
      </c>
      <c r="H50" s="393"/>
      <c r="I50" s="398">
        <v>447.0</v>
      </c>
      <c r="J50" s="396">
        <f t="shared" si="2"/>
        <v>447</v>
      </c>
      <c r="K50" s="319" t="s">
        <v>1108</v>
      </c>
      <c r="L50" s="421">
        <f t="shared" si="3"/>
        <v>1290.3</v>
      </c>
      <c r="M50" s="81"/>
      <c r="N50" s="81"/>
      <c r="O50" s="81"/>
      <c r="P50" s="81"/>
      <c r="R50" s="81"/>
      <c r="S50" s="81"/>
      <c r="T50" s="81"/>
      <c r="U50" s="81"/>
    </row>
    <row r="51">
      <c r="A51" s="81"/>
      <c r="B51" s="319" t="s">
        <v>763</v>
      </c>
      <c r="C51" s="302"/>
      <c r="D51" s="398">
        <v>537.6</v>
      </c>
      <c r="E51" s="396">
        <f t="shared" si="1"/>
        <v>537.6</v>
      </c>
      <c r="F51" s="81"/>
      <c r="G51" s="319" t="s">
        <v>763</v>
      </c>
      <c r="H51" s="436"/>
      <c r="I51" s="398">
        <v>192.6</v>
      </c>
      <c r="J51" s="396">
        <f t="shared" si="2"/>
        <v>192.6</v>
      </c>
      <c r="K51" s="319" t="s">
        <v>763</v>
      </c>
      <c r="L51" s="421">
        <f t="shared" si="3"/>
        <v>730.2</v>
      </c>
      <c r="M51" s="81"/>
      <c r="N51" s="81"/>
      <c r="O51" s="81"/>
      <c r="P51" s="81"/>
      <c r="R51" s="81"/>
      <c r="S51" s="81"/>
      <c r="T51" s="81"/>
      <c r="U51" s="81"/>
    </row>
    <row r="52">
      <c r="A52" s="81"/>
      <c r="B52" s="319" t="s">
        <v>1190</v>
      </c>
      <c r="C52" s="302"/>
      <c r="D52" s="398">
        <v>350.0</v>
      </c>
      <c r="E52" s="396">
        <f t="shared" si="1"/>
        <v>350</v>
      </c>
      <c r="F52" s="81"/>
      <c r="G52" s="319" t="s">
        <v>1190</v>
      </c>
      <c r="H52" s="436"/>
      <c r="I52" s="398">
        <v>350.0</v>
      </c>
      <c r="J52" s="396">
        <f t="shared" si="2"/>
        <v>350</v>
      </c>
      <c r="K52" s="319" t="s">
        <v>1190</v>
      </c>
      <c r="L52" s="421">
        <f t="shared" si="3"/>
        <v>700</v>
      </c>
      <c r="M52" s="81"/>
      <c r="N52" s="81"/>
      <c r="O52" s="81"/>
      <c r="P52" s="81"/>
      <c r="R52" s="81"/>
      <c r="S52" s="81"/>
      <c r="T52" s="81"/>
      <c r="U52" s="81"/>
    </row>
    <row r="53">
      <c r="A53" s="81"/>
      <c r="B53" s="319" t="s">
        <v>1130</v>
      </c>
      <c r="C53" s="302"/>
      <c r="D53" s="398"/>
      <c r="E53" s="396">
        <f t="shared" si="1"/>
        <v>0</v>
      </c>
      <c r="F53" s="81"/>
      <c r="G53" s="319" t="s">
        <v>1130</v>
      </c>
      <c r="H53" s="525"/>
      <c r="I53" s="224"/>
      <c r="J53" s="396">
        <f t="shared" si="2"/>
        <v>0</v>
      </c>
      <c r="K53" s="319" t="s">
        <v>1130</v>
      </c>
      <c r="L53" s="438">
        <f t="shared" si="3"/>
        <v>0</v>
      </c>
      <c r="M53" s="81"/>
      <c r="N53" s="81"/>
      <c r="O53" s="81"/>
      <c r="P53" s="81"/>
      <c r="R53" s="81"/>
      <c r="S53" s="81"/>
      <c r="T53" s="81"/>
      <c r="U53" s="81"/>
    </row>
    <row r="54">
      <c r="A54" s="81"/>
      <c r="B54" s="319" t="s">
        <v>1131</v>
      </c>
      <c r="C54" s="302"/>
      <c r="D54" s="526"/>
      <c r="E54" s="396">
        <f t="shared" si="1"/>
        <v>0</v>
      </c>
      <c r="F54" s="81"/>
      <c r="G54" s="319" t="s">
        <v>1131</v>
      </c>
      <c r="H54" s="573"/>
      <c r="I54" s="224"/>
      <c r="J54" s="396">
        <f t="shared" si="2"/>
        <v>0</v>
      </c>
      <c r="K54" s="319" t="s">
        <v>1131</v>
      </c>
      <c r="L54" s="396">
        <f t="shared" si="3"/>
        <v>0</v>
      </c>
      <c r="M54" s="81"/>
      <c r="N54" s="81"/>
      <c r="O54" s="81"/>
      <c r="P54" s="81"/>
      <c r="R54" s="81"/>
      <c r="S54" s="81"/>
      <c r="T54" s="81"/>
      <c r="U54" s="81"/>
    </row>
    <row r="55">
      <c r="A55" s="81"/>
      <c r="B55" s="319" t="s">
        <v>1109</v>
      </c>
      <c r="C55" s="302">
        <v>300.0</v>
      </c>
      <c r="D55" s="113"/>
      <c r="E55" s="396">
        <f t="shared" si="1"/>
        <v>300</v>
      </c>
      <c r="F55" s="194"/>
      <c r="G55" s="319" t="s">
        <v>1109</v>
      </c>
      <c r="H55" s="131"/>
      <c r="I55" s="113"/>
      <c r="J55" s="396">
        <f t="shared" si="2"/>
        <v>0</v>
      </c>
      <c r="K55" s="319" t="s">
        <v>1109</v>
      </c>
      <c r="L55" s="396">
        <f t="shared" si="3"/>
        <v>300</v>
      </c>
      <c r="M55" s="81"/>
      <c r="N55" s="81"/>
      <c r="O55" s="81"/>
      <c r="P55" s="81"/>
      <c r="R55" s="81"/>
      <c r="S55" s="81"/>
      <c r="T55" s="81"/>
      <c r="U55" s="81"/>
    </row>
    <row r="56">
      <c r="A56" s="81"/>
      <c r="B56" s="81"/>
      <c r="C56" s="81"/>
      <c r="D56" s="130" t="s">
        <v>281</v>
      </c>
      <c r="E56" s="396">
        <f>SUM(E43:E55)</f>
        <v>8094.4</v>
      </c>
      <c r="F56" s="81"/>
      <c r="G56" s="81"/>
      <c r="H56" s="81"/>
      <c r="I56" s="257" t="s">
        <v>193</v>
      </c>
      <c r="J56" s="335">
        <f>SUM(J43:J55)</f>
        <v>8725.01</v>
      </c>
      <c r="K56" s="81"/>
      <c r="L56" s="396">
        <f t="shared" si="3"/>
        <v>16819.41</v>
      </c>
      <c r="M56" s="81"/>
      <c r="N56" s="81"/>
      <c r="O56" s="81"/>
      <c r="P56" s="81"/>
      <c r="R56" s="81"/>
      <c r="S56" s="81"/>
      <c r="T56" s="81"/>
      <c r="U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R57" s="81"/>
      <c r="S57" s="81"/>
      <c r="T57" s="81"/>
      <c r="U57" s="81"/>
    </row>
    <row r="58">
      <c r="A58" s="81"/>
      <c r="B58" s="187" t="s">
        <v>1021</v>
      </c>
      <c r="C58" s="132" t="s">
        <v>1022</v>
      </c>
      <c r="D58" s="132" t="s">
        <v>1023</v>
      </c>
      <c r="E58" s="132" t="s">
        <v>281</v>
      </c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R58" s="81"/>
      <c r="S58" s="81"/>
      <c r="T58" s="81"/>
      <c r="U58" s="81"/>
    </row>
    <row r="59">
      <c r="A59" s="81"/>
      <c r="B59" s="132" t="s">
        <v>1024</v>
      </c>
      <c r="C59" s="456">
        <v>450.0</v>
      </c>
      <c r="D59" s="456">
        <v>450.0</v>
      </c>
      <c r="E59" s="456">
        <f>SUM(C59:D59)</f>
        <v>900</v>
      </c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R59" s="81"/>
      <c r="S59" s="81"/>
      <c r="T59" s="81"/>
      <c r="U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R60" s="81"/>
      <c r="S60" s="81"/>
      <c r="T60" s="81"/>
      <c r="U60" s="81"/>
    </row>
    <row r="61">
      <c r="A61" s="81"/>
      <c r="B61" s="79" t="s">
        <v>201</v>
      </c>
      <c r="C61" s="99"/>
      <c r="D61" s="99"/>
      <c r="E61" s="99"/>
      <c r="F61" s="99"/>
      <c r="G61" s="99"/>
      <c r="H61" s="99"/>
      <c r="I61" s="99"/>
      <c r="J61" s="81"/>
      <c r="K61" s="81"/>
      <c r="L61" s="81"/>
      <c r="M61" s="81"/>
      <c r="N61" s="81"/>
      <c r="O61" s="81"/>
      <c r="P61" s="81"/>
      <c r="R61" s="81"/>
      <c r="S61" s="81"/>
      <c r="T61" s="81"/>
      <c r="U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R62" s="81"/>
      <c r="S62" s="81"/>
      <c r="T62" s="81"/>
      <c r="U62" s="81"/>
    </row>
    <row r="63">
      <c r="A63" s="81"/>
      <c r="B63" s="79" t="s">
        <v>438</v>
      </c>
      <c r="C63" s="99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R63" s="81"/>
      <c r="S63" s="81"/>
      <c r="T63" s="81"/>
      <c r="U63" s="81"/>
    </row>
    <row r="64">
      <c r="A64" s="81"/>
      <c r="B64" s="129"/>
      <c r="C64" s="129"/>
      <c r="D64" s="129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R64" s="81"/>
      <c r="S64" s="81"/>
      <c r="T64" s="81"/>
      <c r="U64" s="81"/>
    </row>
    <row r="65">
      <c r="A65" s="81"/>
      <c r="B65" s="130" t="s">
        <v>1240</v>
      </c>
      <c r="C65" s="130" t="s">
        <v>270</v>
      </c>
      <c r="D65" s="130">
        <v>129.9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R65" s="81"/>
      <c r="S65" s="81"/>
      <c r="T65" s="81"/>
      <c r="U65" s="81"/>
    </row>
    <row r="66">
      <c r="A66" s="81"/>
      <c r="B66" s="130"/>
      <c r="C66" s="130"/>
      <c r="D66" s="13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R66" s="81"/>
      <c r="S66" s="81"/>
      <c r="T66" s="81"/>
      <c r="U66" s="81"/>
    </row>
    <row r="67">
      <c r="A67" s="81"/>
      <c r="B67" s="130"/>
      <c r="C67" s="130"/>
      <c r="D67" s="13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R67" s="81"/>
      <c r="S67" s="81"/>
      <c r="T67" s="81"/>
      <c r="U67" s="81"/>
    </row>
    <row r="68">
      <c r="A68" s="81"/>
      <c r="B68" s="130"/>
      <c r="C68" s="130"/>
      <c r="D68" s="13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R68" s="81"/>
      <c r="S68" s="81"/>
      <c r="T68" s="81"/>
      <c r="U68" s="81"/>
    </row>
    <row r="69">
      <c r="A69" s="81"/>
      <c r="B69" s="131"/>
      <c r="C69" s="131"/>
      <c r="D69" s="13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R69" s="81"/>
      <c r="S69" s="81"/>
      <c r="T69" s="81"/>
      <c r="U69" s="81"/>
    </row>
    <row r="70">
      <c r="A70" s="81"/>
      <c r="B70" s="81"/>
      <c r="C70" s="133" t="s">
        <v>193</v>
      </c>
      <c r="D70" s="134">
        <f>SUM(D65:D69)</f>
        <v>129.9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R70" s="81"/>
      <c r="S70" s="81"/>
      <c r="T70" s="81"/>
      <c r="U70" s="81"/>
    </row>
    <row r="7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R71" s="81"/>
      <c r="S71" s="81"/>
      <c r="T71" s="81"/>
      <c r="U71" s="81"/>
    </row>
    <row r="72">
      <c r="A72" s="81"/>
      <c r="B72" s="79" t="s">
        <v>210</v>
      </c>
      <c r="C72" s="99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R72" s="81"/>
      <c r="S72" s="81"/>
      <c r="T72" s="81"/>
      <c r="U72" s="81"/>
    </row>
    <row r="73">
      <c r="A73" s="81"/>
      <c r="B73" s="129" t="s">
        <v>203</v>
      </c>
      <c r="C73" s="129" t="s">
        <v>160</v>
      </c>
      <c r="D73" s="517" t="s">
        <v>204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R73" s="81"/>
      <c r="S73" s="81"/>
      <c r="T73" s="81"/>
      <c r="U73" s="81"/>
    </row>
    <row r="74">
      <c r="A74" s="81"/>
      <c r="B74" s="130" t="s">
        <v>1241</v>
      </c>
      <c r="C74" s="130" t="s">
        <v>1242</v>
      </c>
      <c r="D74" s="302">
        <v>20.0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R74" s="81"/>
      <c r="S74" s="81"/>
      <c r="T74" s="81"/>
      <c r="U74" s="81"/>
    </row>
    <row r="75">
      <c r="A75" s="81"/>
      <c r="B75" s="130"/>
      <c r="C75" s="130"/>
      <c r="D75" s="302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R75" s="81"/>
      <c r="S75" s="81"/>
      <c r="T75" s="81"/>
      <c r="U75" s="81"/>
    </row>
    <row r="76">
      <c r="A76" s="81"/>
      <c r="B76" s="330"/>
      <c r="C76" s="130"/>
      <c r="D76" s="302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R76" s="81"/>
      <c r="S76" s="81"/>
      <c r="T76" s="81"/>
      <c r="U76" s="81"/>
    </row>
    <row r="77">
      <c r="A77" s="81"/>
      <c r="B77" s="330"/>
      <c r="C77" s="130"/>
      <c r="D77" s="302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R77" s="81"/>
      <c r="S77" s="81"/>
      <c r="T77" s="81"/>
      <c r="U77" s="81"/>
    </row>
    <row r="78">
      <c r="A78" s="81"/>
      <c r="B78" s="130"/>
      <c r="C78" s="130"/>
      <c r="D78" s="302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R78" s="81"/>
      <c r="S78" s="81"/>
      <c r="T78" s="81"/>
      <c r="U78" s="81"/>
    </row>
    <row r="79">
      <c r="A79" s="81"/>
      <c r="B79" s="131"/>
      <c r="C79" s="131"/>
      <c r="D79" s="396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R79" s="81"/>
      <c r="S79" s="81"/>
      <c r="T79" s="81"/>
      <c r="U79" s="81"/>
    </row>
    <row r="80">
      <c r="A80" s="81"/>
      <c r="B80" s="135"/>
      <c r="C80" s="131"/>
      <c r="D80" s="396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R80" s="81"/>
      <c r="S80" s="81"/>
      <c r="T80" s="81"/>
      <c r="U80" s="81"/>
    </row>
    <row r="81">
      <c r="A81" s="81"/>
      <c r="B81" s="136"/>
      <c r="C81" s="133" t="s">
        <v>193</v>
      </c>
      <c r="D81" s="329">
        <f>SUM(D74:D80)</f>
        <v>20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R81" s="81"/>
      <c r="S81" s="81"/>
      <c r="T81" s="81"/>
      <c r="U81" s="81"/>
    </row>
    <row r="82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R82" s="81"/>
      <c r="S82" s="81"/>
      <c r="T82" s="81"/>
      <c r="U82" s="81"/>
    </row>
    <row r="83">
      <c r="A83" s="81"/>
      <c r="B83" s="79" t="s">
        <v>216</v>
      </c>
      <c r="C83" s="99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R83" s="81"/>
      <c r="S83" s="81"/>
      <c r="T83" s="81"/>
      <c r="U83" s="81"/>
    </row>
    <row r="84">
      <c r="A84" s="81"/>
      <c r="B84" s="129" t="s">
        <v>203</v>
      </c>
      <c r="C84" s="129" t="s">
        <v>160</v>
      </c>
      <c r="D84" s="129" t="s">
        <v>204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R84" s="81"/>
      <c r="S84" s="81"/>
      <c r="T84" s="81"/>
      <c r="U84" s="81"/>
    </row>
    <row r="85">
      <c r="A85" s="81"/>
      <c r="B85" s="130"/>
      <c r="C85" s="130"/>
      <c r="D85" s="13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R85" s="81"/>
      <c r="S85" s="81"/>
      <c r="T85" s="81"/>
      <c r="U85" s="81"/>
    </row>
    <row r="86">
      <c r="A86" s="81"/>
      <c r="B86" s="130"/>
      <c r="C86" s="130"/>
      <c r="D86" s="13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R86" s="81"/>
      <c r="S86" s="81"/>
      <c r="T86" s="81"/>
      <c r="U86" s="81"/>
    </row>
    <row r="87">
      <c r="A87" s="81"/>
      <c r="B87" s="135"/>
      <c r="C87" s="135"/>
      <c r="D87" s="135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R87" s="81"/>
      <c r="S87" s="81"/>
      <c r="T87" s="81"/>
      <c r="U87" s="81"/>
    </row>
    <row r="88">
      <c r="A88" s="81"/>
      <c r="B88" s="136"/>
      <c r="C88" s="133" t="s">
        <v>193</v>
      </c>
      <c r="D88" s="134">
        <f>SUM(D85:D87)</f>
        <v>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R88" s="81"/>
      <c r="S88" s="81"/>
      <c r="T88" s="81"/>
      <c r="U88" s="81"/>
    </row>
    <row r="89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R89" s="81"/>
      <c r="S89" s="81"/>
      <c r="T89" s="81"/>
      <c r="U89" s="81"/>
    </row>
    <row r="90">
      <c r="A90" s="81"/>
      <c r="B90" s="79" t="s">
        <v>220</v>
      </c>
      <c r="C90" s="99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R90" s="81"/>
      <c r="S90" s="81"/>
      <c r="T90" s="81"/>
      <c r="U90" s="81"/>
    </row>
    <row r="91">
      <c r="A91" s="81"/>
      <c r="B91" s="129" t="s">
        <v>203</v>
      </c>
      <c r="C91" s="129" t="s">
        <v>160</v>
      </c>
      <c r="D91" s="129" t="s">
        <v>204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R91" s="81"/>
      <c r="S91" s="81"/>
      <c r="T91" s="81"/>
      <c r="U91" s="81"/>
    </row>
    <row r="92">
      <c r="A92" s="81"/>
      <c r="B92" s="130"/>
      <c r="C92" s="130"/>
      <c r="D92" s="302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R92" s="81"/>
      <c r="S92" s="81"/>
      <c r="T92" s="81"/>
      <c r="U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R93" s="81"/>
      <c r="S93" s="81"/>
      <c r="T93" s="81"/>
      <c r="U93" s="81"/>
    </row>
    <row r="94">
      <c r="A94" s="81"/>
      <c r="B94" s="137"/>
      <c r="C94" s="137"/>
      <c r="D94" s="348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R94" s="81"/>
      <c r="S94" s="81"/>
      <c r="T94" s="81"/>
      <c r="U94" s="81"/>
    </row>
    <row r="95">
      <c r="A95" s="81"/>
      <c r="B95" s="136"/>
      <c r="C95" s="133" t="s">
        <v>193</v>
      </c>
      <c r="D95" s="329">
        <f>SUM(D92:D94)</f>
        <v>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R95" s="81"/>
      <c r="S95" s="81"/>
      <c r="T95" s="81"/>
      <c r="U95" s="81"/>
    </row>
    <row r="96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R96" s="81"/>
      <c r="S96" s="81"/>
      <c r="T96" s="81"/>
      <c r="U96" s="81"/>
    </row>
    <row r="97">
      <c r="A97" s="81"/>
      <c r="B97" s="79" t="s">
        <v>223</v>
      </c>
      <c r="C97" s="99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R97" s="81"/>
      <c r="S97" s="81"/>
      <c r="T97" s="81"/>
      <c r="U97" s="81"/>
    </row>
    <row r="98">
      <c r="A98" s="81"/>
      <c r="B98" s="129" t="s">
        <v>203</v>
      </c>
      <c r="C98" s="129" t="s">
        <v>160</v>
      </c>
      <c r="D98" s="129" t="s">
        <v>204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R98" s="81"/>
      <c r="S98" s="81"/>
      <c r="T98" s="81"/>
      <c r="U98" s="81"/>
    </row>
    <row r="99">
      <c r="A99" s="81"/>
      <c r="B99" s="130" t="s">
        <v>1243</v>
      </c>
      <c r="C99" s="130" t="s">
        <v>416</v>
      </c>
      <c r="D99" s="130">
        <v>1410.15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R99" s="81"/>
      <c r="S99" s="81"/>
      <c r="T99" s="81"/>
      <c r="U99" s="81"/>
    </row>
    <row r="100">
      <c r="A100" s="81"/>
      <c r="B100" s="130"/>
      <c r="C100" s="130"/>
      <c r="D100" s="13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R100" s="81"/>
      <c r="S100" s="81"/>
      <c r="T100" s="81"/>
      <c r="U100" s="81"/>
    </row>
    <row r="101">
      <c r="A101" s="81"/>
      <c r="B101" s="130"/>
      <c r="C101" s="130"/>
      <c r="D101" s="13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R101" s="81"/>
      <c r="S101" s="81"/>
      <c r="T101" s="81"/>
      <c r="U101" s="81"/>
    </row>
    <row r="102">
      <c r="A102" s="81"/>
      <c r="B102" s="81"/>
      <c r="C102" s="133" t="s">
        <v>193</v>
      </c>
      <c r="D102" s="134">
        <f>SUM(D99:D101)</f>
        <v>1410.15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R102" s="81"/>
      <c r="S102" s="81"/>
      <c r="T102" s="81"/>
      <c r="U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R103" s="81"/>
      <c r="S103" s="81"/>
      <c r="T103" s="81"/>
      <c r="U103" s="81"/>
    </row>
    <row r="104">
      <c r="A104" s="81"/>
      <c r="B104" s="79" t="s">
        <v>224</v>
      </c>
      <c r="C104" s="99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R104" s="81"/>
      <c r="S104" s="81"/>
      <c r="T104" s="81"/>
      <c r="U104" s="81"/>
    </row>
    <row r="105">
      <c r="A105" s="81"/>
      <c r="B105" s="129" t="s">
        <v>203</v>
      </c>
      <c r="C105" s="129" t="s">
        <v>160</v>
      </c>
      <c r="D105" s="129" t="s">
        <v>204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R105" s="81"/>
      <c r="S105" s="81"/>
      <c r="T105" s="81"/>
      <c r="U105" s="81"/>
    </row>
    <row r="106">
      <c r="A106" s="81"/>
      <c r="B106" s="330"/>
      <c r="C106" s="387"/>
      <c r="D106" s="388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R106" s="81"/>
      <c r="S106" s="81"/>
      <c r="T106" s="81"/>
      <c r="U106" s="81"/>
    </row>
    <row r="107">
      <c r="A107" s="81"/>
      <c r="B107" s="131"/>
      <c r="C107" s="131"/>
      <c r="D107" s="13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R107" s="81"/>
      <c r="S107" s="81"/>
      <c r="T107" s="81"/>
      <c r="U107" s="81"/>
    </row>
    <row r="108">
      <c r="A108" s="81"/>
      <c r="B108" s="135"/>
      <c r="C108" s="135"/>
      <c r="D108" s="135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R108" s="81"/>
      <c r="S108" s="81"/>
      <c r="T108" s="81"/>
      <c r="U108" s="81"/>
    </row>
    <row r="109">
      <c r="A109" s="81"/>
      <c r="B109" s="136"/>
      <c r="C109" s="133" t="s">
        <v>193</v>
      </c>
      <c r="D109" s="134">
        <f>SUM(D106:D108)</f>
        <v>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R109" s="81"/>
      <c r="S109" s="81"/>
      <c r="T109" s="81"/>
      <c r="U109" s="81"/>
    </row>
    <row r="110">
      <c r="A110" s="81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R110" s="81"/>
      <c r="S110" s="81"/>
      <c r="T110" s="81"/>
      <c r="U110" s="81"/>
    </row>
    <row r="11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R111" s="81"/>
      <c r="S111" s="81"/>
      <c r="T111" s="81"/>
      <c r="U111" s="81"/>
    </row>
    <row r="112">
      <c r="A112" s="81"/>
      <c r="B112" s="200" t="s">
        <v>354</v>
      </c>
      <c r="C112" s="99"/>
      <c r="D112" s="81"/>
      <c r="E112" s="81"/>
      <c r="F112" s="81"/>
      <c r="G112" s="365"/>
      <c r="H112" s="81"/>
      <c r="I112" s="81"/>
      <c r="J112" s="81"/>
      <c r="K112" s="81"/>
      <c r="L112" s="81"/>
      <c r="M112" s="81"/>
      <c r="N112" s="81"/>
      <c r="O112" s="81"/>
      <c r="P112" s="81"/>
      <c r="R112" s="81"/>
      <c r="S112" s="81"/>
      <c r="T112" s="81"/>
      <c r="U112" s="81"/>
    </row>
    <row r="113">
      <c r="A113" s="81"/>
      <c r="B113" s="129" t="s">
        <v>203</v>
      </c>
      <c r="C113" s="129" t="s">
        <v>160</v>
      </c>
      <c r="D113" s="129" t="s">
        <v>204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R113" s="81"/>
      <c r="S113" s="81"/>
      <c r="T113" s="81"/>
      <c r="U113" s="81"/>
    </row>
    <row r="114">
      <c r="A114" s="81"/>
      <c r="B114" s="130" t="s">
        <v>1244</v>
      </c>
      <c r="C114" s="130" t="s">
        <v>340</v>
      </c>
      <c r="D114" s="302">
        <v>156.0</v>
      </c>
      <c r="E114" s="199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R114" s="81"/>
      <c r="S114" s="81"/>
      <c r="T114" s="81"/>
      <c r="U114" s="81"/>
    </row>
    <row r="115">
      <c r="A115" s="81"/>
      <c r="B115" s="187" t="s">
        <v>1245</v>
      </c>
      <c r="C115" s="130" t="s">
        <v>263</v>
      </c>
      <c r="D115" s="302">
        <v>70.0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R115" s="81"/>
      <c r="S115" s="81"/>
      <c r="T115" s="81"/>
      <c r="U115" s="81"/>
    </row>
    <row r="116">
      <c r="A116" s="81"/>
      <c r="B116" s="130"/>
      <c r="C116" s="130"/>
      <c r="D116" s="302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R116" s="81"/>
      <c r="S116" s="81"/>
      <c r="T116" s="81"/>
      <c r="U116" s="81"/>
    </row>
    <row r="117">
      <c r="A117" s="81"/>
      <c r="B117" s="137"/>
      <c r="C117" s="137"/>
      <c r="D117" s="348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R117" s="81"/>
      <c r="S117" s="81"/>
      <c r="T117" s="81"/>
      <c r="U117" s="81"/>
    </row>
    <row r="118">
      <c r="A118" s="81"/>
      <c r="B118" s="213"/>
      <c r="C118" s="214" t="s">
        <v>193</v>
      </c>
      <c r="D118" s="411">
        <f>SUM(D114:D117)</f>
        <v>226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R118" s="81"/>
      <c r="S118" s="81"/>
      <c r="T118" s="81"/>
      <c r="U118" s="81"/>
    </row>
    <row r="119">
      <c r="A119" s="81"/>
      <c r="B119" s="216"/>
      <c r="C119" s="217"/>
      <c r="D119" s="217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R119" s="81"/>
      <c r="S119" s="81"/>
      <c r="T119" s="81"/>
      <c r="U119" s="81"/>
    </row>
    <row r="120">
      <c r="A120" s="81"/>
      <c r="B120" s="364" t="s">
        <v>928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R120" s="81"/>
      <c r="S120" s="81"/>
      <c r="T120" s="81"/>
      <c r="U120" s="81"/>
    </row>
    <row r="121">
      <c r="A121" s="81"/>
      <c r="B121" s="129" t="s">
        <v>203</v>
      </c>
      <c r="C121" s="129" t="s">
        <v>160</v>
      </c>
      <c r="D121" s="129" t="s">
        <v>204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R121" s="81"/>
      <c r="S121" s="81"/>
      <c r="T121" s="81"/>
      <c r="U121" s="81"/>
    </row>
    <row r="122">
      <c r="A122" s="81"/>
      <c r="B122" s="187" t="s">
        <v>1246</v>
      </c>
      <c r="C122" s="130" t="s">
        <v>1247</v>
      </c>
      <c r="D122" s="302">
        <v>51.11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R122" s="81"/>
      <c r="S122" s="81"/>
      <c r="T122" s="81"/>
      <c r="U122" s="81"/>
    </row>
    <row r="123">
      <c r="A123" s="81"/>
      <c r="B123" s="130" t="s">
        <v>1248</v>
      </c>
      <c r="C123" s="130" t="s">
        <v>448</v>
      </c>
      <c r="D123" s="302">
        <v>88.24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R123" s="81"/>
      <c r="S123" s="81"/>
      <c r="T123" s="81"/>
      <c r="U123" s="81"/>
    </row>
    <row r="124">
      <c r="A124" s="81"/>
      <c r="B124" s="130" t="s">
        <v>1249</v>
      </c>
      <c r="C124" s="130" t="s">
        <v>448</v>
      </c>
      <c r="D124" s="130">
        <v>53.88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R124" s="81"/>
      <c r="S124" s="81"/>
      <c r="T124" s="81"/>
      <c r="U124" s="81"/>
    </row>
    <row r="125">
      <c r="A125" s="81"/>
      <c r="B125" s="130" t="s">
        <v>1249</v>
      </c>
      <c r="C125" s="130" t="s">
        <v>448</v>
      </c>
      <c r="D125" s="137">
        <v>31.6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R125" s="81"/>
      <c r="S125" s="81"/>
      <c r="T125" s="81"/>
      <c r="U125" s="81"/>
    </row>
    <row r="126">
      <c r="A126" s="81"/>
      <c r="B126" s="213"/>
      <c r="C126" s="214" t="s">
        <v>193</v>
      </c>
      <c r="D126" s="439">
        <f>SUM(D122:D125)</f>
        <v>224.83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R126" s="81"/>
      <c r="S126" s="81"/>
      <c r="T126" s="81"/>
      <c r="U126" s="81"/>
    </row>
    <row r="127">
      <c r="A127" s="81"/>
      <c r="B127" s="367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R127" s="81"/>
      <c r="S127" s="81"/>
      <c r="T127" s="81"/>
      <c r="U127" s="81"/>
    </row>
    <row r="128">
      <c r="A128" s="81"/>
      <c r="B128" s="216"/>
      <c r="C128" s="429"/>
      <c r="D128" s="429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R128" s="81"/>
      <c r="S128" s="81"/>
      <c r="T128" s="81"/>
      <c r="U128" s="81"/>
    </row>
    <row r="129">
      <c r="A129" s="81"/>
      <c r="B129" s="79" t="s">
        <v>930</v>
      </c>
      <c r="C129" s="218"/>
      <c r="D129" s="218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R129" s="81"/>
      <c r="S129" s="81"/>
      <c r="T129" s="81"/>
      <c r="U129" s="81"/>
    </row>
    <row r="130">
      <c r="A130" s="81"/>
      <c r="B130" s="129" t="s">
        <v>203</v>
      </c>
      <c r="C130" s="129" t="s">
        <v>160</v>
      </c>
      <c r="D130" s="129" t="s">
        <v>204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R130" s="81"/>
      <c r="S130" s="81"/>
      <c r="T130" s="81"/>
      <c r="U130" s="81"/>
    </row>
    <row r="131">
      <c r="A131" s="81"/>
      <c r="B131" s="330" t="s">
        <v>1172</v>
      </c>
      <c r="C131" s="387" t="s">
        <v>1171</v>
      </c>
      <c r="D131" s="155">
        <v>246.12</v>
      </c>
      <c r="E131" s="199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R131" s="81"/>
      <c r="S131" s="81"/>
      <c r="T131" s="81"/>
      <c r="U131" s="81"/>
    </row>
    <row r="132">
      <c r="A132" s="81"/>
      <c r="B132" s="574" t="s">
        <v>1250</v>
      </c>
      <c r="C132" s="319" t="s">
        <v>1251</v>
      </c>
      <c r="D132" s="518">
        <v>916.25</v>
      </c>
      <c r="E132" s="81"/>
      <c r="F132" s="81"/>
      <c r="G132" s="389"/>
      <c r="H132" s="389"/>
      <c r="I132" s="99"/>
      <c r="J132" s="81"/>
      <c r="K132" s="81"/>
      <c r="L132" s="81"/>
      <c r="M132" s="81"/>
      <c r="N132" s="81"/>
      <c r="O132" s="81"/>
      <c r="P132" s="81"/>
      <c r="R132" s="81"/>
      <c r="S132" s="81"/>
      <c r="T132" s="81"/>
      <c r="U132" s="81"/>
    </row>
    <row r="133">
      <c r="A133" s="81"/>
      <c r="B133" s="212" t="s">
        <v>1252</v>
      </c>
      <c r="C133" s="124" t="s">
        <v>270</v>
      </c>
      <c r="D133" s="370">
        <v>500.71</v>
      </c>
      <c r="E133" s="81"/>
      <c r="F133" s="81"/>
      <c r="G133" s="131"/>
      <c r="H133" s="242"/>
      <c r="I133" s="81"/>
      <c r="J133" s="81"/>
      <c r="K133" s="81"/>
      <c r="L133" s="81"/>
      <c r="M133" s="81"/>
      <c r="N133" s="81"/>
      <c r="O133" s="81"/>
      <c r="P133" s="81"/>
      <c r="R133" s="81"/>
      <c r="S133" s="81"/>
      <c r="T133" s="81"/>
      <c r="U133" s="81"/>
    </row>
    <row r="134">
      <c r="A134" s="81"/>
      <c r="B134" s="130"/>
      <c r="C134" s="130"/>
      <c r="D134" s="130"/>
      <c r="E134" s="81"/>
      <c r="F134" s="81"/>
      <c r="I134" s="99"/>
      <c r="J134" s="81"/>
      <c r="K134" s="81"/>
      <c r="L134" s="81"/>
      <c r="M134" s="81"/>
      <c r="N134" s="81"/>
      <c r="O134" s="81"/>
      <c r="P134" s="81"/>
      <c r="R134" s="81"/>
      <c r="S134" s="81"/>
      <c r="T134" s="81"/>
      <c r="U134" s="81"/>
    </row>
    <row r="135">
      <c r="A135" s="81"/>
      <c r="B135" s="130"/>
      <c r="C135" s="130"/>
      <c r="D135" s="130"/>
      <c r="E135" s="81"/>
      <c r="F135" s="81"/>
      <c r="I135" s="81"/>
      <c r="J135" s="81"/>
      <c r="K135" s="81"/>
      <c r="L135" s="81"/>
      <c r="M135" s="81"/>
      <c r="N135" s="81"/>
      <c r="O135" s="81"/>
      <c r="P135" s="81"/>
      <c r="R135" s="81"/>
      <c r="S135" s="81"/>
      <c r="T135" s="81"/>
      <c r="U135" s="81"/>
    </row>
    <row r="136">
      <c r="A136" s="81"/>
      <c r="B136" s="130"/>
      <c r="C136" s="130"/>
      <c r="D136" s="130"/>
      <c r="E136" s="81"/>
      <c r="F136" s="81"/>
      <c r="I136" s="81"/>
      <c r="J136" s="81"/>
      <c r="K136" s="81"/>
      <c r="L136" s="81"/>
      <c r="M136" s="81"/>
      <c r="N136" s="81"/>
      <c r="O136" s="81"/>
      <c r="P136" s="81"/>
      <c r="R136" s="81"/>
      <c r="S136" s="81"/>
      <c r="T136" s="81"/>
      <c r="U136" s="81"/>
    </row>
    <row r="137">
      <c r="A137" s="81"/>
      <c r="B137" s="130"/>
      <c r="C137" s="130"/>
      <c r="D137" s="130"/>
      <c r="E137" s="81"/>
      <c r="F137" s="81"/>
      <c r="I137" s="81"/>
      <c r="J137" s="81"/>
      <c r="K137" s="81"/>
      <c r="L137" s="81"/>
      <c r="M137" s="81"/>
      <c r="N137" s="81"/>
      <c r="O137" s="81"/>
      <c r="P137" s="81"/>
      <c r="R137" s="81"/>
      <c r="S137" s="81"/>
      <c r="T137" s="81"/>
      <c r="U137" s="81"/>
    </row>
    <row r="138">
      <c r="A138" s="81"/>
      <c r="B138" s="131"/>
      <c r="C138" s="131"/>
      <c r="D138" s="131"/>
      <c r="E138" s="81"/>
      <c r="F138" s="81"/>
      <c r="I138" s="81"/>
      <c r="J138" s="81"/>
      <c r="K138" s="81"/>
      <c r="L138" s="81"/>
      <c r="M138" s="81"/>
      <c r="N138" s="81"/>
      <c r="O138" s="81"/>
      <c r="P138" s="81"/>
      <c r="R138" s="81"/>
      <c r="S138" s="81"/>
      <c r="T138" s="81"/>
      <c r="U138" s="81"/>
    </row>
    <row r="139">
      <c r="A139" s="81"/>
      <c r="B139" s="81"/>
      <c r="C139" s="133" t="s">
        <v>193</v>
      </c>
      <c r="D139" s="134">
        <f>SUM(D131:D138)</f>
        <v>1663.08</v>
      </c>
      <c r="E139" s="81"/>
      <c r="F139" s="81"/>
      <c r="I139" s="81"/>
      <c r="J139" s="81"/>
      <c r="K139" s="81"/>
      <c r="L139" s="81"/>
      <c r="M139" s="81"/>
      <c r="N139" s="81"/>
      <c r="O139" s="81"/>
      <c r="P139" s="81"/>
      <c r="R139" s="81"/>
      <c r="S139" s="81"/>
      <c r="T139" s="81"/>
      <c r="U139" s="81"/>
    </row>
    <row r="140">
      <c r="A140" s="81"/>
      <c r="B140" s="81"/>
      <c r="C140" s="81"/>
      <c r="D140" s="81"/>
      <c r="E140" s="81"/>
      <c r="F140" s="81"/>
      <c r="I140" s="81"/>
      <c r="J140" s="81"/>
      <c r="K140" s="81"/>
      <c r="L140" s="81"/>
      <c r="M140" s="81"/>
      <c r="N140" s="81"/>
      <c r="O140" s="81"/>
      <c r="P140" s="81"/>
      <c r="R140" s="81"/>
      <c r="S140" s="81"/>
      <c r="T140" s="81"/>
      <c r="U140" s="81"/>
    </row>
    <row r="141">
      <c r="A141" s="81"/>
      <c r="B141" s="79" t="s">
        <v>252</v>
      </c>
      <c r="C141" s="304">
        <f>SUM(D70+D81+D88+D95+D102+D109+D118+D126+D139)</f>
        <v>3673.96</v>
      </c>
      <c r="D141" s="99"/>
      <c r="E141" s="99"/>
      <c r="F141" s="389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R141" s="81"/>
      <c r="S141" s="81"/>
      <c r="T141" s="81"/>
      <c r="U141" s="81"/>
    </row>
    <row r="142">
      <c r="A142" s="81"/>
      <c r="B142" s="141"/>
      <c r="C142" s="141"/>
      <c r="D142" s="141"/>
      <c r="E142" s="81"/>
      <c r="F142" s="13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R142" s="81"/>
      <c r="S142" s="81"/>
      <c r="T142" s="81"/>
      <c r="U142" s="81"/>
    </row>
    <row r="143">
      <c r="A143" s="81"/>
      <c r="B143" s="79" t="s">
        <v>253</v>
      </c>
      <c r="C143" s="99"/>
      <c r="D143" s="99"/>
      <c r="E143" s="99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R143" s="81"/>
      <c r="S143" s="81"/>
      <c r="T143" s="81"/>
      <c r="U143" s="81"/>
    </row>
    <row r="144">
      <c r="A144" s="81"/>
      <c r="B144" s="139" t="s">
        <v>254</v>
      </c>
      <c r="C144" s="139" t="s">
        <v>255</v>
      </c>
      <c r="D144" s="139" t="s">
        <v>256</v>
      </c>
      <c r="E144" s="142" t="s">
        <v>257</v>
      </c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R144" s="81"/>
      <c r="S144" s="81"/>
      <c r="T144" s="81"/>
      <c r="U144" s="81"/>
    </row>
    <row r="145">
      <c r="A145" s="81"/>
      <c r="B145" s="146"/>
      <c r="C145" s="147"/>
      <c r="D145" s="231"/>
      <c r="E145" s="146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R145" s="81"/>
      <c r="S145" s="81"/>
      <c r="T145" s="81"/>
      <c r="U145" s="81"/>
    </row>
    <row r="146">
      <c r="A146" s="81"/>
      <c r="B146" s="146"/>
      <c r="C146" s="147"/>
      <c r="D146" s="146"/>
      <c r="E146" s="146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R146" s="81"/>
      <c r="S146" s="81"/>
      <c r="T146" s="81"/>
      <c r="U146" s="81"/>
    </row>
    <row r="147" ht="15.75" customHeight="1">
      <c r="A147" s="81"/>
      <c r="B147" s="146"/>
      <c r="C147" s="147"/>
      <c r="D147" s="146"/>
      <c r="E147" s="146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R147" s="81"/>
      <c r="S147" s="81"/>
      <c r="T147" s="81"/>
      <c r="U147" s="81"/>
    </row>
    <row r="148" ht="15.75" customHeight="1">
      <c r="A148" s="81"/>
      <c r="B148" s="146"/>
      <c r="C148" s="147"/>
      <c r="D148" s="146"/>
      <c r="E148" s="146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R148" s="81"/>
      <c r="S148" s="81"/>
      <c r="T148" s="81"/>
      <c r="U148" s="81"/>
    </row>
    <row r="149">
      <c r="A149" s="81"/>
      <c r="B149" s="146"/>
      <c r="C149" s="331"/>
      <c r="D149" s="342"/>
      <c r="E149" s="146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R149" s="81"/>
      <c r="S149" s="81"/>
      <c r="T149" s="81"/>
      <c r="U149" s="81"/>
    </row>
    <row r="150">
      <c r="A150" s="81"/>
      <c r="B150" s="146"/>
      <c r="C150" s="331"/>
      <c r="D150" s="146"/>
      <c r="E150" s="332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R150" s="81"/>
      <c r="S150" s="81"/>
      <c r="T150" s="81"/>
      <c r="U150" s="81"/>
    </row>
    <row r="151">
      <c r="A151" s="81"/>
      <c r="B151" s="146"/>
      <c r="C151" s="147"/>
      <c r="D151" s="146"/>
      <c r="E151" s="332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R151" s="81"/>
      <c r="S151" s="81"/>
      <c r="T151" s="81"/>
      <c r="U151" s="81"/>
    </row>
    <row r="152">
      <c r="A152" s="81"/>
      <c r="B152" s="146"/>
      <c r="C152" s="147"/>
      <c r="D152" s="146"/>
      <c r="E152" s="333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R152" s="81"/>
      <c r="S152" s="81"/>
      <c r="T152" s="81"/>
      <c r="U152" s="81"/>
    </row>
    <row r="153">
      <c r="A153" s="81"/>
      <c r="B153" s="146"/>
      <c r="C153" s="147"/>
      <c r="D153" s="146"/>
      <c r="E153" s="146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R153" s="81"/>
      <c r="S153" s="81"/>
      <c r="T153" s="81"/>
      <c r="U153" s="81"/>
    </row>
    <row r="154">
      <c r="A154" s="81"/>
      <c r="B154" s="146"/>
      <c r="C154" s="147"/>
      <c r="D154" s="146"/>
      <c r="E154" s="146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R154" s="81"/>
      <c r="S154" s="81"/>
      <c r="T154" s="81"/>
      <c r="U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R155" s="81"/>
      <c r="S155" s="81"/>
      <c r="T155" s="81"/>
      <c r="U155" s="81"/>
    </row>
    <row r="156">
      <c r="A156" s="81"/>
      <c r="B156" s="373" t="s">
        <v>971</v>
      </c>
      <c r="C156" s="376" t="s">
        <v>255</v>
      </c>
      <c r="D156" s="377" t="s">
        <v>748</v>
      </c>
      <c r="E156" s="374" t="s">
        <v>749</v>
      </c>
      <c r="F156" s="430" t="s">
        <v>937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R156" s="81"/>
      <c r="S156" s="81"/>
      <c r="T156" s="81"/>
      <c r="U156" s="81"/>
    </row>
    <row r="157">
      <c r="A157" s="81"/>
      <c r="B157" s="375"/>
      <c r="C157" s="375"/>
      <c r="D157" s="378"/>
      <c r="E157" s="378"/>
      <c r="F157" s="378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R157" s="81"/>
      <c r="S157" s="81"/>
      <c r="T157" s="81"/>
      <c r="U157" s="81"/>
    </row>
    <row r="158">
      <c r="A158" s="81"/>
      <c r="B158" s="219">
        <v>10000.0</v>
      </c>
      <c r="C158" s="406">
        <v>45260.0</v>
      </c>
      <c r="D158" s="219">
        <v>350000.0</v>
      </c>
      <c r="E158" s="219">
        <v>10000.0</v>
      </c>
      <c r="F158" s="219">
        <v>340000.0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R158" s="81"/>
      <c r="S158" s="81"/>
      <c r="T158" s="81"/>
      <c r="U158" s="81"/>
    </row>
    <row r="159">
      <c r="A159" s="81"/>
      <c r="B159" s="219">
        <v>15000.0</v>
      </c>
      <c r="C159" s="406">
        <v>45275.0</v>
      </c>
      <c r="D159" s="219">
        <v>340000.0</v>
      </c>
      <c r="E159" s="219">
        <v>5000.0</v>
      </c>
      <c r="F159" s="219">
        <v>335000.0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R159" s="81"/>
      <c r="S159" s="81"/>
      <c r="T159" s="81"/>
      <c r="U159" s="81"/>
    </row>
    <row r="160">
      <c r="A160" s="81"/>
      <c r="B160" s="219">
        <v>20000.0</v>
      </c>
      <c r="C160" s="337">
        <v>45315.0</v>
      </c>
      <c r="D160" s="219">
        <v>335000.0</v>
      </c>
      <c r="E160" s="219">
        <v>5000.0</v>
      </c>
      <c r="F160" s="219">
        <v>330000.0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R160" s="81"/>
      <c r="S160" s="81"/>
      <c r="T160" s="81"/>
      <c r="U160" s="81"/>
    </row>
    <row r="161">
      <c r="A161" s="81"/>
      <c r="B161" s="451">
        <v>25000.0</v>
      </c>
      <c r="C161" s="452">
        <v>45328.0</v>
      </c>
      <c r="D161" s="453">
        <v>330000.0</v>
      </c>
      <c r="E161" s="453">
        <v>5000.0</v>
      </c>
      <c r="F161" s="453">
        <v>325000.0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R161" s="81"/>
      <c r="S161" s="81"/>
      <c r="T161" s="81"/>
      <c r="U161" s="81"/>
    </row>
    <row r="162">
      <c r="A162" s="81"/>
      <c r="B162" s="219">
        <v>30000.0</v>
      </c>
      <c r="C162" s="337">
        <v>45357.0</v>
      </c>
      <c r="D162" s="451">
        <v>325000.0</v>
      </c>
      <c r="E162" s="219">
        <v>5000.0</v>
      </c>
      <c r="F162" s="219">
        <v>320000.0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R162" s="81"/>
      <c r="S162" s="81"/>
      <c r="T162" s="81"/>
      <c r="U162" s="81"/>
    </row>
    <row r="163">
      <c r="A163" s="81"/>
      <c r="B163" s="219">
        <v>35000.0</v>
      </c>
      <c r="C163" s="337">
        <v>45385.0</v>
      </c>
      <c r="D163" s="219">
        <v>320000.0</v>
      </c>
      <c r="E163" s="219">
        <v>5000.0</v>
      </c>
      <c r="F163" s="219">
        <v>315000.0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R163" s="81"/>
      <c r="S163" s="81"/>
      <c r="T163" s="81"/>
      <c r="U163" s="81"/>
    </row>
    <row r="164">
      <c r="A164" s="81"/>
      <c r="B164" s="219">
        <v>40000.0</v>
      </c>
      <c r="C164" s="337">
        <v>45416.0</v>
      </c>
      <c r="D164" s="219">
        <v>315000.0</v>
      </c>
      <c r="E164" s="219">
        <v>5000.0</v>
      </c>
      <c r="F164" s="219">
        <v>310000.0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R164" s="81"/>
      <c r="S164" s="81"/>
      <c r="T164" s="81"/>
      <c r="U164" s="81"/>
    </row>
    <row r="165">
      <c r="A165" s="81"/>
      <c r="B165" s="219">
        <v>40500.0</v>
      </c>
      <c r="C165" s="337">
        <v>45427.0</v>
      </c>
      <c r="D165" s="219">
        <v>310000.0</v>
      </c>
      <c r="E165" s="219">
        <v>500.0</v>
      </c>
      <c r="F165" s="219">
        <v>309500.0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R165" s="81"/>
      <c r="S165" s="81"/>
      <c r="T165" s="81"/>
      <c r="U165" s="81"/>
    </row>
    <row r="166">
      <c r="A166" s="81"/>
      <c r="B166" s="219">
        <v>45500.0</v>
      </c>
      <c r="C166" s="337">
        <v>45450.0</v>
      </c>
      <c r="D166" s="219">
        <v>309500.0</v>
      </c>
      <c r="E166" s="219">
        <v>5000.0</v>
      </c>
      <c r="F166" s="219">
        <v>304500.0</v>
      </c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R166" s="81"/>
      <c r="S166" s="81"/>
      <c r="T166" s="81"/>
      <c r="U166" s="81"/>
    </row>
    <row r="167">
      <c r="A167" s="81"/>
      <c r="B167" s="219">
        <v>46000.0</v>
      </c>
      <c r="C167" s="337">
        <v>45456.0</v>
      </c>
      <c r="D167" s="219">
        <v>304500.0</v>
      </c>
      <c r="E167" s="219">
        <v>500.0</v>
      </c>
      <c r="F167" s="219">
        <v>304000.0</v>
      </c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R167" s="81"/>
      <c r="S167" s="81"/>
      <c r="T167" s="81"/>
      <c r="U167" s="81"/>
    </row>
    <row r="168">
      <c r="A168" s="81"/>
      <c r="B168" s="219">
        <v>51000.0</v>
      </c>
      <c r="C168" s="337">
        <v>45482.0</v>
      </c>
      <c r="D168" s="219">
        <v>304000.0</v>
      </c>
      <c r="E168" s="219">
        <v>5000.0</v>
      </c>
      <c r="F168" s="219">
        <v>299000.0</v>
      </c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R168" s="81"/>
      <c r="S168" s="81"/>
      <c r="T168" s="81"/>
      <c r="U168" s="81"/>
    </row>
    <row r="169">
      <c r="A169" s="81"/>
      <c r="B169" s="219">
        <v>56000.0</v>
      </c>
      <c r="C169" s="337">
        <v>45505.0</v>
      </c>
      <c r="D169" s="219">
        <v>299000.0</v>
      </c>
      <c r="E169" s="219">
        <v>5000.0</v>
      </c>
      <c r="F169" s="219">
        <v>294000.0</v>
      </c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R169" s="81"/>
      <c r="S169" s="81"/>
      <c r="T169" s="81"/>
      <c r="U169" s="81"/>
    </row>
    <row r="170">
      <c r="A170" s="81"/>
      <c r="B170" s="219">
        <v>56500.0</v>
      </c>
      <c r="C170" s="337">
        <v>45505.0</v>
      </c>
      <c r="D170" s="219">
        <v>294000.0</v>
      </c>
      <c r="E170" s="219">
        <v>500.0</v>
      </c>
      <c r="F170" s="219">
        <v>293500.0</v>
      </c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R170" s="81"/>
      <c r="S170" s="81"/>
      <c r="T170" s="81"/>
      <c r="U170" s="81"/>
    </row>
    <row r="171">
      <c r="A171" s="81"/>
      <c r="B171" s="451">
        <v>66500.0</v>
      </c>
      <c r="C171" s="530">
        <v>45545.0</v>
      </c>
      <c r="D171" s="451">
        <v>293500.0</v>
      </c>
      <c r="E171" s="451">
        <v>5000.0</v>
      </c>
      <c r="F171" s="451">
        <v>288500.0</v>
      </c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R171" s="81"/>
      <c r="S171" s="81"/>
      <c r="T171" s="81"/>
      <c r="U171" s="81"/>
    </row>
    <row r="172">
      <c r="A172" s="81"/>
      <c r="B172" s="534">
        <v>71500.0</v>
      </c>
      <c r="C172" s="535">
        <v>45586.0</v>
      </c>
      <c r="D172" s="451">
        <v>288500.0</v>
      </c>
      <c r="E172" s="534">
        <v>4000.0</v>
      </c>
      <c r="F172" s="534">
        <v>283500.0</v>
      </c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R172" s="81"/>
      <c r="S172" s="81"/>
      <c r="T172" s="81"/>
      <c r="U172" s="81"/>
    </row>
    <row r="173">
      <c r="A173" s="81"/>
      <c r="B173" s="534">
        <v>76500.0</v>
      </c>
      <c r="C173" s="535">
        <v>45605.0</v>
      </c>
      <c r="D173" s="534">
        <v>283500.0</v>
      </c>
      <c r="E173" s="534">
        <v>5000.0</v>
      </c>
      <c r="F173" s="534">
        <v>278500.0</v>
      </c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R173" s="81"/>
      <c r="S173" s="81"/>
      <c r="T173" s="81"/>
      <c r="U173" s="81"/>
    </row>
    <row r="174">
      <c r="A174" s="81"/>
      <c r="B174" s="81"/>
      <c r="C174" s="81"/>
      <c r="D174" s="534">
        <v>278500.0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R174" s="81"/>
      <c r="S174" s="81"/>
      <c r="T174" s="81"/>
      <c r="U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R175" s="81"/>
      <c r="S175" s="81"/>
      <c r="T175" s="81"/>
      <c r="U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R176" s="81"/>
      <c r="S176" s="81"/>
      <c r="T176" s="81"/>
      <c r="U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R177" s="81"/>
      <c r="S177" s="81"/>
      <c r="T177" s="81"/>
      <c r="U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R178" s="81"/>
      <c r="S178" s="81"/>
      <c r="T178" s="81"/>
      <c r="U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R179" s="81"/>
      <c r="S179" s="81"/>
      <c r="T179" s="81"/>
      <c r="U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R180" s="81"/>
      <c r="S180" s="81"/>
      <c r="T180" s="81"/>
      <c r="U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R181" s="81"/>
      <c r="S181" s="81"/>
      <c r="T181" s="81"/>
      <c r="U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R182" s="81"/>
      <c r="S182" s="81"/>
      <c r="T182" s="81"/>
      <c r="U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R183" s="81"/>
      <c r="S183" s="81"/>
      <c r="T183" s="81"/>
      <c r="U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R184" s="81"/>
      <c r="S184" s="81"/>
      <c r="T184" s="81"/>
      <c r="U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R185" s="81"/>
      <c r="S185" s="81"/>
      <c r="T185" s="81"/>
      <c r="U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R186" s="81"/>
      <c r="S186" s="81"/>
      <c r="T186" s="81"/>
      <c r="U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R187" s="81"/>
      <c r="S187" s="81"/>
      <c r="T187" s="81"/>
      <c r="U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R188" s="81"/>
      <c r="S188" s="81"/>
      <c r="T188" s="81"/>
      <c r="U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R189" s="81"/>
      <c r="S189" s="81"/>
      <c r="T189" s="81"/>
      <c r="U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R190" s="81"/>
      <c r="S190" s="81"/>
      <c r="T190" s="81"/>
      <c r="U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R191" s="81"/>
      <c r="S191" s="81"/>
      <c r="T191" s="81"/>
      <c r="U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R192" s="81"/>
      <c r="S192" s="81"/>
      <c r="T192" s="81"/>
      <c r="U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R193" s="81"/>
      <c r="S193" s="81"/>
      <c r="T193" s="81"/>
      <c r="U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R194" s="81"/>
      <c r="S194" s="81"/>
      <c r="T194" s="81"/>
      <c r="U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R195" s="81"/>
      <c r="S195" s="81"/>
      <c r="T195" s="81"/>
      <c r="U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R196" s="81"/>
      <c r="S196" s="81"/>
      <c r="T196" s="81"/>
      <c r="U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R197" s="81"/>
      <c r="S197" s="81"/>
      <c r="T197" s="81"/>
      <c r="U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R198" s="81"/>
      <c r="S198" s="81"/>
      <c r="T198" s="81"/>
      <c r="U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R199" s="81"/>
      <c r="S199" s="81"/>
      <c r="T199" s="81"/>
      <c r="U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R200" s="81"/>
      <c r="S200" s="81"/>
      <c r="T200" s="81"/>
      <c r="U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R201" s="81"/>
      <c r="S201" s="81"/>
      <c r="T201" s="81"/>
      <c r="U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R202" s="81"/>
      <c r="S202" s="81"/>
      <c r="T202" s="81"/>
      <c r="U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R203" s="81"/>
      <c r="S203" s="81"/>
      <c r="T203" s="81"/>
      <c r="U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R204" s="81"/>
      <c r="S204" s="81"/>
      <c r="T204" s="81"/>
      <c r="U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R205" s="81"/>
      <c r="S205" s="81"/>
      <c r="T205" s="81"/>
      <c r="U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R206" s="81"/>
      <c r="S206" s="81"/>
      <c r="T206" s="81"/>
      <c r="U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R207" s="81"/>
      <c r="S207" s="81"/>
      <c r="T207" s="81"/>
      <c r="U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R208" s="81"/>
      <c r="S208" s="81"/>
      <c r="T208" s="81"/>
      <c r="U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R209" s="81"/>
      <c r="S209" s="81"/>
      <c r="T209" s="81"/>
      <c r="U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R210" s="81"/>
      <c r="S210" s="81"/>
      <c r="T210" s="81"/>
      <c r="U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R211" s="81"/>
      <c r="S211" s="81"/>
      <c r="T211" s="81"/>
      <c r="U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R212" s="81"/>
      <c r="S212" s="81"/>
      <c r="T212" s="81"/>
      <c r="U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R213" s="81"/>
      <c r="S213" s="81"/>
      <c r="T213" s="81"/>
      <c r="U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R214" s="81"/>
      <c r="S214" s="81"/>
      <c r="T214" s="81"/>
      <c r="U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R215" s="81"/>
      <c r="S215" s="81"/>
      <c r="T215" s="81"/>
      <c r="U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R216" s="81"/>
      <c r="S216" s="81"/>
      <c r="T216" s="81"/>
      <c r="U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R217" s="81"/>
      <c r="S217" s="81"/>
      <c r="T217" s="81"/>
      <c r="U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R218" s="81"/>
      <c r="S218" s="81"/>
      <c r="T218" s="81"/>
      <c r="U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R219" s="81"/>
      <c r="S219" s="81"/>
      <c r="T219" s="81"/>
      <c r="U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R220" s="81"/>
      <c r="S220" s="81"/>
      <c r="T220" s="81"/>
      <c r="U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R221" s="81"/>
      <c r="S221" s="81"/>
      <c r="T221" s="81"/>
      <c r="U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R222" s="81"/>
      <c r="S222" s="81"/>
      <c r="T222" s="81"/>
      <c r="U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R223" s="81"/>
      <c r="S223" s="81"/>
      <c r="T223" s="81"/>
      <c r="U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R224" s="81"/>
      <c r="S224" s="81"/>
      <c r="T224" s="81"/>
      <c r="U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R225" s="81"/>
      <c r="S225" s="81"/>
      <c r="T225" s="81"/>
      <c r="U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R226" s="81"/>
      <c r="S226" s="81"/>
      <c r="T226" s="81"/>
      <c r="U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R227" s="81"/>
      <c r="S227" s="81"/>
      <c r="T227" s="81"/>
      <c r="U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R228" s="81"/>
      <c r="S228" s="81"/>
      <c r="T228" s="81"/>
      <c r="U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R229" s="81"/>
      <c r="S229" s="81"/>
      <c r="T229" s="81"/>
      <c r="U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R230" s="81"/>
      <c r="S230" s="81"/>
      <c r="T230" s="81"/>
      <c r="U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R231" s="81"/>
      <c r="S231" s="81"/>
      <c r="T231" s="81"/>
      <c r="U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R232" s="81"/>
      <c r="S232" s="81"/>
      <c r="T232" s="81"/>
      <c r="U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R233" s="81"/>
      <c r="S233" s="81"/>
      <c r="T233" s="81"/>
      <c r="U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R234" s="81"/>
      <c r="S234" s="81"/>
      <c r="T234" s="81"/>
      <c r="U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R235" s="81"/>
      <c r="S235" s="81"/>
      <c r="T235" s="81"/>
      <c r="U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R236" s="81"/>
      <c r="S236" s="81"/>
      <c r="T236" s="81"/>
      <c r="U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R237" s="81"/>
      <c r="S237" s="81"/>
      <c r="T237" s="81"/>
      <c r="U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R238" s="81"/>
      <c r="S238" s="81"/>
      <c r="T238" s="81"/>
      <c r="U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R239" s="81"/>
      <c r="S239" s="81"/>
      <c r="T239" s="81"/>
      <c r="U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R240" s="81"/>
      <c r="S240" s="81"/>
      <c r="T240" s="81"/>
      <c r="U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R241" s="81"/>
      <c r="S241" s="81"/>
      <c r="T241" s="81"/>
      <c r="U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R242" s="81"/>
      <c r="S242" s="81"/>
      <c r="T242" s="81"/>
      <c r="U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R243" s="81"/>
      <c r="S243" s="81"/>
      <c r="T243" s="81"/>
      <c r="U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R244" s="81"/>
      <c r="S244" s="81"/>
      <c r="T244" s="81"/>
      <c r="U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R245" s="81"/>
      <c r="S245" s="81"/>
      <c r="T245" s="81"/>
      <c r="U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R246" s="81"/>
      <c r="S246" s="81"/>
      <c r="T246" s="81"/>
      <c r="U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R247" s="81"/>
      <c r="S247" s="81"/>
      <c r="T247" s="81"/>
      <c r="U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R248" s="81"/>
      <c r="S248" s="81"/>
      <c r="T248" s="81"/>
      <c r="U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R249" s="81"/>
      <c r="S249" s="81"/>
      <c r="T249" s="81"/>
      <c r="U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R250" s="81"/>
      <c r="S250" s="81"/>
      <c r="T250" s="81"/>
      <c r="U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R251" s="81"/>
      <c r="S251" s="81"/>
      <c r="T251" s="81"/>
      <c r="U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R252" s="81"/>
      <c r="S252" s="81"/>
      <c r="T252" s="81"/>
      <c r="U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R253" s="81"/>
      <c r="S253" s="81"/>
      <c r="T253" s="81"/>
      <c r="U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R254" s="81"/>
      <c r="S254" s="81"/>
      <c r="T254" s="81"/>
      <c r="U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R255" s="81"/>
      <c r="S255" s="81"/>
      <c r="T255" s="81"/>
      <c r="U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R256" s="81"/>
      <c r="S256" s="81"/>
      <c r="T256" s="81"/>
      <c r="U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R257" s="81"/>
      <c r="S257" s="81"/>
      <c r="T257" s="81"/>
      <c r="U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R258" s="81"/>
      <c r="S258" s="81"/>
      <c r="T258" s="81"/>
      <c r="U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R259" s="81"/>
      <c r="S259" s="81"/>
      <c r="T259" s="81"/>
      <c r="U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R260" s="81"/>
      <c r="S260" s="81"/>
      <c r="T260" s="81"/>
      <c r="U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R261" s="81"/>
      <c r="S261" s="81"/>
      <c r="T261" s="81"/>
      <c r="U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R262" s="81"/>
      <c r="S262" s="81"/>
      <c r="T262" s="81"/>
      <c r="U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R263" s="81"/>
      <c r="S263" s="81"/>
      <c r="T263" s="81"/>
      <c r="U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R264" s="81"/>
      <c r="S264" s="81"/>
      <c r="T264" s="81"/>
      <c r="U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R265" s="81"/>
      <c r="S265" s="81"/>
      <c r="T265" s="81"/>
      <c r="U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R266" s="81"/>
      <c r="S266" s="81"/>
      <c r="T266" s="81"/>
      <c r="U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R267" s="81"/>
      <c r="S267" s="81"/>
      <c r="T267" s="81"/>
      <c r="U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R268" s="81"/>
      <c r="S268" s="81"/>
      <c r="T268" s="81"/>
      <c r="U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R269" s="81"/>
      <c r="S269" s="81"/>
      <c r="T269" s="81"/>
      <c r="U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R270" s="81"/>
      <c r="S270" s="81"/>
      <c r="T270" s="81"/>
      <c r="U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R271" s="81"/>
      <c r="S271" s="81"/>
      <c r="T271" s="81"/>
      <c r="U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R272" s="81"/>
      <c r="S272" s="81"/>
      <c r="T272" s="81"/>
      <c r="U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R273" s="81"/>
      <c r="S273" s="81"/>
      <c r="T273" s="81"/>
      <c r="U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R274" s="81"/>
      <c r="S274" s="81"/>
      <c r="T274" s="81"/>
      <c r="U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R275" s="81"/>
      <c r="S275" s="81"/>
      <c r="T275" s="81"/>
      <c r="U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R276" s="81"/>
      <c r="S276" s="81"/>
      <c r="T276" s="81"/>
      <c r="U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R277" s="81"/>
      <c r="S277" s="81"/>
      <c r="T277" s="81"/>
      <c r="U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R278" s="81"/>
      <c r="S278" s="81"/>
      <c r="T278" s="81"/>
      <c r="U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R279" s="81"/>
      <c r="S279" s="81"/>
      <c r="T279" s="81"/>
      <c r="U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R280" s="81"/>
      <c r="S280" s="81"/>
      <c r="T280" s="81"/>
      <c r="U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R281" s="81"/>
      <c r="S281" s="81"/>
      <c r="T281" s="81"/>
      <c r="U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R282" s="81"/>
      <c r="S282" s="81"/>
      <c r="T282" s="81"/>
      <c r="U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R283" s="81"/>
      <c r="S283" s="81"/>
      <c r="T283" s="81"/>
      <c r="U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R284" s="81"/>
      <c r="S284" s="81"/>
      <c r="T284" s="81"/>
      <c r="U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R285" s="81"/>
      <c r="S285" s="81"/>
      <c r="T285" s="81"/>
      <c r="U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R286" s="81"/>
      <c r="S286" s="81"/>
      <c r="T286" s="81"/>
      <c r="U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R287" s="81"/>
      <c r="S287" s="81"/>
      <c r="T287" s="81"/>
      <c r="U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R288" s="81"/>
      <c r="S288" s="81"/>
      <c r="T288" s="81"/>
      <c r="U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R289" s="81"/>
      <c r="S289" s="81"/>
      <c r="T289" s="81"/>
      <c r="U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R290" s="81"/>
      <c r="S290" s="81"/>
      <c r="T290" s="81"/>
      <c r="U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R291" s="81"/>
      <c r="S291" s="81"/>
      <c r="T291" s="81"/>
      <c r="U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R292" s="81"/>
      <c r="S292" s="81"/>
      <c r="T292" s="81"/>
      <c r="U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R293" s="81"/>
      <c r="S293" s="81"/>
      <c r="T293" s="81"/>
      <c r="U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R294" s="81"/>
      <c r="S294" s="81"/>
      <c r="T294" s="81"/>
      <c r="U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R295" s="81"/>
      <c r="S295" s="81"/>
      <c r="T295" s="81"/>
      <c r="U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R296" s="81"/>
      <c r="S296" s="81"/>
      <c r="T296" s="81"/>
      <c r="U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R297" s="81"/>
      <c r="S297" s="81"/>
      <c r="T297" s="81"/>
      <c r="U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R298" s="81"/>
      <c r="S298" s="81"/>
      <c r="T298" s="81"/>
      <c r="U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R299" s="81"/>
      <c r="S299" s="81"/>
      <c r="T299" s="81"/>
      <c r="U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R300" s="81"/>
      <c r="S300" s="81"/>
      <c r="T300" s="81"/>
      <c r="U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R301" s="81"/>
      <c r="S301" s="81"/>
      <c r="T301" s="81"/>
      <c r="U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R302" s="81"/>
      <c r="S302" s="81"/>
      <c r="T302" s="81"/>
      <c r="U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R303" s="81"/>
      <c r="S303" s="81"/>
      <c r="T303" s="81"/>
      <c r="U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R304" s="81"/>
      <c r="S304" s="81"/>
      <c r="T304" s="81"/>
      <c r="U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R305" s="81"/>
      <c r="S305" s="81"/>
      <c r="T305" s="81"/>
      <c r="U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R306" s="81"/>
      <c r="S306" s="81"/>
      <c r="T306" s="81"/>
      <c r="U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R307" s="81"/>
      <c r="S307" s="81"/>
      <c r="T307" s="81"/>
      <c r="U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R308" s="81"/>
      <c r="S308" s="81"/>
      <c r="T308" s="81"/>
      <c r="U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R309" s="81"/>
      <c r="S309" s="81"/>
      <c r="T309" s="81"/>
      <c r="U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R310" s="81"/>
      <c r="S310" s="81"/>
      <c r="T310" s="81"/>
      <c r="U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R311" s="81"/>
      <c r="S311" s="81"/>
      <c r="T311" s="81"/>
      <c r="U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R312" s="81"/>
      <c r="S312" s="81"/>
      <c r="T312" s="81"/>
      <c r="U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R313" s="81"/>
      <c r="S313" s="81"/>
      <c r="T313" s="81"/>
      <c r="U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R314" s="81"/>
      <c r="S314" s="81"/>
      <c r="T314" s="81"/>
      <c r="U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R315" s="81"/>
      <c r="S315" s="81"/>
      <c r="T315" s="81"/>
      <c r="U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R316" s="81"/>
      <c r="S316" s="81"/>
      <c r="T316" s="81"/>
      <c r="U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R317" s="81"/>
      <c r="S317" s="81"/>
      <c r="T317" s="81"/>
      <c r="U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R318" s="81"/>
      <c r="S318" s="81"/>
      <c r="T318" s="81"/>
      <c r="U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R319" s="81"/>
      <c r="S319" s="81"/>
      <c r="T319" s="81"/>
      <c r="U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R320" s="81"/>
      <c r="S320" s="81"/>
      <c r="T320" s="81"/>
      <c r="U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R321" s="81"/>
      <c r="S321" s="81"/>
      <c r="T321" s="81"/>
      <c r="U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R322" s="81"/>
      <c r="S322" s="81"/>
      <c r="T322" s="81"/>
      <c r="U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R323" s="81"/>
      <c r="S323" s="81"/>
      <c r="T323" s="81"/>
      <c r="U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R324" s="81"/>
      <c r="S324" s="81"/>
      <c r="T324" s="81"/>
      <c r="U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R325" s="81"/>
      <c r="S325" s="81"/>
      <c r="T325" s="81"/>
      <c r="U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R326" s="81"/>
      <c r="S326" s="81"/>
      <c r="T326" s="81"/>
      <c r="U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R327" s="81"/>
      <c r="S327" s="81"/>
      <c r="T327" s="81"/>
      <c r="U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R328" s="81"/>
      <c r="S328" s="81"/>
      <c r="T328" s="81"/>
      <c r="U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R329" s="81"/>
      <c r="S329" s="81"/>
      <c r="T329" s="81"/>
      <c r="U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R330" s="81"/>
      <c r="S330" s="81"/>
      <c r="T330" s="81"/>
      <c r="U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R331" s="81"/>
      <c r="S331" s="81"/>
      <c r="T331" s="81"/>
      <c r="U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R332" s="81"/>
      <c r="S332" s="81"/>
      <c r="T332" s="81"/>
      <c r="U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R333" s="81"/>
      <c r="S333" s="81"/>
      <c r="T333" s="81"/>
      <c r="U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R334" s="81"/>
      <c r="S334" s="81"/>
      <c r="T334" s="81"/>
      <c r="U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R335" s="81"/>
      <c r="S335" s="81"/>
      <c r="T335" s="81"/>
      <c r="U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R336" s="81"/>
      <c r="S336" s="81"/>
      <c r="T336" s="81"/>
      <c r="U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R337" s="81"/>
      <c r="S337" s="81"/>
      <c r="T337" s="81"/>
      <c r="U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R338" s="81"/>
      <c r="S338" s="81"/>
      <c r="T338" s="81"/>
      <c r="U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R339" s="81"/>
      <c r="S339" s="81"/>
      <c r="T339" s="81"/>
      <c r="U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R340" s="81"/>
      <c r="S340" s="81"/>
      <c r="T340" s="81"/>
      <c r="U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R341" s="81"/>
      <c r="S341" s="81"/>
      <c r="T341" s="81"/>
      <c r="U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R342" s="81"/>
      <c r="S342" s="81"/>
      <c r="T342" s="81"/>
      <c r="U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R343" s="81"/>
      <c r="S343" s="81"/>
      <c r="T343" s="81"/>
      <c r="U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R344" s="81"/>
      <c r="S344" s="81"/>
      <c r="T344" s="81"/>
      <c r="U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R345" s="81"/>
      <c r="S345" s="81"/>
      <c r="T345" s="81"/>
      <c r="U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R346" s="81"/>
      <c r="S346" s="81"/>
      <c r="T346" s="81"/>
      <c r="U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R347" s="81"/>
      <c r="S347" s="81"/>
      <c r="T347" s="81"/>
      <c r="U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R348" s="81"/>
      <c r="S348" s="81"/>
      <c r="T348" s="81"/>
      <c r="U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R349" s="81"/>
      <c r="S349" s="81"/>
      <c r="T349" s="81"/>
      <c r="U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R350" s="81"/>
      <c r="S350" s="81"/>
      <c r="T350" s="81"/>
      <c r="U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R351" s="81"/>
      <c r="S351" s="81"/>
      <c r="T351" s="81"/>
      <c r="U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R352" s="81"/>
      <c r="S352" s="81"/>
      <c r="T352" s="81"/>
      <c r="U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R353" s="81"/>
      <c r="S353" s="81"/>
      <c r="T353" s="81"/>
      <c r="U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R354" s="81"/>
      <c r="S354" s="81"/>
      <c r="T354" s="81"/>
      <c r="U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R355" s="81"/>
      <c r="S355" s="81"/>
      <c r="T355" s="81"/>
      <c r="U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R356" s="81"/>
      <c r="S356" s="81"/>
      <c r="T356" s="81"/>
      <c r="U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R357" s="81"/>
      <c r="S357" s="81"/>
      <c r="T357" s="81"/>
      <c r="U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R358" s="81"/>
      <c r="S358" s="81"/>
      <c r="T358" s="81"/>
      <c r="U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R359" s="81"/>
      <c r="S359" s="81"/>
      <c r="T359" s="81"/>
      <c r="U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R360" s="81"/>
      <c r="S360" s="81"/>
      <c r="T360" s="81"/>
      <c r="U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R361" s="81"/>
      <c r="S361" s="81"/>
      <c r="T361" s="81"/>
      <c r="U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R362" s="81"/>
      <c r="S362" s="81"/>
      <c r="T362" s="81"/>
      <c r="U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R363" s="81"/>
      <c r="S363" s="81"/>
      <c r="T363" s="81"/>
      <c r="U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R364" s="81"/>
      <c r="S364" s="81"/>
      <c r="T364" s="81"/>
      <c r="U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R365" s="81"/>
      <c r="S365" s="81"/>
      <c r="T365" s="81"/>
      <c r="U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R366" s="81"/>
      <c r="S366" s="81"/>
      <c r="T366" s="81"/>
      <c r="U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R367" s="81"/>
      <c r="S367" s="81"/>
      <c r="T367" s="81"/>
      <c r="U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R368" s="81"/>
      <c r="S368" s="81"/>
      <c r="T368" s="81"/>
      <c r="U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R369" s="81"/>
      <c r="S369" s="81"/>
      <c r="T369" s="81"/>
      <c r="U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R370" s="81"/>
      <c r="S370" s="81"/>
      <c r="T370" s="81"/>
      <c r="U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R371" s="81"/>
      <c r="S371" s="81"/>
      <c r="T371" s="81"/>
      <c r="U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R372" s="81"/>
      <c r="S372" s="81"/>
      <c r="T372" s="81"/>
      <c r="U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R373" s="81"/>
      <c r="S373" s="81"/>
      <c r="T373" s="81"/>
      <c r="U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R374" s="81"/>
      <c r="S374" s="81"/>
      <c r="T374" s="81"/>
      <c r="U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R375" s="81"/>
      <c r="S375" s="81"/>
      <c r="T375" s="81"/>
      <c r="U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R376" s="81"/>
      <c r="S376" s="81"/>
      <c r="T376" s="81"/>
      <c r="U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R377" s="81"/>
      <c r="S377" s="81"/>
      <c r="T377" s="81"/>
      <c r="U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R378" s="81"/>
      <c r="S378" s="81"/>
      <c r="T378" s="81"/>
      <c r="U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R379" s="81"/>
      <c r="S379" s="81"/>
      <c r="T379" s="81"/>
      <c r="U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R380" s="81"/>
      <c r="S380" s="81"/>
      <c r="T380" s="81"/>
      <c r="U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R381" s="81"/>
      <c r="S381" s="81"/>
      <c r="T381" s="81"/>
      <c r="U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R382" s="81"/>
      <c r="S382" s="81"/>
      <c r="T382" s="81"/>
      <c r="U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R383" s="81"/>
      <c r="S383" s="81"/>
      <c r="T383" s="81"/>
      <c r="U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R384" s="81"/>
      <c r="S384" s="81"/>
      <c r="T384" s="81"/>
      <c r="U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R385" s="81"/>
      <c r="S385" s="81"/>
      <c r="T385" s="81"/>
      <c r="U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R386" s="81"/>
      <c r="S386" s="81"/>
      <c r="T386" s="81"/>
      <c r="U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R387" s="81"/>
      <c r="S387" s="81"/>
      <c r="T387" s="81"/>
      <c r="U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R388" s="81"/>
      <c r="S388" s="81"/>
      <c r="T388" s="81"/>
      <c r="U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R389" s="81"/>
      <c r="S389" s="81"/>
      <c r="T389" s="81"/>
      <c r="U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R390" s="81"/>
      <c r="S390" s="81"/>
      <c r="T390" s="81"/>
      <c r="U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R391" s="81"/>
      <c r="S391" s="81"/>
      <c r="T391" s="81"/>
      <c r="U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R392" s="81"/>
      <c r="S392" s="81"/>
      <c r="T392" s="81"/>
      <c r="U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R393" s="81"/>
      <c r="S393" s="81"/>
      <c r="T393" s="81"/>
      <c r="U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R394" s="81"/>
      <c r="S394" s="81"/>
      <c r="T394" s="81"/>
      <c r="U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R395" s="81"/>
      <c r="S395" s="81"/>
      <c r="T395" s="81"/>
      <c r="U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R396" s="81"/>
      <c r="S396" s="81"/>
      <c r="T396" s="81"/>
      <c r="U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R397" s="81"/>
      <c r="S397" s="81"/>
      <c r="T397" s="81"/>
      <c r="U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R398" s="81"/>
      <c r="S398" s="81"/>
      <c r="T398" s="81"/>
      <c r="U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R399" s="81"/>
      <c r="S399" s="81"/>
      <c r="T399" s="81"/>
      <c r="U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R400" s="81"/>
      <c r="S400" s="81"/>
      <c r="T400" s="81"/>
      <c r="U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R401" s="81"/>
      <c r="S401" s="81"/>
      <c r="T401" s="81"/>
      <c r="U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R402" s="81"/>
      <c r="S402" s="81"/>
      <c r="T402" s="81"/>
      <c r="U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R403" s="81"/>
      <c r="S403" s="81"/>
      <c r="T403" s="81"/>
      <c r="U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R404" s="81"/>
      <c r="S404" s="81"/>
      <c r="T404" s="81"/>
      <c r="U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R405" s="81"/>
      <c r="S405" s="81"/>
      <c r="T405" s="81"/>
      <c r="U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R406" s="81"/>
      <c r="S406" s="81"/>
      <c r="T406" s="81"/>
      <c r="U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R407" s="81"/>
      <c r="S407" s="81"/>
      <c r="T407" s="81"/>
      <c r="U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R408" s="81"/>
      <c r="S408" s="81"/>
      <c r="T408" s="81"/>
      <c r="U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R409" s="81"/>
      <c r="S409" s="81"/>
      <c r="T409" s="81"/>
      <c r="U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R410" s="81"/>
      <c r="S410" s="81"/>
      <c r="T410" s="81"/>
      <c r="U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R411" s="81"/>
      <c r="S411" s="81"/>
      <c r="T411" s="81"/>
      <c r="U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R412" s="81"/>
      <c r="S412" s="81"/>
      <c r="T412" s="81"/>
      <c r="U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R413" s="81"/>
      <c r="S413" s="81"/>
      <c r="T413" s="81"/>
      <c r="U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R414" s="81"/>
      <c r="S414" s="81"/>
      <c r="T414" s="81"/>
      <c r="U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R415" s="81"/>
      <c r="S415" s="81"/>
      <c r="T415" s="81"/>
      <c r="U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R416" s="81"/>
      <c r="S416" s="81"/>
      <c r="T416" s="81"/>
      <c r="U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R417" s="81"/>
      <c r="S417" s="81"/>
      <c r="T417" s="81"/>
      <c r="U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R418" s="81"/>
      <c r="S418" s="81"/>
      <c r="T418" s="81"/>
      <c r="U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R419" s="81"/>
      <c r="S419" s="81"/>
      <c r="T419" s="81"/>
      <c r="U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R420" s="81"/>
      <c r="S420" s="81"/>
      <c r="T420" s="81"/>
      <c r="U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R421" s="81"/>
      <c r="S421" s="81"/>
      <c r="T421" s="81"/>
      <c r="U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R422" s="81"/>
      <c r="S422" s="81"/>
      <c r="T422" s="81"/>
      <c r="U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R423" s="81"/>
      <c r="S423" s="81"/>
      <c r="T423" s="81"/>
      <c r="U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R424" s="81"/>
      <c r="S424" s="81"/>
      <c r="T424" s="81"/>
      <c r="U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R425" s="81"/>
      <c r="S425" s="81"/>
      <c r="T425" s="81"/>
      <c r="U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R426" s="81"/>
      <c r="S426" s="81"/>
      <c r="T426" s="81"/>
      <c r="U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R427" s="81"/>
      <c r="S427" s="81"/>
      <c r="T427" s="81"/>
      <c r="U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R428" s="81"/>
      <c r="S428" s="81"/>
      <c r="T428" s="81"/>
      <c r="U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R429" s="81"/>
      <c r="S429" s="81"/>
      <c r="T429" s="81"/>
      <c r="U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R430" s="81"/>
      <c r="S430" s="81"/>
      <c r="T430" s="81"/>
      <c r="U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R431" s="81"/>
      <c r="S431" s="81"/>
      <c r="T431" s="81"/>
      <c r="U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R432" s="81"/>
      <c r="S432" s="81"/>
      <c r="T432" s="81"/>
      <c r="U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R433" s="81"/>
      <c r="S433" s="81"/>
      <c r="T433" s="81"/>
      <c r="U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R434" s="81"/>
      <c r="S434" s="81"/>
      <c r="T434" s="81"/>
      <c r="U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R435" s="81"/>
      <c r="S435" s="81"/>
      <c r="T435" s="81"/>
      <c r="U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R436" s="81"/>
      <c r="S436" s="81"/>
      <c r="T436" s="81"/>
      <c r="U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R437" s="81"/>
      <c r="S437" s="81"/>
      <c r="T437" s="81"/>
      <c r="U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R438" s="81"/>
      <c r="S438" s="81"/>
      <c r="T438" s="81"/>
      <c r="U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R439" s="81"/>
      <c r="S439" s="81"/>
      <c r="T439" s="81"/>
      <c r="U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R440" s="81"/>
      <c r="S440" s="81"/>
      <c r="T440" s="81"/>
      <c r="U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R441" s="81"/>
      <c r="S441" s="81"/>
      <c r="T441" s="81"/>
      <c r="U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R442" s="81"/>
      <c r="S442" s="81"/>
      <c r="T442" s="81"/>
      <c r="U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R443" s="81"/>
      <c r="S443" s="81"/>
      <c r="T443" s="81"/>
      <c r="U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R444" s="81"/>
      <c r="S444" s="81"/>
      <c r="T444" s="81"/>
      <c r="U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R445" s="81"/>
      <c r="S445" s="81"/>
      <c r="T445" s="81"/>
      <c r="U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R446" s="81"/>
      <c r="S446" s="81"/>
      <c r="T446" s="81"/>
      <c r="U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R447" s="81"/>
      <c r="S447" s="81"/>
      <c r="T447" s="81"/>
      <c r="U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R448" s="81"/>
      <c r="S448" s="81"/>
      <c r="T448" s="81"/>
      <c r="U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R449" s="81"/>
      <c r="S449" s="81"/>
      <c r="T449" s="81"/>
      <c r="U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R450" s="81"/>
      <c r="S450" s="81"/>
      <c r="T450" s="81"/>
      <c r="U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R451" s="81"/>
      <c r="S451" s="81"/>
      <c r="T451" s="81"/>
      <c r="U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R452" s="81"/>
      <c r="S452" s="81"/>
      <c r="T452" s="81"/>
      <c r="U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R453" s="81"/>
      <c r="S453" s="81"/>
      <c r="T453" s="81"/>
      <c r="U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R454" s="81"/>
      <c r="S454" s="81"/>
      <c r="T454" s="81"/>
      <c r="U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R455" s="81"/>
      <c r="S455" s="81"/>
      <c r="T455" s="81"/>
      <c r="U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R456" s="81"/>
      <c r="S456" s="81"/>
      <c r="T456" s="81"/>
      <c r="U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R457" s="81"/>
      <c r="S457" s="81"/>
      <c r="T457" s="81"/>
      <c r="U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R458" s="81"/>
      <c r="S458" s="81"/>
      <c r="T458" s="81"/>
      <c r="U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R459" s="81"/>
      <c r="S459" s="81"/>
      <c r="T459" s="81"/>
      <c r="U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R460" s="81"/>
      <c r="S460" s="81"/>
      <c r="T460" s="81"/>
      <c r="U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R461" s="81"/>
      <c r="S461" s="81"/>
      <c r="T461" s="81"/>
      <c r="U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R462" s="81"/>
      <c r="S462" s="81"/>
      <c r="T462" s="81"/>
      <c r="U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R463" s="81"/>
      <c r="S463" s="81"/>
      <c r="T463" s="81"/>
      <c r="U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R464" s="81"/>
      <c r="S464" s="81"/>
      <c r="T464" s="81"/>
      <c r="U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R465" s="81"/>
      <c r="S465" s="81"/>
      <c r="T465" s="81"/>
      <c r="U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R466" s="81"/>
      <c r="S466" s="81"/>
      <c r="T466" s="81"/>
      <c r="U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R467" s="81"/>
      <c r="S467" s="81"/>
      <c r="T467" s="81"/>
      <c r="U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R468" s="81"/>
      <c r="S468" s="81"/>
      <c r="T468" s="81"/>
      <c r="U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R469" s="81"/>
      <c r="S469" s="81"/>
      <c r="T469" s="81"/>
      <c r="U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R470" s="81"/>
      <c r="S470" s="81"/>
      <c r="T470" s="81"/>
      <c r="U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R471" s="81"/>
      <c r="S471" s="81"/>
      <c r="T471" s="81"/>
      <c r="U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R472" s="81"/>
      <c r="S472" s="81"/>
      <c r="T472" s="81"/>
      <c r="U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R473" s="81"/>
      <c r="S473" s="81"/>
      <c r="T473" s="81"/>
      <c r="U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R474" s="81"/>
      <c r="S474" s="81"/>
      <c r="T474" s="81"/>
      <c r="U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R475" s="81"/>
      <c r="S475" s="81"/>
      <c r="T475" s="81"/>
      <c r="U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R476" s="81"/>
      <c r="S476" s="81"/>
      <c r="T476" s="81"/>
      <c r="U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R477" s="81"/>
      <c r="S477" s="81"/>
      <c r="T477" s="81"/>
      <c r="U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R478" s="81"/>
      <c r="S478" s="81"/>
      <c r="T478" s="81"/>
      <c r="U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R479" s="81"/>
      <c r="S479" s="81"/>
      <c r="T479" s="81"/>
      <c r="U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R480" s="81"/>
      <c r="S480" s="81"/>
      <c r="T480" s="81"/>
      <c r="U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R481" s="81"/>
      <c r="S481" s="81"/>
      <c r="T481" s="81"/>
      <c r="U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R482" s="81"/>
      <c r="S482" s="81"/>
      <c r="T482" s="81"/>
      <c r="U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R483" s="81"/>
      <c r="S483" s="81"/>
      <c r="T483" s="81"/>
      <c r="U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R484" s="81"/>
      <c r="S484" s="81"/>
      <c r="T484" s="81"/>
      <c r="U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R485" s="81"/>
      <c r="S485" s="81"/>
      <c r="T485" s="81"/>
      <c r="U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R486" s="81"/>
      <c r="S486" s="81"/>
      <c r="T486" s="81"/>
      <c r="U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R487" s="81"/>
      <c r="S487" s="81"/>
      <c r="T487" s="81"/>
      <c r="U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R488" s="81"/>
      <c r="S488" s="81"/>
      <c r="T488" s="81"/>
      <c r="U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R489" s="81"/>
      <c r="S489" s="81"/>
      <c r="T489" s="81"/>
      <c r="U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R490" s="81"/>
      <c r="S490" s="81"/>
      <c r="T490" s="81"/>
      <c r="U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R491" s="81"/>
      <c r="S491" s="81"/>
      <c r="T491" s="81"/>
      <c r="U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R492" s="81"/>
      <c r="S492" s="81"/>
      <c r="T492" s="81"/>
      <c r="U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R493" s="81"/>
      <c r="S493" s="81"/>
      <c r="T493" s="81"/>
      <c r="U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R494" s="81"/>
      <c r="S494" s="81"/>
      <c r="T494" s="81"/>
      <c r="U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R495" s="81"/>
      <c r="S495" s="81"/>
      <c r="T495" s="81"/>
      <c r="U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R496" s="81"/>
      <c r="S496" s="81"/>
      <c r="T496" s="81"/>
      <c r="U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R497" s="81"/>
      <c r="S497" s="81"/>
      <c r="T497" s="81"/>
      <c r="U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R498" s="81"/>
      <c r="S498" s="81"/>
      <c r="T498" s="81"/>
      <c r="U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R499" s="81"/>
      <c r="S499" s="81"/>
      <c r="T499" s="81"/>
      <c r="U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R500" s="81"/>
      <c r="S500" s="81"/>
      <c r="T500" s="81"/>
      <c r="U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R501" s="81"/>
      <c r="S501" s="81"/>
      <c r="T501" s="81"/>
      <c r="U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R502" s="81"/>
      <c r="S502" s="81"/>
      <c r="T502" s="81"/>
      <c r="U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R503" s="81"/>
      <c r="S503" s="81"/>
      <c r="T503" s="81"/>
      <c r="U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R504" s="81"/>
      <c r="S504" s="81"/>
      <c r="T504" s="81"/>
      <c r="U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R505" s="81"/>
      <c r="S505" s="81"/>
      <c r="T505" s="81"/>
      <c r="U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R506" s="81"/>
      <c r="S506" s="81"/>
      <c r="T506" s="81"/>
      <c r="U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R507" s="81"/>
      <c r="S507" s="81"/>
      <c r="T507" s="81"/>
      <c r="U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R508" s="81"/>
      <c r="S508" s="81"/>
      <c r="T508" s="81"/>
      <c r="U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R509" s="81"/>
      <c r="S509" s="81"/>
      <c r="T509" s="81"/>
      <c r="U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R510" s="81"/>
      <c r="S510" s="81"/>
      <c r="T510" s="81"/>
      <c r="U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R511" s="81"/>
      <c r="S511" s="81"/>
      <c r="T511" s="81"/>
      <c r="U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R512" s="81"/>
      <c r="S512" s="81"/>
      <c r="T512" s="81"/>
      <c r="U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R513" s="81"/>
      <c r="S513" s="81"/>
      <c r="T513" s="81"/>
      <c r="U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R514" s="81"/>
      <c r="S514" s="81"/>
      <c r="T514" s="81"/>
      <c r="U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R515" s="81"/>
      <c r="S515" s="81"/>
      <c r="T515" s="81"/>
      <c r="U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R516" s="81"/>
      <c r="S516" s="81"/>
      <c r="T516" s="81"/>
      <c r="U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R517" s="81"/>
      <c r="S517" s="81"/>
      <c r="T517" s="81"/>
      <c r="U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R518" s="81"/>
      <c r="S518" s="81"/>
      <c r="T518" s="81"/>
      <c r="U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R519" s="81"/>
      <c r="S519" s="81"/>
      <c r="T519" s="81"/>
      <c r="U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R520" s="81"/>
      <c r="S520" s="81"/>
      <c r="T520" s="81"/>
      <c r="U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R521" s="81"/>
      <c r="S521" s="81"/>
      <c r="T521" s="81"/>
      <c r="U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R522" s="81"/>
      <c r="S522" s="81"/>
      <c r="T522" s="81"/>
      <c r="U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R523" s="81"/>
      <c r="S523" s="81"/>
      <c r="T523" s="81"/>
      <c r="U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R524" s="81"/>
      <c r="S524" s="81"/>
      <c r="T524" s="81"/>
      <c r="U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R525" s="81"/>
      <c r="S525" s="81"/>
      <c r="T525" s="81"/>
      <c r="U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R526" s="81"/>
      <c r="S526" s="81"/>
      <c r="T526" s="81"/>
      <c r="U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R527" s="81"/>
      <c r="S527" s="81"/>
      <c r="T527" s="81"/>
      <c r="U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R528" s="81"/>
      <c r="S528" s="81"/>
      <c r="T528" s="81"/>
      <c r="U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R529" s="81"/>
      <c r="S529" s="81"/>
      <c r="T529" s="81"/>
      <c r="U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R530" s="81"/>
      <c r="S530" s="81"/>
      <c r="T530" s="81"/>
      <c r="U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R531" s="81"/>
      <c r="S531" s="81"/>
      <c r="T531" s="81"/>
      <c r="U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R532" s="81"/>
      <c r="S532" s="81"/>
      <c r="T532" s="81"/>
      <c r="U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R533" s="81"/>
      <c r="S533" s="81"/>
      <c r="T533" s="81"/>
      <c r="U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R534" s="81"/>
      <c r="S534" s="81"/>
      <c r="T534" s="81"/>
      <c r="U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R535" s="81"/>
      <c r="S535" s="81"/>
      <c r="T535" s="81"/>
      <c r="U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R536" s="81"/>
      <c r="S536" s="81"/>
      <c r="T536" s="81"/>
      <c r="U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R537" s="81"/>
      <c r="S537" s="81"/>
      <c r="T537" s="81"/>
      <c r="U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R538" s="81"/>
      <c r="S538" s="81"/>
      <c r="T538" s="81"/>
      <c r="U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R539" s="81"/>
      <c r="S539" s="81"/>
      <c r="T539" s="81"/>
      <c r="U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R540" s="81"/>
      <c r="S540" s="81"/>
      <c r="T540" s="81"/>
      <c r="U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R541" s="81"/>
      <c r="S541" s="81"/>
      <c r="T541" s="81"/>
      <c r="U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R542" s="81"/>
      <c r="S542" s="81"/>
      <c r="T542" s="81"/>
      <c r="U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R543" s="81"/>
      <c r="S543" s="81"/>
      <c r="T543" s="81"/>
      <c r="U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R544" s="81"/>
      <c r="S544" s="81"/>
      <c r="T544" s="81"/>
      <c r="U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R545" s="81"/>
      <c r="S545" s="81"/>
      <c r="T545" s="81"/>
      <c r="U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R546" s="81"/>
      <c r="S546" s="81"/>
      <c r="T546" s="81"/>
      <c r="U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R547" s="81"/>
      <c r="S547" s="81"/>
      <c r="T547" s="81"/>
      <c r="U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R548" s="81"/>
      <c r="S548" s="81"/>
      <c r="T548" s="81"/>
      <c r="U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R549" s="81"/>
      <c r="S549" s="81"/>
      <c r="T549" s="81"/>
      <c r="U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R550" s="81"/>
      <c r="S550" s="81"/>
      <c r="T550" s="81"/>
      <c r="U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R551" s="81"/>
      <c r="S551" s="81"/>
      <c r="T551" s="81"/>
      <c r="U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R552" s="81"/>
      <c r="S552" s="81"/>
      <c r="T552" s="81"/>
      <c r="U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R553" s="81"/>
      <c r="S553" s="81"/>
      <c r="T553" s="81"/>
      <c r="U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R554" s="81"/>
      <c r="S554" s="81"/>
      <c r="T554" s="81"/>
      <c r="U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R555" s="81"/>
      <c r="S555" s="81"/>
      <c r="T555" s="81"/>
      <c r="U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R556" s="81"/>
      <c r="S556" s="81"/>
      <c r="T556" s="81"/>
      <c r="U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R557" s="81"/>
      <c r="S557" s="81"/>
      <c r="T557" s="81"/>
      <c r="U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R558" s="81"/>
      <c r="S558" s="81"/>
      <c r="T558" s="81"/>
      <c r="U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R559" s="81"/>
      <c r="S559" s="81"/>
      <c r="T559" s="81"/>
      <c r="U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R560" s="81"/>
      <c r="S560" s="81"/>
      <c r="T560" s="81"/>
      <c r="U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R561" s="81"/>
      <c r="S561" s="81"/>
      <c r="T561" s="81"/>
      <c r="U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R562" s="81"/>
      <c r="S562" s="81"/>
      <c r="T562" s="81"/>
      <c r="U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R563" s="81"/>
      <c r="S563" s="81"/>
      <c r="T563" s="81"/>
      <c r="U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R564" s="81"/>
      <c r="S564" s="81"/>
      <c r="T564" s="81"/>
      <c r="U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R565" s="81"/>
      <c r="S565" s="81"/>
      <c r="T565" s="81"/>
      <c r="U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R566" s="81"/>
      <c r="S566" s="81"/>
      <c r="T566" s="81"/>
      <c r="U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R567" s="81"/>
      <c r="S567" s="81"/>
      <c r="T567" s="81"/>
      <c r="U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R568" s="81"/>
      <c r="S568" s="81"/>
      <c r="T568" s="81"/>
      <c r="U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R569" s="81"/>
      <c r="S569" s="81"/>
      <c r="T569" s="81"/>
      <c r="U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R570" s="81"/>
      <c r="S570" s="81"/>
      <c r="T570" s="81"/>
      <c r="U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R571" s="81"/>
      <c r="S571" s="81"/>
      <c r="T571" s="81"/>
      <c r="U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R572" s="81"/>
      <c r="S572" s="81"/>
      <c r="T572" s="81"/>
      <c r="U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R573" s="81"/>
      <c r="S573" s="81"/>
      <c r="T573" s="81"/>
      <c r="U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R574" s="81"/>
      <c r="S574" s="81"/>
      <c r="T574" s="81"/>
      <c r="U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R575" s="81"/>
      <c r="S575" s="81"/>
      <c r="T575" s="81"/>
      <c r="U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R576" s="81"/>
      <c r="S576" s="81"/>
      <c r="T576" s="81"/>
      <c r="U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R577" s="81"/>
      <c r="S577" s="81"/>
      <c r="T577" s="81"/>
      <c r="U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R578" s="81"/>
      <c r="S578" s="81"/>
      <c r="T578" s="81"/>
      <c r="U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R579" s="81"/>
      <c r="S579" s="81"/>
      <c r="T579" s="81"/>
      <c r="U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R580" s="81"/>
      <c r="S580" s="81"/>
      <c r="T580" s="81"/>
      <c r="U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R581" s="81"/>
      <c r="S581" s="81"/>
      <c r="T581" s="81"/>
      <c r="U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R582" s="81"/>
      <c r="S582" s="81"/>
      <c r="T582" s="81"/>
      <c r="U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R583" s="81"/>
      <c r="S583" s="81"/>
      <c r="T583" s="81"/>
      <c r="U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R584" s="81"/>
      <c r="S584" s="81"/>
      <c r="T584" s="81"/>
      <c r="U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R585" s="81"/>
      <c r="S585" s="81"/>
      <c r="T585" s="81"/>
      <c r="U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R586" s="81"/>
      <c r="S586" s="81"/>
      <c r="T586" s="81"/>
      <c r="U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R587" s="81"/>
      <c r="S587" s="81"/>
      <c r="T587" s="81"/>
      <c r="U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R588" s="81"/>
      <c r="S588" s="81"/>
      <c r="T588" s="81"/>
      <c r="U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R589" s="81"/>
      <c r="S589" s="81"/>
      <c r="T589" s="81"/>
      <c r="U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R590" s="81"/>
      <c r="S590" s="81"/>
      <c r="T590" s="81"/>
      <c r="U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R591" s="81"/>
      <c r="S591" s="81"/>
      <c r="T591" s="81"/>
      <c r="U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R592" s="81"/>
      <c r="S592" s="81"/>
      <c r="T592" s="81"/>
      <c r="U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R593" s="81"/>
      <c r="S593" s="81"/>
      <c r="T593" s="81"/>
      <c r="U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R594" s="81"/>
      <c r="S594" s="81"/>
      <c r="T594" s="81"/>
      <c r="U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R595" s="81"/>
      <c r="S595" s="81"/>
      <c r="T595" s="81"/>
      <c r="U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R596" s="81"/>
      <c r="S596" s="81"/>
      <c r="T596" s="81"/>
      <c r="U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R597" s="81"/>
      <c r="S597" s="81"/>
      <c r="T597" s="81"/>
      <c r="U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R598" s="81"/>
      <c r="S598" s="81"/>
      <c r="T598" s="81"/>
      <c r="U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R599" s="81"/>
      <c r="S599" s="81"/>
      <c r="T599" s="81"/>
      <c r="U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R600" s="81"/>
      <c r="S600" s="81"/>
      <c r="T600" s="81"/>
      <c r="U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R601" s="81"/>
      <c r="S601" s="81"/>
      <c r="T601" s="81"/>
      <c r="U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R602" s="81"/>
      <c r="S602" s="81"/>
      <c r="T602" s="81"/>
      <c r="U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R603" s="81"/>
      <c r="S603" s="81"/>
      <c r="T603" s="81"/>
      <c r="U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R604" s="81"/>
      <c r="S604" s="81"/>
      <c r="T604" s="81"/>
      <c r="U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R605" s="81"/>
      <c r="S605" s="81"/>
      <c r="T605" s="81"/>
      <c r="U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R606" s="81"/>
      <c r="S606" s="81"/>
      <c r="T606" s="81"/>
      <c r="U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R607" s="81"/>
      <c r="S607" s="81"/>
      <c r="T607" s="81"/>
      <c r="U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R608" s="81"/>
      <c r="S608" s="81"/>
      <c r="T608" s="81"/>
      <c r="U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R609" s="81"/>
      <c r="S609" s="81"/>
      <c r="T609" s="81"/>
      <c r="U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R610" s="81"/>
      <c r="S610" s="81"/>
      <c r="T610" s="81"/>
      <c r="U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R611" s="81"/>
      <c r="S611" s="81"/>
      <c r="T611" s="81"/>
      <c r="U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R612" s="81"/>
      <c r="S612" s="81"/>
      <c r="T612" s="81"/>
      <c r="U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R613" s="81"/>
      <c r="S613" s="81"/>
      <c r="T613" s="81"/>
      <c r="U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R614" s="81"/>
      <c r="S614" s="81"/>
      <c r="T614" s="81"/>
      <c r="U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R615" s="81"/>
      <c r="S615" s="81"/>
      <c r="T615" s="81"/>
      <c r="U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R616" s="81"/>
      <c r="S616" s="81"/>
      <c r="T616" s="81"/>
      <c r="U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R617" s="81"/>
      <c r="S617" s="81"/>
      <c r="T617" s="81"/>
      <c r="U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R618" s="81"/>
      <c r="S618" s="81"/>
      <c r="T618" s="81"/>
      <c r="U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R619" s="81"/>
      <c r="S619" s="81"/>
      <c r="T619" s="81"/>
      <c r="U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R620" s="81"/>
      <c r="S620" s="81"/>
      <c r="T620" s="81"/>
      <c r="U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R621" s="81"/>
      <c r="S621" s="81"/>
      <c r="T621" s="81"/>
      <c r="U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R622" s="81"/>
      <c r="S622" s="81"/>
      <c r="T622" s="81"/>
      <c r="U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R623" s="81"/>
      <c r="S623" s="81"/>
      <c r="T623" s="81"/>
      <c r="U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R624" s="81"/>
      <c r="S624" s="81"/>
      <c r="T624" s="81"/>
      <c r="U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R625" s="81"/>
      <c r="S625" s="81"/>
      <c r="T625" s="81"/>
      <c r="U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R626" s="81"/>
      <c r="S626" s="81"/>
      <c r="T626" s="81"/>
      <c r="U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R627" s="81"/>
      <c r="S627" s="81"/>
      <c r="T627" s="81"/>
      <c r="U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R628" s="81"/>
      <c r="S628" s="81"/>
      <c r="T628" s="81"/>
      <c r="U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R629" s="81"/>
      <c r="S629" s="81"/>
      <c r="T629" s="81"/>
      <c r="U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R630" s="81"/>
      <c r="S630" s="81"/>
      <c r="T630" s="81"/>
      <c r="U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R631" s="81"/>
      <c r="S631" s="81"/>
      <c r="T631" s="81"/>
      <c r="U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R632" s="81"/>
      <c r="S632" s="81"/>
      <c r="T632" s="81"/>
      <c r="U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R633" s="81"/>
      <c r="S633" s="81"/>
      <c r="T633" s="81"/>
      <c r="U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R634" s="81"/>
      <c r="S634" s="81"/>
      <c r="T634" s="81"/>
      <c r="U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R635" s="81"/>
      <c r="S635" s="81"/>
      <c r="T635" s="81"/>
      <c r="U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R636" s="81"/>
      <c r="S636" s="81"/>
      <c r="T636" s="81"/>
      <c r="U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R637" s="81"/>
      <c r="S637" s="81"/>
      <c r="T637" s="81"/>
      <c r="U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R638" s="81"/>
      <c r="S638" s="81"/>
      <c r="T638" s="81"/>
      <c r="U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R639" s="81"/>
      <c r="S639" s="81"/>
      <c r="T639" s="81"/>
      <c r="U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R640" s="81"/>
      <c r="S640" s="81"/>
      <c r="T640" s="81"/>
      <c r="U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R641" s="81"/>
      <c r="S641" s="81"/>
      <c r="T641" s="81"/>
      <c r="U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R642" s="81"/>
      <c r="S642" s="81"/>
      <c r="T642" s="81"/>
      <c r="U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R643" s="81"/>
      <c r="S643" s="81"/>
      <c r="T643" s="81"/>
      <c r="U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R644" s="81"/>
      <c r="S644" s="81"/>
      <c r="T644" s="81"/>
      <c r="U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R645" s="81"/>
      <c r="S645" s="81"/>
      <c r="T645" s="81"/>
      <c r="U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R646" s="81"/>
      <c r="S646" s="81"/>
      <c r="T646" s="81"/>
      <c r="U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R647" s="81"/>
      <c r="S647" s="81"/>
      <c r="T647" s="81"/>
      <c r="U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R648" s="81"/>
      <c r="S648" s="81"/>
      <c r="T648" s="81"/>
      <c r="U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R649" s="81"/>
      <c r="S649" s="81"/>
      <c r="T649" s="81"/>
      <c r="U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R650" s="81"/>
      <c r="S650" s="81"/>
      <c r="T650" s="81"/>
      <c r="U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R651" s="81"/>
      <c r="S651" s="81"/>
      <c r="T651" s="81"/>
      <c r="U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R652" s="81"/>
      <c r="S652" s="81"/>
      <c r="T652" s="81"/>
      <c r="U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R653" s="81"/>
      <c r="S653" s="81"/>
      <c r="T653" s="81"/>
      <c r="U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R654" s="81"/>
      <c r="S654" s="81"/>
      <c r="T654" s="81"/>
      <c r="U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R655" s="81"/>
      <c r="S655" s="81"/>
      <c r="T655" s="81"/>
      <c r="U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R656" s="81"/>
      <c r="S656" s="81"/>
      <c r="T656" s="81"/>
      <c r="U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R657" s="81"/>
      <c r="S657" s="81"/>
      <c r="T657" s="81"/>
      <c r="U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R658" s="81"/>
      <c r="S658" s="81"/>
      <c r="T658" s="81"/>
      <c r="U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R659" s="81"/>
      <c r="S659" s="81"/>
      <c r="T659" s="81"/>
      <c r="U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R660" s="81"/>
      <c r="S660" s="81"/>
      <c r="T660" s="81"/>
      <c r="U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R661" s="81"/>
      <c r="S661" s="81"/>
      <c r="T661" s="81"/>
      <c r="U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R662" s="81"/>
      <c r="S662" s="81"/>
      <c r="T662" s="81"/>
      <c r="U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R663" s="81"/>
      <c r="S663" s="81"/>
      <c r="T663" s="81"/>
      <c r="U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R664" s="81"/>
      <c r="S664" s="81"/>
      <c r="T664" s="81"/>
      <c r="U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R665" s="81"/>
      <c r="S665" s="81"/>
      <c r="T665" s="81"/>
      <c r="U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R666" s="81"/>
      <c r="S666" s="81"/>
      <c r="T666" s="81"/>
      <c r="U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R667" s="81"/>
      <c r="S667" s="81"/>
      <c r="T667" s="81"/>
      <c r="U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R668" s="81"/>
      <c r="S668" s="81"/>
      <c r="T668" s="81"/>
      <c r="U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R669" s="81"/>
      <c r="S669" s="81"/>
      <c r="T669" s="81"/>
      <c r="U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R670" s="81"/>
      <c r="S670" s="81"/>
      <c r="T670" s="81"/>
      <c r="U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R671" s="81"/>
      <c r="S671" s="81"/>
      <c r="T671" s="81"/>
      <c r="U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R672" s="81"/>
      <c r="S672" s="81"/>
      <c r="T672" s="81"/>
      <c r="U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R673" s="81"/>
      <c r="S673" s="81"/>
      <c r="T673" s="81"/>
      <c r="U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R674" s="81"/>
      <c r="S674" s="81"/>
      <c r="T674" s="81"/>
      <c r="U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R675" s="81"/>
      <c r="S675" s="81"/>
      <c r="T675" s="81"/>
      <c r="U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R676" s="81"/>
      <c r="S676" s="81"/>
      <c r="T676" s="81"/>
      <c r="U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R677" s="81"/>
      <c r="S677" s="81"/>
      <c r="T677" s="81"/>
      <c r="U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R678" s="81"/>
      <c r="S678" s="81"/>
      <c r="T678" s="81"/>
      <c r="U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R679" s="81"/>
      <c r="S679" s="81"/>
      <c r="T679" s="81"/>
      <c r="U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R680" s="81"/>
      <c r="S680" s="81"/>
      <c r="T680" s="81"/>
      <c r="U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R681" s="81"/>
      <c r="S681" s="81"/>
      <c r="T681" s="81"/>
      <c r="U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R682" s="81"/>
      <c r="S682" s="81"/>
      <c r="T682" s="81"/>
      <c r="U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R683" s="81"/>
      <c r="S683" s="81"/>
      <c r="T683" s="81"/>
      <c r="U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R684" s="81"/>
      <c r="S684" s="81"/>
      <c r="T684" s="81"/>
      <c r="U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R685" s="81"/>
      <c r="S685" s="81"/>
      <c r="T685" s="81"/>
      <c r="U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R686" s="81"/>
      <c r="S686" s="81"/>
      <c r="T686" s="81"/>
      <c r="U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R687" s="81"/>
      <c r="S687" s="81"/>
      <c r="T687" s="81"/>
      <c r="U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R688" s="81"/>
      <c r="S688" s="81"/>
      <c r="T688" s="81"/>
      <c r="U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R689" s="81"/>
      <c r="S689" s="81"/>
      <c r="T689" s="81"/>
      <c r="U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R690" s="81"/>
      <c r="S690" s="81"/>
      <c r="T690" s="81"/>
      <c r="U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R691" s="81"/>
      <c r="S691" s="81"/>
      <c r="T691" s="81"/>
      <c r="U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R692" s="81"/>
      <c r="S692" s="81"/>
      <c r="T692" s="81"/>
      <c r="U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R693" s="81"/>
      <c r="S693" s="81"/>
      <c r="T693" s="81"/>
      <c r="U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R694" s="81"/>
      <c r="S694" s="81"/>
      <c r="T694" s="81"/>
      <c r="U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R695" s="81"/>
      <c r="S695" s="81"/>
      <c r="T695" s="81"/>
      <c r="U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R696" s="81"/>
      <c r="S696" s="81"/>
      <c r="T696" s="81"/>
      <c r="U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R697" s="81"/>
      <c r="S697" s="81"/>
      <c r="T697" s="81"/>
      <c r="U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R698" s="81"/>
      <c r="S698" s="81"/>
      <c r="T698" s="81"/>
      <c r="U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R699" s="81"/>
      <c r="S699" s="81"/>
      <c r="T699" s="81"/>
      <c r="U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R700" s="81"/>
      <c r="S700" s="81"/>
      <c r="T700" s="81"/>
      <c r="U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R701" s="81"/>
      <c r="S701" s="81"/>
      <c r="T701" s="81"/>
      <c r="U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R702" s="81"/>
      <c r="S702" s="81"/>
      <c r="T702" s="81"/>
      <c r="U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R703" s="81"/>
      <c r="S703" s="81"/>
      <c r="T703" s="81"/>
      <c r="U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R704" s="81"/>
      <c r="S704" s="81"/>
      <c r="T704" s="81"/>
      <c r="U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R705" s="81"/>
      <c r="S705" s="81"/>
      <c r="T705" s="81"/>
      <c r="U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R706" s="81"/>
      <c r="S706" s="81"/>
      <c r="T706" s="81"/>
      <c r="U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R707" s="81"/>
      <c r="S707" s="81"/>
      <c r="T707" s="81"/>
      <c r="U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R708" s="81"/>
      <c r="S708" s="81"/>
      <c r="T708" s="81"/>
      <c r="U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R709" s="81"/>
      <c r="S709" s="81"/>
      <c r="T709" s="81"/>
      <c r="U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R710" s="81"/>
      <c r="S710" s="81"/>
      <c r="T710" s="81"/>
      <c r="U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R711" s="81"/>
      <c r="S711" s="81"/>
      <c r="T711" s="81"/>
      <c r="U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R712" s="81"/>
      <c r="S712" s="81"/>
      <c r="T712" s="81"/>
      <c r="U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R713" s="81"/>
      <c r="S713" s="81"/>
      <c r="T713" s="81"/>
      <c r="U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R714" s="81"/>
      <c r="S714" s="81"/>
      <c r="T714" s="81"/>
      <c r="U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R715" s="81"/>
      <c r="S715" s="81"/>
      <c r="T715" s="81"/>
      <c r="U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R716" s="81"/>
      <c r="S716" s="81"/>
      <c r="T716" s="81"/>
      <c r="U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R717" s="81"/>
      <c r="S717" s="81"/>
      <c r="T717" s="81"/>
      <c r="U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R718" s="81"/>
      <c r="S718" s="81"/>
      <c r="T718" s="81"/>
      <c r="U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R719" s="81"/>
      <c r="S719" s="81"/>
      <c r="T719" s="81"/>
      <c r="U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R720" s="81"/>
      <c r="S720" s="81"/>
      <c r="T720" s="81"/>
      <c r="U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R721" s="81"/>
      <c r="S721" s="81"/>
      <c r="T721" s="81"/>
      <c r="U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R722" s="81"/>
      <c r="S722" s="81"/>
      <c r="T722" s="81"/>
      <c r="U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R723" s="81"/>
      <c r="S723" s="81"/>
      <c r="T723" s="81"/>
      <c r="U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R724" s="81"/>
      <c r="S724" s="81"/>
      <c r="T724" s="81"/>
      <c r="U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R725" s="81"/>
      <c r="S725" s="81"/>
      <c r="T725" s="81"/>
      <c r="U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R726" s="81"/>
      <c r="S726" s="81"/>
      <c r="T726" s="81"/>
      <c r="U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R727" s="81"/>
      <c r="S727" s="81"/>
      <c r="T727" s="81"/>
      <c r="U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R728" s="81"/>
      <c r="S728" s="81"/>
      <c r="T728" s="81"/>
      <c r="U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R729" s="81"/>
      <c r="S729" s="81"/>
      <c r="T729" s="81"/>
      <c r="U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R730" s="81"/>
      <c r="S730" s="81"/>
      <c r="T730" s="81"/>
      <c r="U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R731" s="81"/>
      <c r="S731" s="81"/>
      <c r="T731" s="81"/>
      <c r="U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R732" s="81"/>
      <c r="S732" s="81"/>
      <c r="T732" s="81"/>
      <c r="U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R733" s="81"/>
      <c r="S733" s="81"/>
      <c r="T733" s="81"/>
      <c r="U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R734" s="81"/>
      <c r="S734" s="81"/>
      <c r="T734" s="81"/>
      <c r="U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R735" s="81"/>
      <c r="S735" s="81"/>
      <c r="T735" s="81"/>
      <c r="U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R736" s="81"/>
      <c r="S736" s="81"/>
      <c r="T736" s="81"/>
      <c r="U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R737" s="81"/>
      <c r="S737" s="81"/>
      <c r="T737" s="81"/>
      <c r="U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R738" s="81"/>
      <c r="S738" s="81"/>
      <c r="T738" s="81"/>
      <c r="U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R739" s="81"/>
      <c r="S739" s="81"/>
      <c r="T739" s="81"/>
      <c r="U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R740" s="81"/>
      <c r="S740" s="81"/>
      <c r="T740" s="81"/>
      <c r="U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R741" s="81"/>
      <c r="S741" s="81"/>
      <c r="T741" s="81"/>
      <c r="U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R742" s="81"/>
      <c r="S742" s="81"/>
      <c r="T742" s="81"/>
      <c r="U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R743" s="81"/>
      <c r="S743" s="81"/>
      <c r="T743" s="81"/>
      <c r="U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R744" s="81"/>
      <c r="S744" s="81"/>
      <c r="T744" s="81"/>
      <c r="U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R745" s="81"/>
      <c r="S745" s="81"/>
      <c r="T745" s="81"/>
      <c r="U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R746" s="81"/>
      <c r="S746" s="81"/>
      <c r="T746" s="81"/>
      <c r="U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R747" s="81"/>
      <c r="S747" s="81"/>
      <c r="T747" s="81"/>
      <c r="U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R748" s="81"/>
      <c r="S748" s="81"/>
      <c r="T748" s="81"/>
      <c r="U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R749" s="81"/>
      <c r="S749" s="81"/>
      <c r="T749" s="81"/>
      <c r="U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R750" s="81"/>
      <c r="S750" s="81"/>
      <c r="T750" s="81"/>
      <c r="U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R751" s="81"/>
      <c r="S751" s="81"/>
      <c r="T751" s="81"/>
      <c r="U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R752" s="81"/>
      <c r="S752" s="81"/>
      <c r="T752" s="81"/>
      <c r="U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R753" s="81"/>
      <c r="S753" s="81"/>
      <c r="T753" s="81"/>
      <c r="U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R754" s="81"/>
      <c r="S754" s="81"/>
      <c r="T754" s="81"/>
      <c r="U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R755" s="81"/>
      <c r="S755" s="81"/>
      <c r="T755" s="81"/>
      <c r="U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R756" s="81"/>
      <c r="S756" s="81"/>
      <c r="T756" s="81"/>
      <c r="U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R757" s="81"/>
      <c r="S757" s="81"/>
      <c r="T757" s="81"/>
      <c r="U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R758" s="81"/>
      <c r="S758" s="81"/>
      <c r="T758" s="81"/>
      <c r="U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R759" s="81"/>
      <c r="S759" s="81"/>
      <c r="T759" s="81"/>
      <c r="U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R760" s="81"/>
      <c r="S760" s="81"/>
      <c r="T760" s="81"/>
      <c r="U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R761" s="81"/>
      <c r="S761" s="81"/>
      <c r="T761" s="81"/>
      <c r="U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R762" s="81"/>
      <c r="S762" s="81"/>
      <c r="T762" s="81"/>
      <c r="U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R763" s="81"/>
      <c r="S763" s="81"/>
      <c r="T763" s="81"/>
      <c r="U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R764" s="81"/>
      <c r="S764" s="81"/>
      <c r="T764" s="81"/>
      <c r="U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R765" s="81"/>
      <c r="S765" s="81"/>
      <c r="T765" s="81"/>
      <c r="U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R766" s="81"/>
      <c r="S766" s="81"/>
      <c r="T766" s="81"/>
      <c r="U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R767" s="81"/>
      <c r="S767" s="81"/>
      <c r="T767" s="81"/>
      <c r="U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R768" s="81"/>
      <c r="S768" s="81"/>
      <c r="T768" s="81"/>
      <c r="U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R769" s="81"/>
      <c r="S769" s="81"/>
      <c r="T769" s="81"/>
      <c r="U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R770" s="81"/>
      <c r="S770" s="81"/>
      <c r="T770" s="81"/>
      <c r="U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R771" s="81"/>
      <c r="S771" s="81"/>
      <c r="T771" s="81"/>
      <c r="U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R772" s="81"/>
      <c r="S772" s="81"/>
      <c r="T772" s="81"/>
      <c r="U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R773" s="81"/>
      <c r="S773" s="81"/>
      <c r="T773" s="81"/>
      <c r="U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R774" s="81"/>
      <c r="S774" s="81"/>
      <c r="T774" s="81"/>
      <c r="U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R775" s="81"/>
      <c r="S775" s="81"/>
      <c r="T775" s="81"/>
      <c r="U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R776" s="81"/>
      <c r="S776" s="81"/>
      <c r="T776" s="81"/>
      <c r="U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R777" s="81"/>
      <c r="S777" s="81"/>
      <c r="T777" s="81"/>
      <c r="U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R778" s="81"/>
      <c r="S778" s="81"/>
      <c r="T778" s="81"/>
      <c r="U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R779" s="81"/>
      <c r="S779" s="81"/>
      <c r="T779" s="81"/>
      <c r="U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R780" s="81"/>
      <c r="S780" s="81"/>
      <c r="T780" s="81"/>
      <c r="U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R781" s="81"/>
      <c r="S781" s="81"/>
      <c r="T781" s="81"/>
      <c r="U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R782" s="81"/>
      <c r="S782" s="81"/>
      <c r="T782" s="81"/>
      <c r="U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R783" s="81"/>
      <c r="S783" s="81"/>
      <c r="T783" s="81"/>
      <c r="U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R784" s="81"/>
      <c r="S784" s="81"/>
      <c r="T784" s="81"/>
      <c r="U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R785" s="81"/>
      <c r="S785" s="81"/>
      <c r="T785" s="81"/>
      <c r="U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R786" s="81"/>
      <c r="S786" s="81"/>
      <c r="T786" s="81"/>
      <c r="U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R787" s="81"/>
      <c r="S787" s="81"/>
      <c r="T787" s="81"/>
      <c r="U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R788" s="81"/>
      <c r="S788" s="81"/>
      <c r="T788" s="81"/>
      <c r="U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R789" s="81"/>
      <c r="S789" s="81"/>
      <c r="T789" s="81"/>
      <c r="U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R790" s="81"/>
      <c r="S790" s="81"/>
      <c r="T790" s="81"/>
      <c r="U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R791" s="81"/>
      <c r="S791" s="81"/>
      <c r="T791" s="81"/>
      <c r="U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R792" s="81"/>
      <c r="S792" s="81"/>
      <c r="T792" s="81"/>
      <c r="U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R793" s="81"/>
      <c r="S793" s="81"/>
      <c r="T793" s="81"/>
      <c r="U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R794" s="81"/>
      <c r="S794" s="81"/>
      <c r="T794" s="81"/>
      <c r="U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R795" s="81"/>
      <c r="S795" s="81"/>
      <c r="T795" s="81"/>
      <c r="U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R796" s="81"/>
      <c r="S796" s="81"/>
      <c r="T796" s="81"/>
      <c r="U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R797" s="81"/>
      <c r="S797" s="81"/>
      <c r="T797" s="81"/>
      <c r="U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R798" s="81"/>
      <c r="S798" s="81"/>
      <c r="T798" s="81"/>
      <c r="U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R799" s="81"/>
      <c r="S799" s="81"/>
      <c r="T799" s="81"/>
      <c r="U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R800" s="81"/>
      <c r="S800" s="81"/>
      <c r="T800" s="81"/>
      <c r="U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R801" s="81"/>
      <c r="S801" s="81"/>
      <c r="T801" s="81"/>
      <c r="U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R802" s="81"/>
      <c r="S802" s="81"/>
      <c r="T802" s="81"/>
      <c r="U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R803" s="81"/>
      <c r="S803" s="81"/>
      <c r="T803" s="81"/>
      <c r="U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R804" s="81"/>
      <c r="S804" s="81"/>
      <c r="T804" s="81"/>
      <c r="U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R805" s="81"/>
      <c r="S805" s="81"/>
      <c r="T805" s="81"/>
      <c r="U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R806" s="81"/>
      <c r="S806" s="81"/>
      <c r="T806" s="81"/>
      <c r="U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R807" s="81"/>
      <c r="S807" s="81"/>
      <c r="T807" s="81"/>
      <c r="U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R808" s="81"/>
      <c r="S808" s="81"/>
      <c r="T808" s="81"/>
      <c r="U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R809" s="81"/>
      <c r="S809" s="81"/>
      <c r="T809" s="81"/>
      <c r="U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R810" s="81"/>
      <c r="S810" s="81"/>
      <c r="T810" s="81"/>
      <c r="U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R811" s="81"/>
      <c r="S811" s="81"/>
      <c r="T811" s="81"/>
      <c r="U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R812" s="81"/>
      <c r="S812" s="81"/>
      <c r="T812" s="81"/>
      <c r="U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R813" s="81"/>
      <c r="S813" s="81"/>
      <c r="T813" s="81"/>
      <c r="U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R814" s="81"/>
      <c r="S814" s="81"/>
      <c r="T814" s="81"/>
      <c r="U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R815" s="81"/>
      <c r="S815" s="81"/>
      <c r="T815" s="81"/>
      <c r="U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R816" s="81"/>
      <c r="S816" s="81"/>
      <c r="T816" s="81"/>
      <c r="U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R817" s="81"/>
      <c r="S817" s="81"/>
      <c r="T817" s="81"/>
      <c r="U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R818" s="81"/>
      <c r="S818" s="81"/>
      <c r="T818" s="81"/>
      <c r="U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R819" s="81"/>
      <c r="S819" s="81"/>
      <c r="T819" s="81"/>
      <c r="U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R820" s="81"/>
      <c r="S820" s="81"/>
      <c r="T820" s="81"/>
      <c r="U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R821" s="81"/>
      <c r="S821" s="81"/>
      <c r="T821" s="81"/>
      <c r="U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R822" s="81"/>
      <c r="S822" s="81"/>
      <c r="T822" s="81"/>
      <c r="U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R823" s="81"/>
      <c r="S823" s="81"/>
      <c r="T823" s="81"/>
      <c r="U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R824" s="81"/>
      <c r="S824" s="81"/>
      <c r="T824" s="81"/>
      <c r="U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R825" s="81"/>
      <c r="S825" s="81"/>
      <c r="T825" s="81"/>
      <c r="U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R826" s="81"/>
      <c r="S826" s="81"/>
      <c r="T826" s="81"/>
      <c r="U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R827" s="81"/>
      <c r="S827" s="81"/>
      <c r="T827" s="81"/>
      <c r="U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R828" s="81"/>
      <c r="S828" s="81"/>
      <c r="T828" s="81"/>
      <c r="U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R829" s="81"/>
      <c r="S829" s="81"/>
      <c r="T829" s="81"/>
      <c r="U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R830" s="81"/>
      <c r="S830" s="81"/>
      <c r="T830" s="81"/>
      <c r="U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R831" s="81"/>
      <c r="S831" s="81"/>
      <c r="T831" s="81"/>
      <c r="U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R832" s="81"/>
      <c r="S832" s="81"/>
      <c r="T832" s="81"/>
      <c r="U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R833" s="81"/>
      <c r="S833" s="81"/>
      <c r="T833" s="81"/>
      <c r="U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R834" s="81"/>
      <c r="S834" s="81"/>
      <c r="T834" s="81"/>
      <c r="U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R835" s="81"/>
      <c r="S835" s="81"/>
      <c r="T835" s="81"/>
      <c r="U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R836" s="81"/>
      <c r="S836" s="81"/>
      <c r="T836" s="81"/>
      <c r="U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R837" s="81"/>
      <c r="S837" s="81"/>
      <c r="T837" s="81"/>
      <c r="U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R838" s="81"/>
      <c r="S838" s="81"/>
      <c r="T838" s="81"/>
      <c r="U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R839" s="81"/>
      <c r="S839" s="81"/>
      <c r="T839" s="81"/>
      <c r="U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R840" s="81"/>
      <c r="S840" s="81"/>
      <c r="T840" s="81"/>
      <c r="U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R841" s="81"/>
      <c r="S841" s="81"/>
      <c r="T841" s="81"/>
      <c r="U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R842" s="81"/>
      <c r="S842" s="81"/>
      <c r="T842" s="81"/>
      <c r="U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R843" s="81"/>
      <c r="S843" s="81"/>
      <c r="T843" s="81"/>
      <c r="U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R844" s="81"/>
      <c r="S844" s="81"/>
      <c r="T844" s="81"/>
      <c r="U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R845" s="81"/>
      <c r="S845" s="81"/>
      <c r="T845" s="81"/>
      <c r="U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R846" s="81"/>
      <c r="S846" s="81"/>
      <c r="T846" s="81"/>
      <c r="U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R847" s="81"/>
      <c r="S847" s="81"/>
      <c r="T847" s="81"/>
      <c r="U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R848" s="81"/>
      <c r="S848" s="81"/>
      <c r="T848" s="81"/>
      <c r="U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R849" s="81"/>
      <c r="S849" s="81"/>
      <c r="T849" s="81"/>
      <c r="U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R850" s="81"/>
      <c r="S850" s="81"/>
      <c r="T850" s="81"/>
      <c r="U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R851" s="81"/>
      <c r="S851" s="81"/>
      <c r="T851" s="81"/>
      <c r="U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R852" s="81"/>
      <c r="S852" s="81"/>
      <c r="T852" s="81"/>
      <c r="U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R853" s="81"/>
      <c r="S853" s="81"/>
      <c r="T853" s="81"/>
      <c r="U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R854" s="81"/>
      <c r="S854" s="81"/>
      <c r="T854" s="81"/>
      <c r="U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R855" s="81"/>
      <c r="S855" s="81"/>
      <c r="T855" s="81"/>
      <c r="U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R856" s="81"/>
      <c r="S856" s="81"/>
      <c r="T856" s="81"/>
      <c r="U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R857" s="81"/>
      <c r="S857" s="81"/>
      <c r="T857" s="81"/>
      <c r="U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R858" s="81"/>
      <c r="S858" s="81"/>
      <c r="T858" s="81"/>
      <c r="U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R859" s="81"/>
      <c r="S859" s="81"/>
      <c r="T859" s="81"/>
      <c r="U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R860" s="81"/>
      <c r="S860" s="81"/>
      <c r="T860" s="81"/>
      <c r="U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R861" s="81"/>
      <c r="S861" s="81"/>
      <c r="T861" s="81"/>
      <c r="U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R862" s="81"/>
      <c r="S862" s="81"/>
      <c r="T862" s="81"/>
      <c r="U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R863" s="81"/>
      <c r="S863" s="81"/>
      <c r="T863" s="81"/>
      <c r="U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R864" s="81"/>
      <c r="S864" s="81"/>
      <c r="T864" s="81"/>
      <c r="U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R865" s="81"/>
      <c r="S865" s="81"/>
      <c r="T865" s="81"/>
      <c r="U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R866" s="81"/>
      <c r="S866" s="81"/>
      <c r="T866" s="81"/>
      <c r="U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R867" s="81"/>
      <c r="S867" s="81"/>
      <c r="T867" s="81"/>
      <c r="U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R868" s="81"/>
      <c r="S868" s="81"/>
      <c r="T868" s="81"/>
      <c r="U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R869" s="81"/>
      <c r="S869" s="81"/>
      <c r="T869" s="81"/>
      <c r="U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R870" s="81"/>
      <c r="S870" s="81"/>
      <c r="T870" s="81"/>
      <c r="U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R871" s="81"/>
      <c r="S871" s="81"/>
      <c r="T871" s="81"/>
      <c r="U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R872" s="81"/>
      <c r="S872" s="81"/>
      <c r="T872" s="81"/>
      <c r="U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R873" s="81"/>
      <c r="S873" s="81"/>
      <c r="T873" s="81"/>
      <c r="U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R874" s="81"/>
      <c r="S874" s="81"/>
      <c r="T874" s="81"/>
      <c r="U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R875" s="81"/>
      <c r="S875" s="81"/>
      <c r="T875" s="81"/>
      <c r="U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R876" s="81"/>
      <c r="S876" s="81"/>
      <c r="T876" s="81"/>
      <c r="U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R877" s="81"/>
      <c r="S877" s="81"/>
      <c r="T877" s="81"/>
      <c r="U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R878" s="81"/>
      <c r="S878" s="81"/>
      <c r="T878" s="81"/>
      <c r="U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R879" s="81"/>
      <c r="S879" s="81"/>
      <c r="T879" s="81"/>
      <c r="U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R880" s="81"/>
      <c r="S880" s="81"/>
      <c r="T880" s="81"/>
      <c r="U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R881" s="81"/>
      <c r="S881" s="81"/>
      <c r="T881" s="81"/>
      <c r="U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R882" s="81"/>
      <c r="S882" s="81"/>
      <c r="T882" s="81"/>
      <c r="U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R883" s="81"/>
      <c r="S883" s="81"/>
      <c r="T883" s="81"/>
      <c r="U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R884" s="81"/>
      <c r="S884" s="81"/>
      <c r="T884" s="81"/>
      <c r="U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R885" s="81"/>
      <c r="S885" s="81"/>
      <c r="T885" s="81"/>
      <c r="U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R886" s="81"/>
      <c r="S886" s="81"/>
      <c r="T886" s="81"/>
      <c r="U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R887" s="81"/>
      <c r="S887" s="81"/>
      <c r="T887" s="81"/>
      <c r="U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R888" s="81"/>
      <c r="S888" s="81"/>
      <c r="T888" s="81"/>
      <c r="U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R889" s="81"/>
      <c r="S889" s="81"/>
      <c r="T889" s="81"/>
      <c r="U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R890" s="81"/>
      <c r="S890" s="81"/>
      <c r="T890" s="81"/>
      <c r="U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R891" s="81"/>
      <c r="S891" s="81"/>
      <c r="T891" s="81"/>
      <c r="U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R892" s="81"/>
      <c r="S892" s="81"/>
      <c r="T892" s="81"/>
      <c r="U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R893" s="81"/>
      <c r="S893" s="81"/>
      <c r="T893" s="81"/>
      <c r="U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R894" s="81"/>
      <c r="S894" s="81"/>
      <c r="T894" s="81"/>
      <c r="U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R895" s="81"/>
      <c r="S895" s="81"/>
      <c r="T895" s="81"/>
      <c r="U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R896" s="81"/>
      <c r="S896" s="81"/>
      <c r="T896" s="81"/>
      <c r="U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R897" s="81"/>
      <c r="S897" s="81"/>
      <c r="T897" s="81"/>
      <c r="U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R898" s="81"/>
      <c r="S898" s="81"/>
      <c r="T898" s="81"/>
      <c r="U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R899" s="81"/>
      <c r="S899" s="81"/>
      <c r="T899" s="81"/>
      <c r="U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R900" s="81"/>
      <c r="S900" s="81"/>
      <c r="T900" s="81"/>
      <c r="U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R901" s="81"/>
      <c r="S901" s="81"/>
      <c r="T901" s="81"/>
      <c r="U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R902" s="81"/>
      <c r="S902" s="81"/>
      <c r="T902" s="81"/>
      <c r="U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R903" s="81"/>
      <c r="S903" s="81"/>
      <c r="T903" s="81"/>
      <c r="U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R904" s="81"/>
      <c r="S904" s="81"/>
      <c r="T904" s="81"/>
      <c r="U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R905" s="81"/>
      <c r="S905" s="81"/>
      <c r="T905" s="81"/>
      <c r="U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R906" s="81"/>
      <c r="S906" s="81"/>
      <c r="T906" s="81"/>
      <c r="U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R907" s="81"/>
      <c r="S907" s="81"/>
      <c r="T907" s="81"/>
      <c r="U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R908" s="81"/>
      <c r="S908" s="81"/>
      <c r="T908" s="81"/>
      <c r="U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R909" s="81"/>
      <c r="S909" s="81"/>
      <c r="T909" s="81"/>
      <c r="U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R910" s="81"/>
      <c r="S910" s="81"/>
      <c r="T910" s="81"/>
      <c r="U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R911" s="81"/>
      <c r="S911" s="81"/>
      <c r="T911" s="81"/>
      <c r="U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R912" s="81"/>
      <c r="S912" s="81"/>
      <c r="T912" s="81"/>
      <c r="U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R913" s="81"/>
      <c r="S913" s="81"/>
      <c r="T913" s="81"/>
      <c r="U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R914" s="81"/>
      <c r="S914" s="81"/>
      <c r="T914" s="81"/>
      <c r="U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R915" s="81"/>
      <c r="S915" s="81"/>
      <c r="T915" s="81"/>
      <c r="U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R916" s="81"/>
      <c r="S916" s="81"/>
      <c r="T916" s="81"/>
      <c r="U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R917" s="81"/>
      <c r="S917" s="81"/>
      <c r="T917" s="81"/>
      <c r="U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R918" s="81"/>
      <c r="S918" s="81"/>
      <c r="T918" s="81"/>
      <c r="U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R919" s="81"/>
      <c r="S919" s="81"/>
      <c r="T919" s="81"/>
      <c r="U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R920" s="81"/>
      <c r="S920" s="81"/>
      <c r="T920" s="81"/>
      <c r="U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R921" s="81"/>
      <c r="S921" s="81"/>
      <c r="T921" s="81"/>
      <c r="U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R922" s="81"/>
      <c r="S922" s="81"/>
      <c r="T922" s="81"/>
      <c r="U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R923" s="81"/>
      <c r="S923" s="81"/>
      <c r="T923" s="81"/>
      <c r="U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R924" s="81"/>
      <c r="S924" s="81"/>
      <c r="T924" s="81"/>
      <c r="U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R925" s="81"/>
      <c r="S925" s="81"/>
      <c r="T925" s="81"/>
      <c r="U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R926" s="81"/>
      <c r="S926" s="81"/>
      <c r="T926" s="81"/>
      <c r="U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R927" s="81"/>
      <c r="S927" s="81"/>
      <c r="T927" s="81"/>
      <c r="U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R928" s="81"/>
      <c r="S928" s="81"/>
      <c r="T928" s="81"/>
      <c r="U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R929" s="81"/>
      <c r="S929" s="81"/>
      <c r="T929" s="81"/>
      <c r="U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R930" s="81"/>
      <c r="S930" s="81"/>
      <c r="T930" s="81"/>
      <c r="U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R931" s="81"/>
      <c r="S931" s="81"/>
      <c r="T931" s="81"/>
      <c r="U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R932" s="81"/>
      <c r="S932" s="81"/>
      <c r="T932" s="81"/>
      <c r="U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R933" s="81"/>
      <c r="S933" s="81"/>
      <c r="T933" s="81"/>
      <c r="U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R934" s="81"/>
      <c r="S934" s="81"/>
      <c r="T934" s="81"/>
      <c r="U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R935" s="81"/>
      <c r="S935" s="81"/>
      <c r="T935" s="81"/>
      <c r="U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R936" s="81"/>
      <c r="S936" s="81"/>
      <c r="T936" s="81"/>
      <c r="U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R937" s="81"/>
      <c r="S937" s="81"/>
      <c r="T937" s="81"/>
      <c r="U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R938" s="81"/>
      <c r="S938" s="81"/>
      <c r="T938" s="81"/>
      <c r="U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R939" s="81"/>
      <c r="S939" s="81"/>
      <c r="T939" s="81"/>
      <c r="U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R940" s="81"/>
      <c r="S940" s="81"/>
      <c r="T940" s="81"/>
      <c r="U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R941" s="81"/>
      <c r="S941" s="81"/>
      <c r="T941" s="81"/>
      <c r="U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R942" s="81"/>
      <c r="S942" s="81"/>
      <c r="T942" s="81"/>
      <c r="U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R943" s="81"/>
      <c r="S943" s="81"/>
      <c r="T943" s="81"/>
      <c r="U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R944" s="81"/>
      <c r="S944" s="81"/>
      <c r="T944" s="81"/>
      <c r="U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R945" s="81"/>
      <c r="S945" s="81"/>
      <c r="T945" s="81"/>
      <c r="U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R946" s="81"/>
      <c r="S946" s="81"/>
      <c r="T946" s="81"/>
      <c r="U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R947" s="81"/>
      <c r="S947" s="81"/>
      <c r="T947" s="81"/>
      <c r="U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R948" s="81"/>
      <c r="S948" s="81"/>
      <c r="T948" s="81"/>
      <c r="U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R949" s="81"/>
      <c r="S949" s="81"/>
      <c r="T949" s="81"/>
      <c r="U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R950" s="81"/>
      <c r="S950" s="81"/>
      <c r="T950" s="81"/>
      <c r="U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R951" s="81"/>
      <c r="S951" s="81"/>
      <c r="T951" s="81"/>
      <c r="U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R952" s="81"/>
      <c r="S952" s="81"/>
      <c r="T952" s="81"/>
      <c r="U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R953" s="81"/>
      <c r="S953" s="81"/>
      <c r="T953" s="81"/>
      <c r="U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R954" s="81"/>
      <c r="S954" s="81"/>
      <c r="T954" s="81"/>
      <c r="U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R955" s="81"/>
      <c r="S955" s="81"/>
      <c r="T955" s="81"/>
      <c r="U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R956" s="81"/>
      <c r="S956" s="81"/>
      <c r="T956" s="81"/>
      <c r="U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R957" s="81"/>
      <c r="S957" s="81"/>
      <c r="T957" s="81"/>
      <c r="U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R958" s="81"/>
      <c r="S958" s="81"/>
      <c r="T958" s="81"/>
      <c r="U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R959" s="81"/>
      <c r="S959" s="81"/>
      <c r="T959" s="81"/>
      <c r="U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R960" s="81"/>
      <c r="S960" s="81"/>
      <c r="T960" s="81"/>
      <c r="U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R961" s="81"/>
      <c r="S961" s="81"/>
      <c r="T961" s="81"/>
      <c r="U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R962" s="81"/>
      <c r="S962" s="81"/>
      <c r="T962" s="81"/>
      <c r="U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R963" s="81"/>
      <c r="S963" s="81"/>
      <c r="T963" s="81"/>
      <c r="U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R964" s="81"/>
      <c r="S964" s="81"/>
      <c r="T964" s="81"/>
      <c r="U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R965" s="81"/>
      <c r="S965" s="81"/>
      <c r="T965" s="81"/>
      <c r="U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R966" s="81"/>
      <c r="S966" s="81"/>
      <c r="T966" s="81"/>
      <c r="U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R967" s="81"/>
      <c r="S967" s="81"/>
      <c r="T967" s="81"/>
      <c r="U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R968" s="81"/>
      <c r="S968" s="81"/>
      <c r="T968" s="81"/>
      <c r="U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R969" s="81"/>
      <c r="S969" s="81"/>
      <c r="T969" s="81"/>
      <c r="U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R970" s="81"/>
      <c r="S970" s="81"/>
      <c r="T970" s="81"/>
      <c r="U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R971" s="81"/>
      <c r="S971" s="81"/>
      <c r="T971" s="81"/>
      <c r="U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R972" s="81"/>
      <c r="S972" s="81"/>
      <c r="T972" s="81"/>
      <c r="U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R973" s="81"/>
      <c r="S973" s="81"/>
      <c r="T973" s="81"/>
      <c r="U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R974" s="81"/>
      <c r="S974" s="81"/>
      <c r="T974" s="81"/>
      <c r="U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R975" s="81"/>
      <c r="S975" s="81"/>
      <c r="T975" s="81"/>
      <c r="U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R976" s="81"/>
      <c r="S976" s="81"/>
      <c r="T976" s="81"/>
      <c r="U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R977" s="81"/>
      <c r="S977" s="81"/>
      <c r="T977" s="81"/>
      <c r="U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R978" s="81"/>
      <c r="S978" s="81"/>
      <c r="T978" s="81"/>
      <c r="U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R979" s="81"/>
      <c r="S979" s="81"/>
      <c r="T979" s="81"/>
      <c r="U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R980" s="81"/>
      <c r="S980" s="81"/>
      <c r="T980" s="81"/>
      <c r="U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R981" s="81"/>
      <c r="S981" s="81"/>
      <c r="T981" s="81"/>
      <c r="U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R982" s="81"/>
      <c r="S982" s="81"/>
      <c r="T982" s="81"/>
      <c r="U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R983" s="81"/>
      <c r="S983" s="81"/>
      <c r="T983" s="81"/>
      <c r="U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R984" s="81"/>
      <c r="S984" s="81"/>
      <c r="T984" s="81"/>
      <c r="U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R985" s="81"/>
      <c r="S985" s="81"/>
      <c r="T985" s="81"/>
      <c r="U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R986" s="81"/>
      <c r="S986" s="81"/>
      <c r="T986" s="81"/>
      <c r="U986" s="81"/>
    </row>
    <row r="987">
      <c r="R987" s="81"/>
      <c r="S987" s="81"/>
      <c r="T987" s="81"/>
      <c r="U987" s="81"/>
    </row>
    <row r="988">
      <c r="R988" s="81"/>
      <c r="S988" s="81"/>
      <c r="T988" s="81"/>
      <c r="U988" s="81"/>
    </row>
  </sheetData>
  <mergeCells count="6">
    <mergeCell ref="B120:D120"/>
    <mergeCell ref="B156:B157"/>
    <mergeCell ref="C156:C157"/>
    <mergeCell ref="D156:D157"/>
    <mergeCell ref="E156:E157"/>
    <mergeCell ref="F156:F15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SUM(D41+C142)</f>
        <v>43714.49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53658.12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53658.12</v>
      </c>
      <c r="F4" s="81">
        <f>(E4/E1)</f>
        <v>1.227467597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15.0</v>
      </c>
      <c r="B6" s="85" t="s">
        <v>13</v>
      </c>
      <c r="C6" s="85" t="s">
        <v>14</v>
      </c>
      <c r="D6" s="86">
        <v>3162.89</v>
      </c>
      <c r="E6" s="209" t="s">
        <v>15</v>
      </c>
      <c r="F6" s="163"/>
      <c r="G6" s="183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15.0</v>
      </c>
      <c r="B7" s="85" t="s">
        <v>20</v>
      </c>
      <c r="C7" s="85" t="s">
        <v>21</v>
      </c>
      <c r="D7" s="86">
        <v>82.02</v>
      </c>
      <c r="E7" s="275" t="s">
        <v>15</v>
      </c>
      <c r="F7" s="163"/>
      <c r="G7" s="183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15.0</v>
      </c>
      <c r="B8" s="85" t="s">
        <v>23</v>
      </c>
      <c r="C8" s="85" t="s">
        <v>21</v>
      </c>
      <c r="D8" s="86">
        <v>306.26</v>
      </c>
      <c r="E8" s="355" t="s">
        <v>15</v>
      </c>
      <c r="F8" s="163"/>
      <c r="G8" s="183"/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39</v>
      </c>
      <c r="D9" s="86">
        <v>99.9</v>
      </c>
      <c r="E9" s="209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701</v>
      </c>
      <c r="D10" s="357">
        <v>3000.0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417" t="s">
        <v>894</v>
      </c>
      <c r="C11" s="417"/>
      <c r="D11" s="418" t="s">
        <v>895</v>
      </c>
      <c r="E11" s="209" t="s">
        <v>895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1253</v>
      </c>
      <c r="C12" s="307" t="s">
        <v>1254</v>
      </c>
      <c r="D12" s="87">
        <v>2052.32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1255</v>
      </c>
      <c r="C13" s="85" t="s">
        <v>701</v>
      </c>
      <c r="D13" s="86">
        <v>188.27</v>
      </c>
      <c r="E13" s="209" t="s">
        <v>15</v>
      </c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1256</v>
      </c>
      <c r="C14" s="85" t="s">
        <v>701</v>
      </c>
      <c r="D14" s="86">
        <v>113.36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755</v>
      </c>
      <c r="C15" s="85" t="s">
        <v>701</v>
      </c>
      <c r="D15" s="86">
        <v>275.0</v>
      </c>
      <c r="E15" s="275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1257</v>
      </c>
      <c r="C16" s="85" t="s">
        <v>26</v>
      </c>
      <c r="D16" s="86">
        <v>275.0</v>
      </c>
      <c r="E16" s="275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1.0</v>
      </c>
      <c r="B17" s="85" t="s">
        <v>1258</v>
      </c>
      <c r="C17" s="85" t="s">
        <v>209</v>
      </c>
      <c r="D17" s="86">
        <v>55.0</v>
      </c>
      <c r="E17" s="275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1.0</v>
      </c>
      <c r="B18" s="85" t="s">
        <v>1259</v>
      </c>
      <c r="C18" s="85" t="s">
        <v>26</v>
      </c>
      <c r="D18" s="86">
        <v>55.0</v>
      </c>
      <c r="E18" s="275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30.0</v>
      </c>
      <c r="B19" s="85" t="s">
        <v>1260</v>
      </c>
      <c r="C19" s="85" t="s">
        <v>26</v>
      </c>
      <c r="D19" s="86">
        <v>222.0</v>
      </c>
      <c r="E19" s="275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5.0</v>
      </c>
      <c r="B20" s="85" t="s">
        <v>32</v>
      </c>
      <c r="C20" s="85" t="s">
        <v>369</v>
      </c>
      <c r="D20" s="86">
        <v>1000.0</v>
      </c>
      <c r="E20" s="209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5.0</v>
      </c>
      <c r="B21" s="85" t="s">
        <v>1234</v>
      </c>
      <c r="C21" s="85" t="s">
        <v>369</v>
      </c>
      <c r="D21" s="86">
        <v>300.0</v>
      </c>
      <c r="E21" s="209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7.0</v>
      </c>
      <c r="B22" s="85" t="s">
        <v>49</v>
      </c>
      <c r="C22" s="85" t="s">
        <v>50</v>
      </c>
      <c r="D22" s="86">
        <v>7.23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10.0</v>
      </c>
      <c r="B23" s="85" t="s">
        <v>331</v>
      </c>
      <c r="C23" s="85" t="s">
        <v>50</v>
      </c>
      <c r="D23" s="224"/>
      <c r="E23" s="209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10.0</v>
      </c>
      <c r="B24" s="85" t="s">
        <v>504</v>
      </c>
      <c r="C24" s="85" t="s">
        <v>39</v>
      </c>
      <c r="D24" s="86">
        <v>1359.0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10.0</v>
      </c>
      <c r="B25" s="85" t="s">
        <v>1128</v>
      </c>
      <c r="C25" s="85" t="s">
        <v>50</v>
      </c>
      <c r="D25" s="181" t="s">
        <v>896</v>
      </c>
      <c r="E25" s="209" t="s">
        <v>895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15.0</v>
      </c>
      <c r="B26" s="85" t="s">
        <v>172</v>
      </c>
      <c r="C26" s="85" t="s">
        <v>26</v>
      </c>
      <c r="D26" s="358">
        <f>SUM(E45:E54)</f>
        <v>7360.54</v>
      </c>
      <c r="E26" s="209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15.0</v>
      </c>
      <c r="B27" s="85" t="s">
        <v>506</v>
      </c>
      <c r="C27" s="85" t="s">
        <v>26</v>
      </c>
      <c r="D27" s="86">
        <v>1412.0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276">
        <v>17.0</v>
      </c>
      <c r="B28" s="307" t="s">
        <v>1261</v>
      </c>
      <c r="C28" s="85" t="s">
        <v>26</v>
      </c>
      <c r="D28" s="86">
        <v>748.61</v>
      </c>
      <c r="E28" s="209" t="s">
        <v>15</v>
      </c>
      <c r="F28" s="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>
      <c r="A29" s="356">
        <v>20.0</v>
      </c>
      <c r="B29" s="277" t="s">
        <v>38</v>
      </c>
      <c r="C29" s="85" t="s">
        <v>1077</v>
      </c>
      <c r="D29" s="86">
        <v>404.78</v>
      </c>
      <c r="E29" s="209" t="s">
        <v>15</v>
      </c>
      <c r="F29" s="82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>
      <c r="A30" s="356">
        <v>20.0</v>
      </c>
      <c r="B30" s="277" t="s">
        <v>38</v>
      </c>
      <c r="C30" s="85" t="s">
        <v>1077</v>
      </c>
      <c r="D30" s="86">
        <v>243.6</v>
      </c>
      <c r="E30" s="209" t="s">
        <v>15</v>
      </c>
      <c r="F30" s="230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>
      <c r="A31" s="276">
        <v>6.0</v>
      </c>
      <c r="B31" s="307" t="s">
        <v>1262</v>
      </c>
      <c r="C31" s="85" t="s">
        <v>1077</v>
      </c>
      <c r="D31" s="86">
        <v>795.25</v>
      </c>
      <c r="E31" s="209" t="s">
        <v>15</v>
      </c>
      <c r="F31" s="230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>
      <c r="A32" s="85">
        <v>20.0</v>
      </c>
      <c r="B32" s="85" t="s">
        <v>1129</v>
      </c>
      <c r="C32" s="85" t="s">
        <v>1077</v>
      </c>
      <c r="D32" s="86">
        <v>546.1</v>
      </c>
      <c r="E32" s="209" t="s">
        <v>15</v>
      </c>
      <c r="F32" s="230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>
      <c r="A33" s="85">
        <v>20.0</v>
      </c>
      <c r="B33" s="85" t="s">
        <v>368</v>
      </c>
      <c r="C33" s="85" t="s">
        <v>39</v>
      </c>
      <c r="D33" s="181" t="s">
        <v>397</v>
      </c>
      <c r="E33" s="209" t="s">
        <v>397</v>
      </c>
      <c r="F33" s="81"/>
      <c r="G33" s="81"/>
      <c r="H33" s="81"/>
      <c r="I33" s="82" t="s">
        <v>1263</v>
      </c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>
      <c r="A34" s="85">
        <v>20.0</v>
      </c>
      <c r="B34" s="85" t="s">
        <v>1045</v>
      </c>
      <c r="C34" s="85" t="s">
        <v>39</v>
      </c>
      <c r="D34" s="87">
        <v>3720.79</v>
      </c>
      <c r="E34" s="209" t="s">
        <v>15</v>
      </c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5">
        <v>20.0</v>
      </c>
      <c r="B35" s="85" t="s">
        <v>60</v>
      </c>
      <c r="C35" s="85" t="s">
        <v>39</v>
      </c>
      <c r="D35" s="87" t="s">
        <v>1264</v>
      </c>
      <c r="E35" s="209" t="s">
        <v>15</v>
      </c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5">
        <v>30.0</v>
      </c>
      <c r="B36" s="85" t="s">
        <v>1265</v>
      </c>
      <c r="C36" s="92" t="s">
        <v>26</v>
      </c>
      <c r="D36" s="87">
        <v>680.0</v>
      </c>
      <c r="E36" s="209" t="s">
        <v>15</v>
      </c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5">
        <v>30.0</v>
      </c>
      <c r="B37" s="85" t="s">
        <v>177</v>
      </c>
      <c r="C37" s="89" t="s">
        <v>168</v>
      </c>
      <c r="D37" s="87">
        <v>100.0</v>
      </c>
      <c r="E37" s="209" t="s">
        <v>15</v>
      </c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5">
        <v>30.0</v>
      </c>
      <c r="B38" s="85" t="s">
        <v>1046</v>
      </c>
      <c r="C38" s="92" t="s">
        <v>26</v>
      </c>
      <c r="D38" s="153">
        <f>SUM(C59:D59)</f>
        <v>900</v>
      </c>
      <c r="E38" s="209" t="s">
        <v>15</v>
      </c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S38" s="81"/>
      <c r="T38" s="81"/>
      <c r="U38" s="81"/>
      <c r="V38" s="81"/>
    </row>
    <row r="39" ht="19.5" customHeight="1">
      <c r="A39" s="85">
        <v>31.0</v>
      </c>
      <c r="B39" s="330" t="s">
        <v>1266</v>
      </c>
      <c r="C39" s="92" t="s">
        <v>26</v>
      </c>
      <c r="D39" s="153">
        <v>500.0</v>
      </c>
      <c r="E39" s="209" t="s">
        <v>15</v>
      </c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S39" s="81"/>
      <c r="T39" s="81"/>
      <c r="U39" s="81"/>
      <c r="V39" s="81"/>
    </row>
    <row r="40" ht="19.5" customHeight="1">
      <c r="A40" s="85">
        <v>30.0</v>
      </c>
      <c r="B40" s="85" t="s">
        <v>178</v>
      </c>
      <c r="C40" s="92" t="s">
        <v>26</v>
      </c>
      <c r="D40" s="153">
        <f>SUM(J45:J54)</f>
        <v>8907.18</v>
      </c>
      <c r="E40" s="209" t="s">
        <v>15</v>
      </c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S40" s="81"/>
      <c r="T40" s="81"/>
      <c r="U40" s="81"/>
      <c r="V40" s="81"/>
    </row>
    <row r="41" ht="19.5" customHeight="1">
      <c r="A41" s="94"/>
      <c r="B41" s="95" t="s">
        <v>179</v>
      </c>
      <c r="C41" s="96"/>
      <c r="D41" s="97">
        <f>SUM(D6:D40)</f>
        <v>38872.1</v>
      </c>
      <c r="E41" s="344"/>
      <c r="F41" s="99"/>
      <c r="G41" s="99"/>
      <c r="H41" s="99"/>
      <c r="I41" s="99"/>
      <c r="J41" s="81"/>
      <c r="K41" s="81"/>
      <c r="L41" s="81"/>
      <c r="M41" s="81"/>
      <c r="N41" s="81"/>
      <c r="O41" s="81"/>
      <c r="P41" s="81"/>
      <c r="Q41" s="81"/>
      <c r="S41" s="81"/>
      <c r="T41" s="81"/>
      <c r="U41" s="81"/>
      <c r="V41" s="81"/>
    </row>
    <row r="42" ht="19.5" customHeight="1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S42" s="81"/>
      <c r="T42" s="81"/>
      <c r="U42" s="81"/>
      <c r="V42" s="81"/>
    </row>
    <row r="43" ht="19.5" customHeight="1">
      <c r="A43" s="81"/>
      <c r="B43" s="100" t="s">
        <v>172</v>
      </c>
      <c r="C43" s="101"/>
      <c r="D43" s="101"/>
      <c r="E43" s="94"/>
      <c r="F43" s="81"/>
      <c r="G43" s="100" t="s">
        <v>178</v>
      </c>
      <c r="H43" s="380"/>
      <c r="I43" s="101"/>
      <c r="J43" s="94"/>
      <c r="K43" s="94"/>
      <c r="L43" s="81"/>
      <c r="M43" s="81"/>
      <c r="N43" s="81"/>
      <c r="O43" s="81"/>
      <c r="P43" s="81"/>
      <c r="Q43" s="81"/>
      <c r="S43" s="81"/>
      <c r="T43" s="81"/>
      <c r="U43" s="81"/>
      <c r="V43" s="81"/>
    </row>
    <row r="44" ht="19.5" customHeight="1">
      <c r="A44" s="81"/>
      <c r="B44" s="102" t="s">
        <v>180</v>
      </c>
      <c r="C44" s="102" t="s">
        <v>181</v>
      </c>
      <c r="D44" s="102" t="s">
        <v>761</v>
      </c>
      <c r="E44" s="189" t="s">
        <v>19</v>
      </c>
      <c r="F44" s="81"/>
      <c r="G44" s="102" t="s">
        <v>180</v>
      </c>
      <c r="H44" s="381" t="s">
        <v>181</v>
      </c>
      <c r="I44" s="102" t="s">
        <v>762</v>
      </c>
      <c r="J44" s="107" t="s">
        <v>19</v>
      </c>
      <c r="K44" s="107"/>
      <c r="L44" s="323" t="s">
        <v>435</v>
      </c>
      <c r="M44" s="324" t="s">
        <v>436</v>
      </c>
      <c r="N44" s="81"/>
      <c r="O44" s="81"/>
      <c r="P44" s="81"/>
      <c r="Q44" s="81"/>
      <c r="S44" s="81"/>
      <c r="T44" s="81"/>
      <c r="U44" s="81"/>
      <c r="V44" s="81"/>
    </row>
    <row r="45" ht="19.5" customHeight="1">
      <c r="A45" s="81"/>
      <c r="B45" s="108" t="s">
        <v>371</v>
      </c>
      <c r="C45" s="397"/>
      <c r="D45" s="433">
        <v>674.7</v>
      </c>
      <c r="E45" s="396">
        <f t="shared" ref="E45:E55" si="1">SUM(C45+D45)</f>
        <v>674.7</v>
      </c>
      <c r="F45" s="81"/>
      <c r="G45" s="108" t="s">
        <v>371</v>
      </c>
      <c r="H45" s="524"/>
      <c r="I45" s="267">
        <v>578.1</v>
      </c>
      <c r="J45" s="396">
        <f t="shared" ref="J45:J55" si="2">SUM(H45:I45)</f>
        <v>578.1</v>
      </c>
      <c r="K45" s="108" t="s">
        <v>371</v>
      </c>
      <c r="L45" s="241"/>
      <c r="M45" s="396">
        <f t="shared" ref="M45:M56" si="3">SUM(E45+J45)</f>
        <v>1252.8</v>
      </c>
      <c r="N45" s="81"/>
      <c r="O45" s="81"/>
      <c r="P45" s="81"/>
      <c r="Q45" s="81"/>
      <c r="S45" s="81"/>
      <c r="T45" s="81"/>
      <c r="U45" s="81"/>
      <c r="V45" s="81"/>
    </row>
    <row r="46" ht="19.5" customHeight="1">
      <c r="A46" s="81"/>
      <c r="B46" s="108" t="s">
        <v>833</v>
      </c>
      <c r="C46" s="302"/>
      <c r="D46" s="398">
        <v>705.35</v>
      </c>
      <c r="E46" s="396">
        <f t="shared" si="1"/>
        <v>705.35</v>
      </c>
      <c r="F46" s="81"/>
      <c r="G46" s="108" t="s">
        <v>833</v>
      </c>
      <c r="H46" s="399"/>
      <c r="I46" s="385">
        <v>1079.19</v>
      </c>
      <c r="J46" s="396">
        <f t="shared" si="2"/>
        <v>1079.19</v>
      </c>
      <c r="K46" s="108" t="s">
        <v>833</v>
      </c>
      <c r="L46" s="241"/>
      <c r="M46" s="396">
        <f t="shared" si="3"/>
        <v>1784.54</v>
      </c>
      <c r="N46" s="82"/>
      <c r="O46" s="81"/>
      <c r="P46" s="81"/>
      <c r="Q46" s="81"/>
      <c r="S46" s="81"/>
      <c r="T46" s="81"/>
      <c r="U46" s="81"/>
      <c r="V46" s="81"/>
    </row>
    <row r="47" ht="19.5" customHeight="1">
      <c r="A47" s="81"/>
      <c r="B47" s="108" t="s">
        <v>954</v>
      </c>
      <c r="C47" s="302">
        <v>189.0</v>
      </c>
      <c r="D47" s="398">
        <v>819.67</v>
      </c>
      <c r="E47" s="396">
        <f t="shared" si="1"/>
        <v>1008.67</v>
      </c>
      <c r="F47" s="81"/>
      <c r="G47" s="108" t="s">
        <v>954</v>
      </c>
      <c r="H47" s="393"/>
      <c r="I47" s="385">
        <v>1396.76</v>
      </c>
      <c r="J47" s="396">
        <f t="shared" si="2"/>
        <v>1396.76</v>
      </c>
      <c r="K47" s="108" t="s">
        <v>954</v>
      </c>
      <c r="L47" s="241"/>
      <c r="M47" s="396">
        <f t="shared" si="3"/>
        <v>2405.43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08" t="s">
        <v>604</v>
      </c>
      <c r="C48" s="516"/>
      <c r="D48" s="398">
        <v>595.25</v>
      </c>
      <c r="E48" s="396">
        <f t="shared" si="1"/>
        <v>595.25</v>
      </c>
      <c r="F48" s="81"/>
      <c r="G48" s="108" t="s">
        <v>604</v>
      </c>
      <c r="H48" s="393"/>
      <c r="I48" s="224">
        <v>613.85</v>
      </c>
      <c r="J48" s="396">
        <f t="shared" si="2"/>
        <v>613.85</v>
      </c>
      <c r="K48" s="108" t="s">
        <v>604</v>
      </c>
      <c r="L48" s="241"/>
      <c r="M48" s="396">
        <f t="shared" si="3"/>
        <v>1209.1</v>
      </c>
      <c r="N48" s="82"/>
      <c r="O48" s="81"/>
      <c r="P48" s="81"/>
      <c r="Q48" s="81"/>
      <c r="S48" s="81"/>
      <c r="T48" s="81"/>
      <c r="U48" s="81"/>
      <c r="V48" s="81"/>
    </row>
    <row r="49">
      <c r="A49" s="81"/>
      <c r="B49" s="108" t="s">
        <v>669</v>
      </c>
      <c r="C49" s="302">
        <v>216.0</v>
      </c>
      <c r="D49" s="398">
        <v>834.32</v>
      </c>
      <c r="E49" s="396">
        <f t="shared" si="1"/>
        <v>1050.32</v>
      </c>
      <c r="F49" s="81"/>
      <c r="G49" s="108" t="s">
        <v>669</v>
      </c>
      <c r="H49" s="393">
        <v>104.99</v>
      </c>
      <c r="I49" s="87">
        <v>1295.78</v>
      </c>
      <c r="J49" s="396">
        <f t="shared" si="2"/>
        <v>1400.77</v>
      </c>
      <c r="K49" s="108" t="s">
        <v>669</v>
      </c>
      <c r="L49" s="241"/>
      <c r="M49" s="396">
        <f t="shared" si="3"/>
        <v>2451.09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08" t="s">
        <v>1188</v>
      </c>
      <c r="C50" s="302"/>
      <c r="D50" s="398">
        <v>1297.6</v>
      </c>
      <c r="E50" s="396">
        <f t="shared" si="1"/>
        <v>1297.6</v>
      </c>
      <c r="F50" s="81"/>
      <c r="G50" s="108" t="s">
        <v>1188</v>
      </c>
      <c r="H50" s="524"/>
      <c r="I50" s="87">
        <v>1301.14</v>
      </c>
      <c r="J50" s="396">
        <f t="shared" si="2"/>
        <v>1301.14</v>
      </c>
      <c r="K50" s="108" t="s">
        <v>1188</v>
      </c>
      <c r="L50" s="241"/>
      <c r="M50" s="396">
        <f t="shared" si="3"/>
        <v>2598.74</v>
      </c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08" t="s">
        <v>1239</v>
      </c>
      <c r="C51" s="302">
        <v>125.0</v>
      </c>
      <c r="D51" s="398">
        <v>888.95</v>
      </c>
      <c r="E51" s="396">
        <f t="shared" si="1"/>
        <v>1013.95</v>
      </c>
      <c r="F51" s="81"/>
      <c r="G51" s="108" t="s">
        <v>1239</v>
      </c>
      <c r="H51" s="399"/>
      <c r="I51" s="224">
        <v>918.35</v>
      </c>
      <c r="J51" s="396">
        <f t="shared" si="2"/>
        <v>918.35</v>
      </c>
      <c r="K51" s="108" t="s">
        <v>1239</v>
      </c>
      <c r="L51" s="241"/>
      <c r="M51" s="421">
        <f t="shared" si="3"/>
        <v>1932.3</v>
      </c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319" t="s">
        <v>1108</v>
      </c>
      <c r="C52" s="302"/>
      <c r="D52" s="398">
        <v>193.7</v>
      </c>
      <c r="E52" s="396">
        <f t="shared" si="1"/>
        <v>193.7</v>
      </c>
      <c r="F52" s="81"/>
      <c r="G52" s="319" t="s">
        <v>1108</v>
      </c>
      <c r="H52" s="393"/>
      <c r="I52" s="398">
        <v>774.62</v>
      </c>
      <c r="J52" s="396">
        <f t="shared" si="2"/>
        <v>774.62</v>
      </c>
      <c r="K52" s="319" t="s">
        <v>1108</v>
      </c>
      <c r="L52" s="241"/>
      <c r="M52" s="421">
        <f t="shared" si="3"/>
        <v>968.32</v>
      </c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319" t="s">
        <v>763</v>
      </c>
      <c r="C53" s="302"/>
      <c r="D53" s="398">
        <v>471.0</v>
      </c>
      <c r="E53" s="396">
        <f t="shared" si="1"/>
        <v>471</v>
      </c>
      <c r="F53" s="81"/>
      <c r="G53" s="319" t="s">
        <v>763</v>
      </c>
      <c r="H53" s="436"/>
      <c r="I53" s="398">
        <v>494.4</v>
      </c>
      <c r="J53" s="396">
        <f t="shared" si="2"/>
        <v>494.4</v>
      </c>
      <c r="K53" s="319" t="s">
        <v>763</v>
      </c>
      <c r="L53" s="241"/>
      <c r="M53" s="421">
        <f t="shared" si="3"/>
        <v>965.4</v>
      </c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319" t="s">
        <v>1190</v>
      </c>
      <c r="C54" s="302"/>
      <c r="D54" s="398">
        <v>350.0</v>
      </c>
      <c r="E54" s="396">
        <f t="shared" si="1"/>
        <v>350</v>
      </c>
      <c r="F54" s="81"/>
      <c r="G54" s="319" t="s">
        <v>1190</v>
      </c>
      <c r="H54" s="436"/>
      <c r="I54" s="87">
        <v>350.0</v>
      </c>
      <c r="J54" s="396">
        <f t="shared" si="2"/>
        <v>350</v>
      </c>
      <c r="K54" s="319" t="s">
        <v>1190</v>
      </c>
      <c r="L54" s="241"/>
      <c r="M54" s="421">
        <f t="shared" si="3"/>
        <v>700</v>
      </c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319" t="s">
        <v>1131</v>
      </c>
      <c r="C55" s="302"/>
      <c r="D55" s="526"/>
      <c r="E55" s="396">
        <f t="shared" si="1"/>
        <v>0</v>
      </c>
      <c r="F55" s="81"/>
      <c r="G55" s="319" t="s">
        <v>1131</v>
      </c>
      <c r="H55" s="573"/>
      <c r="I55" s="224"/>
      <c r="J55" s="396">
        <f t="shared" si="2"/>
        <v>0</v>
      </c>
      <c r="K55" s="319" t="s">
        <v>1131</v>
      </c>
      <c r="L55" s="241"/>
      <c r="M55" s="396">
        <f t="shared" si="3"/>
        <v>0</v>
      </c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81"/>
      <c r="C56" s="81"/>
      <c r="D56" s="130" t="s">
        <v>281</v>
      </c>
      <c r="E56" s="396">
        <f>SUM(E45:E55)</f>
        <v>7360.54</v>
      </c>
      <c r="F56" s="81"/>
      <c r="G56" s="81"/>
      <c r="H56" s="81"/>
      <c r="I56" s="257" t="s">
        <v>193</v>
      </c>
      <c r="J56" s="335">
        <f>SUM(J45:J55)</f>
        <v>8907.18</v>
      </c>
      <c r="K56" s="81"/>
      <c r="L56" s="81"/>
      <c r="M56" s="396">
        <f t="shared" si="3"/>
        <v>16267.72</v>
      </c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87" t="s">
        <v>1021</v>
      </c>
      <c r="C58" s="132" t="s">
        <v>1022</v>
      </c>
      <c r="D58" s="132" t="s">
        <v>1023</v>
      </c>
      <c r="E58" s="132" t="s">
        <v>281</v>
      </c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2" t="s">
        <v>1024</v>
      </c>
      <c r="C59" s="456">
        <v>450.0</v>
      </c>
      <c r="D59" s="456">
        <v>450.0</v>
      </c>
      <c r="E59" s="456">
        <f>SUM(C59:D59)</f>
        <v>900</v>
      </c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79" t="s">
        <v>201</v>
      </c>
      <c r="C61" s="99"/>
      <c r="D61" s="99"/>
      <c r="E61" s="99"/>
      <c r="F61" s="99"/>
      <c r="G61" s="99"/>
      <c r="H61" s="99"/>
      <c r="I61" s="99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79" t="s">
        <v>438</v>
      </c>
      <c r="C63" s="99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29"/>
      <c r="C64" s="129"/>
      <c r="D64" s="129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0" t="s">
        <v>1267</v>
      </c>
      <c r="C65" s="130" t="s">
        <v>340</v>
      </c>
      <c r="D65" s="302">
        <v>256.0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 t="s">
        <v>1268</v>
      </c>
      <c r="C66" s="130" t="s">
        <v>340</v>
      </c>
      <c r="D66" s="386" t="s">
        <v>1269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1270</v>
      </c>
      <c r="C67" s="130" t="s">
        <v>340</v>
      </c>
      <c r="D67" s="386" t="s">
        <v>1271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/>
      <c r="C68" s="130"/>
      <c r="D68" s="386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1"/>
      <c r="C69" s="131"/>
      <c r="D69" s="41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81"/>
      <c r="C70" s="133" t="s">
        <v>193</v>
      </c>
      <c r="D70" s="329">
        <f>SUM(D65:D69)</f>
        <v>256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79" t="s">
        <v>210</v>
      </c>
      <c r="C72" s="99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29" t="s">
        <v>203</v>
      </c>
      <c r="C73" s="129" t="s">
        <v>160</v>
      </c>
      <c r="D73" s="517" t="s">
        <v>204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0" t="s">
        <v>1272</v>
      </c>
      <c r="C74" s="130" t="s">
        <v>340</v>
      </c>
      <c r="D74" s="302">
        <v>111.86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0" t="s">
        <v>1273</v>
      </c>
      <c r="C75" s="130" t="s">
        <v>340</v>
      </c>
      <c r="D75" s="302">
        <v>164.28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0" t="s">
        <v>1274</v>
      </c>
      <c r="C76" s="130" t="s">
        <v>340</v>
      </c>
      <c r="D76" s="408" t="s">
        <v>1275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330"/>
      <c r="C77" s="130"/>
      <c r="D77" s="408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130"/>
      <c r="D78" s="408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1"/>
      <c r="C79" s="131"/>
      <c r="D79" s="575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5"/>
      <c r="C80" s="131"/>
      <c r="D80" s="575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6"/>
      <c r="C81" s="133" t="s">
        <v>193</v>
      </c>
      <c r="D81" s="329">
        <f>SUM(D74:D80)</f>
        <v>276.14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79" t="s">
        <v>216</v>
      </c>
      <c r="C83" s="99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29" t="s">
        <v>203</v>
      </c>
      <c r="C84" s="129" t="s">
        <v>160</v>
      </c>
      <c r="D84" s="129" t="s">
        <v>204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0"/>
      <c r="C85" s="130"/>
      <c r="D85" s="13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/>
      <c r="C86" s="130"/>
      <c r="D86" s="13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5"/>
      <c r="C87" s="135"/>
      <c r="D87" s="135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6"/>
      <c r="C88" s="133" t="s">
        <v>193</v>
      </c>
      <c r="D88" s="134">
        <f>SUM(D85:D87)</f>
        <v>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79" t="s">
        <v>220</v>
      </c>
      <c r="C90" s="99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29" t="s">
        <v>203</v>
      </c>
      <c r="C91" s="129" t="s">
        <v>160</v>
      </c>
      <c r="D91" s="129" t="s">
        <v>204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0" t="s">
        <v>1276</v>
      </c>
      <c r="C92" s="130" t="s">
        <v>1277</v>
      </c>
      <c r="D92" s="302">
        <v>114.9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 t="s">
        <v>1278</v>
      </c>
      <c r="C93" s="130" t="s">
        <v>1277</v>
      </c>
      <c r="D93" s="130">
        <v>121.74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7" t="s">
        <v>1279</v>
      </c>
      <c r="C94" s="137" t="s">
        <v>209</v>
      </c>
      <c r="D94" s="348">
        <v>97.0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7" t="s">
        <v>1280</v>
      </c>
      <c r="C95" s="137" t="s">
        <v>209</v>
      </c>
      <c r="D95" s="348">
        <v>85.0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6"/>
      <c r="C96" s="133" t="s">
        <v>193</v>
      </c>
      <c r="D96" s="329">
        <f>SUM(D92:D95)</f>
        <v>418.64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79" t="s">
        <v>223</v>
      </c>
      <c r="C98" s="99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29" t="s">
        <v>203</v>
      </c>
      <c r="C99" s="129" t="s">
        <v>160</v>
      </c>
      <c r="D99" s="129" t="s">
        <v>204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30" t="s">
        <v>1281</v>
      </c>
      <c r="C100" s="130" t="s">
        <v>1282</v>
      </c>
      <c r="D100" s="130">
        <v>773.58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0" t="s">
        <v>1283</v>
      </c>
      <c r="C101" s="130" t="s">
        <v>619</v>
      </c>
      <c r="D101" s="130">
        <v>539.88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0" t="s">
        <v>1284</v>
      </c>
      <c r="C102" s="130" t="s">
        <v>1285</v>
      </c>
      <c r="D102" s="302">
        <v>49.9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81"/>
      <c r="C103" s="133" t="s">
        <v>193</v>
      </c>
      <c r="D103" s="134">
        <f>SUM(D100:D102)</f>
        <v>1363.36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79" t="s">
        <v>224</v>
      </c>
      <c r="C105" s="99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29" t="s">
        <v>203</v>
      </c>
      <c r="C106" s="129" t="s">
        <v>160</v>
      </c>
      <c r="D106" s="129" t="s">
        <v>204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330"/>
      <c r="C107" s="387"/>
      <c r="D107" s="388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1"/>
      <c r="C108" s="131"/>
      <c r="D108" s="13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5"/>
      <c r="C109" s="135"/>
      <c r="D109" s="135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6"/>
      <c r="C110" s="133" t="s">
        <v>193</v>
      </c>
      <c r="D110" s="134">
        <f>SUM(D107:D109)</f>
        <v>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200" t="s">
        <v>354</v>
      </c>
      <c r="C113" s="99"/>
      <c r="D113" s="81"/>
      <c r="E113" s="81"/>
      <c r="F113" s="81"/>
      <c r="G113" s="365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29" t="s">
        <v>203</v>
      </c>
      <c r="C114" s="129" t="s">
        <v>160</v>
      </c>
      <c r="D114" s="129" t="s">
        <v>204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0" t="s">
        <v>1286</v>
      </c>
      <c r="C115" s="130" t="s">
        <v>1287</v>
      </c>
      <c r="D115" s="302">
        <v>209.6</v>
      </c>
      <c r="E115" s="199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87" t="s">
        <v>1288</v>
      </c>
      <c r="C116" s="130" t="s">
        <v>270</v>
      </c>
      <c r="D116" s="302">
        <v>50.0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/>
      <c r="C117" s="130"/>
      <c r="D117" s="302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7"/>
      <c r="C118" s="137"/>
      <c r="D118" s="348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213"/>
      <c r="C119" s="214" t="s">
        <v>193</v>
      </c>
      <c r="D119" s="411">
        <f>SUM(D115:D118)</f>
        <v>259.6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216"/>
      <c r="C120" s="217"/>
      <c r="D120" s="217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364" t="s">
        <v>928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129" t="s">
        <v>203</v>
      </c>
      <c r="C122" s="129" t="s">
        <v>160</v>
      </c>
      <c r="D122" s="129" t="s">
        <v>204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187" t="s">
        <v>1289</v>
      </c>
      <c r="C123" s="130" t="s">
        <v>340</v>
      </c>
      <c r="D123" s="302">
        <v>425.0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130"/>
      <c r="C124" s="130"/>
      <c r="D124" s="302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30"/>
      <c r="C125" s="130"/>
      <c r="D125" s="13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37"/>
      <c r="C126" s="137"/>
      <c r="D126" s="137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213"/>
      <c r="C127" s="214" t="s">
        <v>193</v>
      </c>
      <c r="D127" s="439">
        <f>SUM(D123:D126)</f>
        <v>425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367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216"/>
      <c r="C129" s="429"/>
      <c r="D129" s="429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79" t="s">
        <v>930</v>
      </c>
      <c r="C130" s="218"/>
      <c r="D130" s="218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29" t="s">
        <v>203</v>
      </c>
      <c r="C131" s="129" t="s">
        <v>160</v>
      </c>
      <c r="D131" s="129" t="s">
        <v>204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330" t="s">
        <v>1290</v>
      </c>
      <c r="C132" s="387" t="s">
        <v>1291</v>
      </c>
      <c r="D132" s="155">
        <v>747.15</v>
      </c>
      <c r="E132" s="199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330" t="s">
        <v>1292</v>
      </c>
      <c r="C133" s="387" t="s">
        <v>416</v>
      </c>
      <c r="D133" s="576">
        <v>318.0</v>
      </c>
      <c r="E133" s="81"/>
      <c r="F133" s="81"/>
      <c r="G133" s="389"/>
      <c r="H133" s="389"/>
      <c r="I133" s="99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212" t="s">
        <v>249</v>
      </c>
      <c r="C134" s="124" t="s">
        <v>737</v>
      </c>
      <c r="D134" s="370">
        <v>778.5</v>
      </c>
      <c r="E134" s="81"/>
      <c r="F134" s="81"/>
      <c r="G134" s="131"/>
      <c r="H134" s="242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30"/>
      <c r="C135" s="130"/>
      <c r="D135" s="130"/>
      <c r="E135" s="81"/>
      <c r="F135" s="81"/>
      <c r="I135" s="99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30"/>
      <c r="C136" s="130"/>
      <c r="D136" s="130"/>
      <c r="E136" s="81"/>
      <c r="F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30"/>
      <c r="C137" s="130"/>
      <c r="D137" s="130"/>
      <c r="E137" s="81"/>
      <c r="F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30"/>
      <c r="C138" s="130"/>
      <c r="D138" s="130"/>
      <c r="E138" s="81"/>
      <c r="F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31"/>
      <c r="C139" s="131"/>
      <c r="D139" s="131"/>
      <c r="E139" s="81"/>
      <c r="F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81"/>
      <c r="C140" s="133" t="s">
        <v>193</v>
      </c>
      <c r="D140" s="134">
        <f>SUM(D132:D139)</f>
        <v>1843.65</v>
      </c>
      <c r="E140" s="81"/>
      <c r="F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81"/>
      <c r="C141" s="81"/>
      <c r="D141" s="81"/>
      <c r="E141" s="81"/>
      <c r="F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79" t="s">
        <v>252</v>
      </c>
      <c r="C142" s="304">
        <f>SUM(D70+D81+D88+D96+D103+D110+D119+D127+D140)</f>
        <v>4842.39</v>
      </c>
      <c r="D142" s="99"/>
      <c r="E142" s="99"/>
      <c r="F142" s="389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1"/>
      <c r="C143" s="141"/>
      <c r="D143" s="141"/>
      <c r="E143" s="81"/>
      <c r="F143" s="13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79" t="s">
        <v>253</v>
      </c>
      <c r="C144" s="99"/>
      <c r="D144" s="99"/>
      <c r="E144" s="99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39" t="s">
        <v>254</v>
      </c>
      <c r="C145" s="139" t="s">
        <v>255</v>
      </c>
      <c r="D145" s="139" t="s">
        <v>256</v>
      </c>
      <c r="E145" s="142" t="s">
        <v>257</v>
      </c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231"/>
      <c r="E146" s="146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146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 ht="15.75" customHeight="1">
      <c r="A148" s="81"/>
      <c r="B148" s="146"/>
      <c r="C148" s="147"/>
      <c r="D148" s="146"/>
      <c r="E148" s="146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 ht="15.75" customHeight="1">
      <c r="A149" s="81"/>
      <c r="B149" s="146"/>
      <c r="C149" s="147"/>
      <c r="D149" s="146"/>
      <c r="E149" s="146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146"/>
      <c r="C150" s="331"/>
      <c r="D150" s="342"/>
      <c r="E150" s="146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146"/>
      <c r="C151" s="331"/>
      <c r="D151" s="146"/>
      <c r="E151" s="332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146"/>
      <c r="C152" s="147"/>
      <c r="D152" s="146"/>
      <c r="E152" s="332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146"/>
      <c r="C153" s="147"/>
      <c r="D153" s="146"/>
      <c r="E153" s="333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146"/>
      <c r="C154" s="147"/>
      <c r="D154" s="146"/>
      <c r="E154" s="146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146"/>
      <c r="C155" s="147"/>
      <c r="D155" s="146"/>
      <c r="E155" s="146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373" t="s">
        <v>971</v>
      </c>
      <c r="C157" s="376" t="s">
        <v>255</v>
      </c>
      <c r="D157" s="377" t="s">
        <v>748</v>
      </c>
      <c r="E157" s="374" t="s">
        <v>749</v>
      </c>
      <c r="F157" s="430" t="s">
        <v>937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375"/>
      <c r="C158" s="375"/>
      <c r="D158" s="378"/>
      <c r="E158" s="378"/>
      <c r="F158" s="378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10000.0</v>
      </c>
      <c r="C159" s="406">
        <v>45260.0</v>
      </c>
      <c r="D159" s="219">
        <v>350000.0</v>
      </c>
      <c r="E159" s="219">
        <v>10000.0</v>
      </c>
      <c r="F159" s="219">
        <v>340000.0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15000.0</v>
      </c>
      <c r="C160" s="406">
        <v>45275.0</v>
      </c>
      <c r="D160" s="219">
        <v>340000.0</v>
      </c>
      <c r="E160" s="219">
        <v>5000.0</v>
      </c>
      <c r="F160" s="219">
        <v>335000.0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20000.0</v>
      </c>
      <c r="C161" s="337">
        <v>45315.0</v>
      </c>
      <c r="D161" s="219">
        <v>335000.0</v>
      </c>
      <c r="E161" s="219">
        <v>5000.0</v>
      </c>
      <c r="F161" s="219">
        <v>330000.0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451">
        <v>25000.0</v>
      </c>
      <c r="C162" s="452">
        <v>45328.0</v>
      </c>
      <c r="D162" s="453">
        <v>330000.0</v>
      </c>
      <c r="E162" s="453">
        <v>5000.0</v>
      </c>
      <c r="F162" s="453">
        <v>325000.0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219">
        <v>30000.0</v>
      </c>
      <c r="C163" s="337">
        <v>45357.0</v>
      </c>
      <c r="D163" s="451">
        <v>325000.0</v>
      </c>
      <c r="E163" s="219">
        <v>5000.0</v>
      </c>
      <c r="F163" s="219">
        <v>320000.0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219">
        <v>35000.0</v>
      </c>
      <c r="C164" s="337">
        <v>45385.0</v>
      </c>
      <c r="D164" s="219">
        <v>320000.0</v>
      </c>
      <c r="E164" s="219">
        <v>5000.0</v>
      </c>
      <c r="F164" s="219">
        <v>315000.0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219">
        <v>40000.0</v>
      </c>
      <c r="C165" s="337">
        <v>45416.0</v>
      </c>
      <c r="D165" s="219">
        <v>315000.0</v>
      </c>
      <c r="E165" s="219">
        <v>5000.0</v>
      </c>
      <c r="F165" s="219">
        <v>310000.0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219">
        <v>40500.0</v>
      </c>
      <c r="C166" s="337">
        <v>45427.0</v>
      </c>
      <c r="D166" s="219">
        <v>310000.0</v>
      </c>
      <c r="E166" s="219">
        <v>500.0</v>
      </c>
      <c r="F166" s="219">
        <v>309500.0</v>
      </c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219">
        <v>45500.0</v>
      </c>
      <c r="C167" s="337">
        <v>45450.0</v>
      </c>
      <c r="D167" s="219">
        <v>309500.0</v>
      </c>
      <c r="E167" s="219">
        <v>5000.0</v>
      </c>
      <c r="F167" s="219">
        <v>304500.0</v>
      </c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219">
        <v>46000.0</v>
      </c>
      <c r="C168" s="337">
        <v>45456.0</v>
      </c>
      <c r="D168" s="219">
        <v>304500.0</v>
      </c>
      <c r="E168" s="219">
        <v>500.0</v>
      </c>
      <c r="F168" s="219">
        <v>304000.0</v>
      </c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219">
        <v>51000.0</v>
      </c>
      <c r="C169" s="337">
        <v>45482.0</v>
      </c>
      <c r="D169" s="219">
        <v>304000.0</v>
      </c>
      <c r="E169" s="219">
        <v>5000.0</v>
      </c>
      <c r="F169" s="219">
        <v>299000.0</v>
      </c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219">
        <v>56000.0</v>
      </c>
      <c r="C170" s="337">
        <v>45505.0</v>
      </c>
      <c r="D170" s="219">
        <v>299000.0</v>
      </c>
      <c r="E170" s="219">
        <v>5000.0</v>
      </c>
      <c r="F170" s="219">
        <v>294000.0</v>
      </c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219">
        <v>56500.0</v>
      </c>
      <c r="C171" s="337">
        <v>45505.0</v>
      </c>
      <c r="D171" s="219">
        <v>294000.0</v>
      </c>
      <c r="E171" s="219">
        <v>500.0</v>
      </c>
      <c r="F171" s="219">
        <v>293500.0</v>
      </c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451">
        <v>66500.0</v>
      </c>
      <c r="C172" s="530">
        <v>45545.0</v>
      </c>
      <c r="D172" s="451">
        <v>293500.0</v>
      </c>
      <c r="E172" s="451">
        <v>5000.0</v>
      </c>
      <c r="F172" s="451">
        <v>288500.0</v>
      </c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534">
        <v>71500.0</v>
      </c>
      <c r="C173" s="535">
        <v>45586.0</v>
      </c>
      <c r="D173" s="451">
        <v>288500.0</v>
      </c>
      <c r="E173" s="534">
        <v>4000.0</v>
      </c>
      <c r="F173" s="534">
        <v>283500.0</v>
      </c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534">
        <v>76500.0</v>
      </c>
      <c r="C174" s="535">
        <v>45605.0</v>
      </c>
      <c r="D174" s="534">
        <v>283500.0</v>
      </c>
      <c r="E174" s="534">
        <v>5000.0</v>
      </c>
      <c r="F174" s="534">
        <v>278500.0</v>
      </c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534"/>
      <c r="C175" s="535"/>
      <c r="D175" s="534">
        <v>278500.0</v>
      </c>
      <c r="E175" s="534"/>
      <c r="F175" s="534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S981" s="81"/>
      <c r="T981" s="81"/>
      <c r="U981" s="81"/>
      <c r="V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S982" s="81"/>
      <c r="T982" s="81"/>
      <c r="U982" s="81"/>
      <c r="V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S983" s="81"/>
      <c r="T983" s="81"/>
      <c r="U983" s="81"/>
      <c r="V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S984" s="81"/>
      <c r="T984" s="81"/>
      <c r="U984" s="81"/>
      <c r="V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S985" s="81"/>
      <c r="T985" s="81"/>
      <c r="U985" s="81"/>
      <c r="V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S986" s="81"/>
      <c r="T986" s="81"/>
      <c r="U986" s="81"/>
      <c r="V986" s="81"/>
    </row>
    <row r="987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S987" s="81"/>
      <c r="T987" s="81"/>
      <c r="U987" s="81"/>
      <c r="V987" s="81"/>
    </row>
    <row r="988">
      <c r="S988" s="81"/>
      <c r="T988" s="81"/>
      <c r="U988" s="81"/>
      <c r="V988" s="81"/>
    </row>
    <row r="989">
      <c r="S989" s="81"/>
      <c r="T989" s="81"/>
      <c r="U989" s="81"/>
      <c r="V989" s="81"/>
    </row>
  </sheetData>
  <mergeCells count="6">
    <mergeCell ref="B121:D121"/>
    <mergeCell ref="B157:B158"/>
    <mergeCell ref="C157:C158"/>
    <mergeCell ref="D157:D158"/>
    <mergeCell ref="E157:E158"/>
    <mergeCell ref="F157:F158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SUM(D38+C139)</f>
        <v>42520.67</v>
      </c>
      <c r="F1" s="78"/>
      <c r="G1" s="379" t="s">
        <v>1293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/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v>44219.7</v>
      </c>
      <c r="F4" s="81">
        <f>(E4/E1)</f>
        <v>1.039957743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15.0</v>
      </c>
      <c r="B6" s="85" t="s">
        <v>13</v>
      </c>
      <c r="C6" s="85" t="s">
        <v>14</v>
      </c>
      <c r="D6" s="86">
        <v>3162.86</v>
      </c>
      <c r="E6" s="209" t="s">
        <v>15</v>
      </c>
      <c r="F6" s="82" t="s">
        <v>1294</v>
      </c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15.0</v>
      </c>
      <c r="B7" s="85" t="s">
        <v>20</v>
      </c>
      <c r="C7" s="85" t="s">
        <v>21</v>
      </c>
      <c r="D7" s="86">
        <v>329.31</v>
      </c>
      <c r="E7" s="209" t="s">
        <v>15</v>
      </c>
      <c r="F7" s="82" t="s">
        <v>1294</v>
      </c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15.0</v>
      </c>
      <c r="B8" s="85" t="s">
        <v>23</v>
      </c>
      <c r="C8" s="85" t="s">
        <v>21</v>
      </c>
      <c r="D8" s="86">
        <v>73.0</v>
      </c>
      <c r="E8" s="209" t="s">
        <v>15</v>
      </c>
      <c r="F8" s="82" t="s">
        <v>1294</v>
      </c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1295</v>
      </c>
      <c r="D9" s="86">
        <v>102.12</v>
      </c>
      <c r="E9" s="209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701</v>
      </c>
      <c r="D10" s="357">
        <v>3000.0</v>
      </c>
      <c r="E10" s="209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1296</v>
      </c>
      <c r="C11" s="307" t="s">
        <v>1297</v>
      </c>
      <c r="D11" s="87">
        <v>1606.6</v>
      </c>
      <c r="E11" s="209" t="s">
        <v>15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1298</v>
      </c>
      <c r="C12" s="307" t="s">
        <v>701</v>
      </c>
      <c r="D12" s="87">
        <v>2152.18</v>
      </c>
      <c r="E12" s="209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1299</v>
      </c>
      <c r="C13" s="307" t="s">
        <v>701</v>
      </c>
      <c r="D13" s="87">
        <v>346.7</v>
      </c>
      <c r="E13" s="209" t="s">
        <v>15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24.0</v>
      </c>
      <c r="B14" s="85" t="s">
        <v>1300</v>
      </c>
      <c r="C14" s="307" t="s">
        <v>701</v>
      </c>
      <c r="D14" s="86">
        <v>97.18</v>
      </c>
      <c r="E14" s="209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1301</v>
      </c>
      <c r="C15" s="85" t="s">
        <v>701</v>
      </c>
      <c r="D15" s="86">
        <v>55.0</v>
      </c>
      <c r="E15" s="275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1302</v>
      </c>
      <c r="C16" s="85" t="s">
        <v>26</v>
      </c>
      <c r="D16" s="86">
        <v>286.0</v>
      </c>
      <c r="E16" s="275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1.0</v>
      </c>
      <c r="B17" s="85" t="s">
        <v>1303</v>
      </c>
      <c r="C17" s="85" t="s">
        <v>26</v>
      </c>
      <c r="D17" s="86">
        <v>286.0</v>
      </c>
      <c r="E17" s="209" t="s">
        <v>15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1.0</v>
      </c>
      <c r="B18" s="85" t="s">
        <v>1304</v>
      </c>
      <c r="C18" s="85" t="s">
        <v>168</v>
      </c>
      <c r="D18" s="86">
        <v>99.0</v>
      </c>
      <c r="E18" s="209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5.0</v>
      </c>
      <c r="B19" s="85" t="s">
        <v>1305</v>
      </c>
      <c r="C19" s="85" t="s">
        <v>14</v>
      </c>
      <c r="D19" s="86">
        <v>208.92</v>
      </c>
      <c r="E19" s="209" t="s">
        <v>15</v>
      </c>
      <c r="F19" s="82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5.0</v>
      </c>
      <c r="B20" s="85" t="s">
        <v>1306</v>
      </c>
      <c r="C20" s="85" t="s">
        <v>14</v>
      </c>
      <c r="D20" s="86">
        <v>220.33</v>
      </c>
      <c r="E20" s="209" t="s">
        <v>15</v>
      </c>
      <c r="F20" s="82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5.0</v>
      </c>
      <c r="B21" s="85" t="s">
        <v>32</v>
      </c>
      <c r="C21" s="85" t="s">
        <v>369</v>
      </c>
      <c r="D21" s="86">
        <v>1000.0</v>
      </c>
      <c r="E21" s="209" t="s">
        <v>15</v>
      </c>
      <c r="F21" s="82" t="s">
        <v>1294</v>
      </c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5.0</v>
      </c>
      <c r="B22" s="85" t="s">
        <v>1307</v>
      </c>
      <c r="C22" s="85" t="s">
        <v>369</v>
      </c>
      <c r="D22" s="86">
        <v>300.0</v>
      </c>
      <c r="E22" s="209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7.0</v>
      </c>
      <c r="B23" s="85" t="s">
        <v>49</v>
      </c>
      <c r="C23" s="85" t="s">
        <v>50</v>
      </c>
      <c r="D23" s="86">
        <v>7.23</v>
      </c>
      <c r="E23" s="209" t="s">
        <v>15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10.0</v>
      </c>
      <c r="B24" s="85" t="s">
        <v>331</v>
      </c>
      <c r="C24" s="85" t="s">
        <v>50</v>
      </c>
      <c r="D24" s="224">
        <v>148.53</v>
      </c>
      <c r="E24" s="209" t="s">
        <v>15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10.0</v>
      </c>
      <c r="B25" s="85" t="s">
        <v>504</v>
      </c>
      <c r="C25" s="85" t="s">
        <v>39</v>
      </c>
      <c r="D25" s="86">
        <v>706.0</v>
      </c>
      <c r="E25" s="209" t="s">
        <v>15</v>
      </c>
      <c r="F25" s="82" t="s">
        <v>1294</v>
      </c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10.0</v>
      </c>
      <c r="B26" s="85" t="s">
        <v>1128</v>
      </c>
      <c r="C26" s="85" t="s">
        <v>50</v>
      </c>
      <c r="D26" s="181" t="s">
        <v>896</v>
      </c>
      <c r="E26" s="209" t="s">
        <v>895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15.0</v>
      </c>
      <c r="B27" s="85" t="s">
        <v>172</v>
      </c>
      <c r="C27" s="85" t="s">
        <v>26</v>
      </c>
      <c r="D27" s="358">
        <f>SUM(E42:E51)</f>
        <v>7138.93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85">
        <v>15.0</v>
      </c>
      <c r="B28" s="85" t="s">
        <v>506</v>
      </c>
      <c r="C28" s="85" t="s">
        <v>26</v>
      </c>
      <c r="D28" s="86">
        <v>1412.0</v>
      </c>
      <c r="E28" s="209" t="s">
        <v>15</v>
      </c>
      <c r="F28" s="82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>
      <c r="A29" s="356">
        <v>20.0</v>
      </c>
      <c r="B29" s="277" t="s">
        <v>38</v>
      </c>
      <c r="C29" s="85" t="s">
        <v>1077</v>
      </c>
      <c r="D29" s="86">
        <v>458.37</v>
      </c>
      <c r="E29" s="209" t="s">
        <v>15</v>
      </c>
      <c r="F29" s="82" t="s">
        <v>1294</v>
      </c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>
      <c r="A30" s="356">
        <v>20.0</v>
      </c>
      <c r="B30" s="307" t="s">
        <v>1129</v>
      </c>
      <c r="C30" s="85" t="s">
        <v>1077</v>
      </c>
      <c r="D30" s="86">
        <v>477.14</v>
      </c>
      <c r="E30" s="209" t="s">
        <v>15</v>
      </c>
      <c r="F30" s="82" t="s">
        <v>1294</v>
      </c>
      <c r="H30" s="82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>
      <c r="A31" s="85">
        <v>20.0</v>
      </c>
      <c r="B31" s="85" t="s">
        <v>368</v>
      </c>
      <c r="C31" s="85" t="s">
        <v>39</v>
      </c>
      <c r="D31" s="181" t="s">
        <v>397</v>
      </c>
      <c r="E31" s="209" t="s">
        <v>397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>
      <c r="A32" s="85">
        <v>20.0</v>
      </c>
      <c r="B32" s="85" t="s">
        <v>1045</v>
      </c>
      <c r="C32" s="85" t="s">
        <v>39</v>
      </c>
      <c r="D32" s="87">
        <v>3226.84</v>
      </c>
      <c r="E32" s="209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5">
        <v>20.0</v>
      </c>
      <c r="B33" s="85" t="s">
        <v>60</v>
      </c>
      <c r="C33" s="85" t="s">
        <v>39</v>
      </c>
      <c r="D33" s="87">
        <v>1932.09</v>
      </c>
      <c r="E33" s="209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5">
        <v>30.0</v>
      </c>
      <c r="B34" s="85" t="s">
        <v>1308</v>
      </c>
      <c r="C34" s="92" t="s">
        <v>1309</v>
      </c>
      <c r="D34" s="87">
        <v>900.0</v>
      </c>
      <c r="E34" s="209" t="s">
        <v>15</v>
      </c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5">
        <v>30.0</v>
      </c>
      <c r="B35" s="85" t="s">
        <v>177</v>
      </c>
      <c r="C35" s="89" t="s">
        <v>168</v>
      </c>
      <c r="D35" s="87">
        <v>100.0</v>
      </c>
      <c r="E35" s="209" t="s">
        <v>15</v>
      </c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5">
        <v>30.0</v>
      </c>
      <c r="B36" s="85" t="s">
        <v>1046</v>
      </c>
      <c r="C36" s="92" t="s">
        <v>26</v>
      </c>
      <c r="D36" s="153">
        <f>SUM(C57:D57)</f>
        <v>900</v>
      </c>
      <c r="E36" s="209" t="s">
        <v>15</v>
      </c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5">
        <v>30.0</v>
      </c>
      <c r="B37" s="85" t="s">
        <v>178</v>
      </c>
      <c r="C37" s="92" t="s">
        <v>26</v>
      </c>
      <c r="D37" s="153">
        <f>SUM(J42:J51)</f>
        <v>7931.56</v>
      </c>
      <c r="E37" s="209" t="s">
        <v>15</v>
      </c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94"/>
      <c r="B38" s="95" t="s">
        <v>179</v>
      </c>
      <c r="C38" s="96"/>
      <c r="D38" s="97">
        <f>SUM(D6:D37)</f>
        <v>38663.89</v>
      </c>
      <c r="E38" s="344"/>
      <c r="F38" s="99"/>
      <c r="G38" s="99"/>
      <c r="H38" s="99"/>
      <c r="I38" s="99"/>
      <c r="J38" s="81"/>
      <c r="K38" s="81"/>
      <c r="L38" s="81"/>
      <c r="M38" s="81"/>
      <c r="N38" s="81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S39" s="81"/>
      <c r="T39" s="81"/>
      <c r="U39" s="81"/>
      <c r="V39" s="81"/>
    </row>
    <row r="40" ht="19.5" customHeight="1">
      <c r="A40" s="81"/>
      <c r="B40" s="100" t="s">
        <v>172</v>
      </c>
      <c r="C40" s="101"/>
      <c r="D40" s="101"/>
      <c r="E40" s="94"/>
      <c r="F40" s="81"/>
      <c r="G40" s="100" t="s">
        <v>178</v>
      </c>
      <c r="H40" s="380"/>
      <c r="I40" s="101"/>
      <c r="J40" s="94"/>
      <c r="K40" s="94"/>
      <c r="L40" s="81"/>
      <c r="M40" s="81"/>
      <c r="N40" s="81"/>
      <c r="O40" s="81"/>
      <c r="P40" s="81"/>
      <c r="Q40" s="81"/>
      <c r="S40" s="81"/>
      <c r="T40" s="81"/>
      <c r="U40" s="81"/>
      <c r="V40" s="81"/>
    </row>
    <row r="41" ht="19.5" customHeight="1">
      <c r="A41" s="81"/>
      <c r="B41" s="102" t="s">
        <v>180</v>
      </c>
      <c r="C41" s="102" t="s">
        <v>181</v>
      </c>
      <c r="D41" s="102" t="s">
        <v>761</v>
      </c>
      <c r="E41" s="189" t="s">
        <v>19</v>
      </c>
      <c r="F41" s="81"/>
      <c r="G41" s="102" t="s">
        <v>180</v>
      </c>
      <c r="H41" s="381" t="s">
        <v>181</v>
      </c>
      <c r="I41" s="102" t="s">
        <v>762</v>
      </c>
      <c r="J41" s="107" t="s">
        <v>19</v>
      </c>
      <c r="K41" s="107"/>
      <c r="L41" s="323" t="s">
        <v>435</v>
      </c>
      <c r="M41" s="324" t="s">
        <v>436</v>
      </c>
      <c r="N41" s="81"/>
      <c r="O41" s="81"/>
      <c r="P41" s="81"/>
      <c r="Q41" s="81"/>
      <c r="S41" s="81"/>
      <c r="T41" s="81"/>
      <c r="U41" s="81"/>
      <c r="V41" s="81"/>
    </row>
    <row r="42" ht="19.5" customHeight="1">
      <c r="A42" s="81"/>
      <c r="B42" s="108" t="s">
        <v>371</v>
      </c>
      <c r="C42" s="397">
        <v>421.9</v>
      </c>
      <c r="D42" s="433">
        <v>0.0</v>
      </c>
      <c r="E42" s="396">
        <f t="shared" ref="E42:E53" si="1">SUM(C42+D42)</f>
        <v>421.9</v>
      </c>
      <c r="F42" s="81"/>
      <c r="G42" s="108" t="s">
        <v>371</v>
      </c>
      <c r="H42" s="524"/>
      <c r="I42" s="267">
        <v>149.6</v>
      </c>
      <c r="J42" s="396">
        <f t="shared" ref="J42:J44" si="2">SUM(H42:I42)</f>
        <v>149.6</v>
      </c>
      <c r="K42" s="108" t="s">
        <v>371</v>
      </c>
      <c r="L42" s="241"/>
      <c r="M42" s="396">
        <f t="shared" ref="M42:M54" si="3">SUM(E42+J42)</f>
        <v>571.5</v>
      </c>
      <c r="N42" s="81"/>
      <c r="O42" s="81"/>
      <c r="P42" s="81"/>
      <c r="Q42" s="81"/>
      <c r="S42" s="81"/>
      <c r="T42" s="81"/>
      <c r="U42" s="81"/>
      <c r="V42" s="81"/>
    </row>
    <row r="43" ht="19.5" customHeight="1">
      <c r="A43" s="81"/>
      <c r="B43" s="108" t="s">
        <v>833</v>
      </c>
      <c r="C43" s="302"/>
      <c r="D43" s="398">
        <v>2116.54</v>
      </c>
      <c r="E43" s="396">
        <f t="shared" si="1"/>
        <v>2116.54</v>
      </c>
      <c r="F43" s="81"/>
      <c r="G43" s="108" t="s">
        <v>833</v>
      </c>
      <c r="H43" s="393"/>
      <c r="I43" s="385">
        <v>2643.77</v>
      </c>
      <c r="J43" s="396">
        <f t="shared" si="2"/>
        <v>2643.77</v>
      </c>
      <c r="K43" s="108" t="s">
        <v>833</v>
      </c>
      <c r="L43" s="241"/>
      <c r="M43" s="396">
        <f t="shared" si="3"/>
        <v>4760.31</v>
      </c>
      <c r="N43" s="82"/>
      <c r="O43" s="81"/>
      <c r="P43" s="81"/>
      <c r="Q43" s="81"/>
      <c r="S43" s="81"/>
      <c r="T43" s="81"/>
      <c r="U43" s="81"/>
      <c r="V43" s="81"/>
    </row>
    <row r="44" ht="19.5" customHeight="1">
      <c r="A44" s="81"/>
      <c r="B44" s="108" t="s">
        <v>954</v>
      </c>
      <c r="C44" s="302">
        <v>145.0</v>
      </c>
      <c r="D44" s="398">
        <v>805.37</v>
      </c>
      <c r="E44" s="396">
        <f t="shared" si="1"/>
        <v>950.37</v>
      </c>
      <c r="F44" s="81"/>
      <c r="G44" s="108" t="s">
        <v>954</v>
      </c>
      <c r="H44" s="393">
        <v>360.0</v>
      </c>
      <c r="I44" s="267">
        <v>97.23</v>
      </c>
      <c r="J44" s="396">
        <f t="shared" si="2"/>
        <v>457.23</v>
      </c>
      <c r="K44" s="108" t="s">
        <v>954</v>
      </c>
      <c r="L44" s="241"/>
      <c r="M44" s="396">
        <f t="shared" si="3"/>
        <v>1407.6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108" t="s">
        <v>604</v>
      </c>
      <c r="C45" s="516"/>
      <c r="D45" s="398">
        <v>454.67</v>
      </c>
      <c r="E45" s="396">
        <f t="shared" si="1"/>
        <v>454.67</v>
      </c>
      <c r="F45" s="81"/>
      <c r="G45" s="108" t="s">
        <v>604</v>
      </c>
      <c r="H45" s="393"/>
      <c r="I45" s="224"/>
      <c r="J45" s="302">
        <v>672.65</v>
      </c>
      <c r="K45" s="108" t="s">
        <v>604</v>
      </c>
      <c r="L45" s="241"/>
      <c r="M45" s="396">
        <f t="shared" si="3"/>
        <v>1127.32</v>
      </c>
      <c r="N45" s="82"/>
      <c r="O45" s="81"/>
      <c r="P45" s="81"/>
      <c r="Q45" s="81"/>
      <c r="S45" s="81"/>
      <c r="T45" s="81"/>
      <c r="U45" s="81"/>
      <c r="V45" s="81"/>
    </row>
    <row r="46">
      <c r="A46" s="81"/>
      <c r="B46" s="108" t="s">
        <v>669</v>
      </c>
      <c r="C46" s="302"/>
      <c r="D46" s="398">
        <v>131.1</v>
      </c>
      <c r="E46" s="396">
        <f t="shared" si="1"/>
        <v>131.1</v>
      </c>
      <c r="F46" s="81"/>
      <c r="G46" s="108" t="s">
        <v>669</v>
      </c>
      <c r="H46" s="393"/>
      <c r="I46" s="224">
        <v>384.02</v>
      </c>
      <c r="J46" s="396">
        <f>SUM(H46:I46)</f>
        <v>384.02</v>
      </c>
      <c r="K46" s="108" t="s">
        <v>669</v>
      </c>
      <c r="L46" s="241"/>
      <c r="M46" s="396">
        <f t="shared" si="3"/>
        <v>515.12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08" t="s">
        <v>1188</v>
      </c>
      <c r="C47" s="302"/>
      <c r="D47" s="398">
        <v>1344.12</v>
      </c>
      <c r="E47" s="396">
        <f t="shared" si="1"/>
        <v>1344.12</v>
      </c>
      <c r="F47" s="81"/>
      <c r="G47" s="108" t="s">
        <v>1188</v>
      </c>
      <c r="H47" s="524"/>
      <c r="I47" s="224"/>
      <c r="J47" s="302">
        <v>1553.39</v>
      </c>
      <c r="K47" s="108" t="s">
        <v>1188</v>
      </c>
      <c r="L47" s="241"/>
      <c r="M47" s="396">
        <f t="shared" si="3"/>
        <v>2897.51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08" t="s">
        <v>1239</v>
      </c>
      <c r="C48" s="302"/>
      <c r="D48" s="398">
        <v>472.5</v>
      </c>
      <c r="E48" s="396">
        <f t="shared" si="1"/>
        <v>472.5</v>
      </c>
      <c r="F48" s="81"/>
      <c r="G48" s="108" t="s">
        <v>1239</v>
      </c>
      <c r="H48" s="399"/>
      <c r="I48" s="224">
        <v>276.9</v>
      </c>
      <c r="J48" s="224">
        <v>276.9</v>
      </c>
      <c r="K48" s="108" t="s">
        <v>1239</v>
      </c>
      <c r="L48" s="241"/>
      <c r="M48" s="421">
        <f t="shared" si="3"/>
        <v>749.4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319" t="s">
        <v>1108</v>
      </c>
      <c r="C49" s="302"/>
      <c r="D49" s="398">
        <v>579.13</v>
      </c>
      <c r="E49" s="396">
        <f t="shared" si="1"/>
        <v>579.13</v>
      </c>
      <c r="F49" s="81"/>
      <c r="G49" s="319" t="s">
        <v>1108</v>
      </c>
      <c r="H49" s="393">
        <v>30.0</v>
      </c>
      <c r="I49" s="398">
        <v>739.0</v>
      </c>
      <c r="J49" s="396">
        <f t="shared" ref="J49:J53" si="4">SUM(H49:I49)</f>
        <v>769</v>
      </c>
      <c r="K49" s="319" t="s">
        <v>1108</v>
      </c>
      <c r="L49" s="241"/>
      <c r="M49" s="421">
        <f t="shared" si="3"/>
        <v>1348.13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319" t="s">
        <v>763</v>
      </c>
      <c r="C50" s="302"/>
      <c r="D50" s="398">
        <v>318.6</v>
      </c>
      <c r="E50" s="396">
        <f t="shared" si="1"/>
        <v>318.6</v>
      </c>
      <c r="F50" s="81"/>
      <c r="G50" s="319" t="s">
        <v>763</v>
      </c>
      <c r="H50" s="436"/>
      <c r="I50" s="398">
        <v>675.0</v>
      </c>
      <c r="J50" s="396">
        <f t="shared" si="4"/>
        <v>675</v>
      </c>
      <c r="K50" s="319" t="s">
        <v>763</v>
      </c>
      <c r="L50" s="241"/>
      <c r="M50" s="421">
        <f t="shared" si="3"/>
        <v>993.6</v>
      </c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330" t="s">
        <v>1310</v>
      </c>
      <c r="C51" s="302"/>
      <c r="D51" s="398">
        <v>350.0</v>
      </c>
      <c r="E51" s="396">
        <f t="shared" si="1"/>
        <v>350</v>
      </c>
      <c r="F51" s="81"/>
      <c r="G51" s="319" t="s">
        <v>1190</v>
      </c>
      <c r="H51" s="436"/>
      <c r="I51" s="224">
        <v>350.0</v>
      </c>
      <c r="J51" s="396">
        <f t="shared" si="4"/>
        <v>350</v>
      </c>
      <c r="K51" s="319" t="s">
        <v>1190</v>
      </c>
      <c r="L51" s="241"/>
      <c r="M51" s="421">
        <f t="shared" si="3"/>
        <v>700</v>
      </c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319" t="s">
        <v>1131</v>
      </c>
      <c r="C52" s="302"/>
      <c r="D52" s="398">
        <v>0.0</v>
      </c>
      <c r="E52" s="396">
        <f t="shared" si="1"/>
        <v>0</v>
      </c>
      <c r="F52" s="81"/>
      <c r="G52" s="319" t="s">
        <v>1131</v>
      </c>
      <c r="H52" s="573"/>
      <c r="I52" s="224"/>
      <c r="J52" s="396">
        <f t="shared" si="4"/>
        <v>0</v>
      </c>
      <c r="K52" s="319" t="s">
        <v>1131</v>
      </c>
      <c r="L52" s="241"/>
      <c r="M52" s="396">
        <f t="shared" si="3"/>
        <v>0</v>
      </c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330" t="s">
        <v>1311</v>
      </c>
      <c r="C53" s="131"/>
      <c r="D53" s="85">
        <v>0.0</v>
      </c>
      <c r="E53" s="396">
        <f t="shared" si="1"/>
        <v>0</v>
      </c>
      <c r="F53" s="194"/>
      <c r="G53" s="330" t="s">
        <v>1312</v>
      </c>
      <c r="H53" s="131"/>
      <c r="I53" s="85">
        <v>172.8</v>
      </c>
      <c r="J53" s="396">
        <f t="shared" si="4"/>
        <v>172.8</v>
      </c>
      <c r="K53" s="330" t="s">
        <v>1311</v>
      </c>
      <c r="L53" s="327"/>
      <c r="M53" s="396">
        <f t="shared" si="3"/>
        <v>172.8</v>
      </c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130" t="s">
        <v>281</v>
      </c>
      <c r="E54" s="396">
        <f>SUM(E42:E53)</f>
        <v>7138.93</v>
      </c>
      <c r="F54" s="81"/>
      <c r="G54" s="81"/>
      <c r="H54" s="81"/>
      <c r="I54" s="257" t="s">
        <v>193</v>
      </c>
      <c r="J54" s="335">
        <f>SUM(J42:J53)</f>
        <v>8104.36</v>
      </c>
      <c r="K54" s="81"/>
      <c r="L54" s="81"/>
      <c r="M54" s="396">
        <f t="shared" si="3"/>
        <v>15243.29</v>
      </c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87" t="s">
        <v>1021</v>
      </c>
      <c r="C56" s="132" t="s">
        <v>1022</v>
      </c>
      <c r="D56" s="132" t="s">
        <v>1023</v>
      </c>
      <c r="E56" s="132" t="s">
        <v>281</v>
      </c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2" t="s">
        <v>1024</v>
      </c>
      <c r="C57" s="456">
        <v>450.0</v>
      </c>
      <c r="D57" s="456">
        <v>450.0</v>
      </c>
      <c r="E57" s="456">
        <f>SUM(C57:D57)</f>
        <v>900</v>
      </c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79" t="s">
        <v>201</v>
      </c>
      <c r="C59" s="99"/>
      <c r="D59" s="99"/>
      <c r="E59" s="99"/>
      <c r="F59" s="99"/>
      <c r="G59" s="99"/>
      <c r="H59" s="99"/>
      <c r="I59" s="99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79" t="s">
        <v>438</v>
      </c>
      <c r="C61" s="99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29"/>
      <c r="C62" s="129"/>
      <c r="D62" s="129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0" t="s">
        <v>1313</v>
      </c>
      <c r="C63" s="130" t="s">
        <v>416</v>
      </c>
      <c r="D63" s="130">
        <v>107.95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/>
      <c r="C64" s="130"/>
      <c r="D64" s="13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0"/>
      <c r="C65" s="130"/>
      <c r="D65" s="13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/>
      <c r="C66" s="130"/>
      <c r="D66" s="13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1"/>
      <c r="C67" s="131"/>
      <c r="D67" s="13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81"/>
      <c r="C68" s="133" t="s">
        <v>193</v>
      </c>
      <c r="D68" s="134">
        <f>SUM(D63:D67)</f>
        <v>107.95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79" t="s">
        <v>210</v>
      </c>
      <c r="C70" s="99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29" t="s">
        <v>203</v>
      </c>
      <c r="C71" s="129" t="s">
        <v>160</v>
      </c>
      <c r="D71" s="517" t="s">
        <v>204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0" t="s">
        <v>733</v>
      </c>
      <c r="C72" s="130" t="s">
        <v>416</v>
      </c>
      <c r="D72" s="302">
        <v>194.04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0"/>
      <c r="C73" s="130"/>
      <c r="D73" s="302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330"/>
      <c r="C74" s="130"/>
      <c r="D74" s="302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330"/>
      <c r="C75" s="130"/>
      <c r="D75" s="302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0"/>
      <c r="C76" s="130"/>
      <c r="D76" s="302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1"/>
      <c r="C77" s="131"/>
      <c r="D77" s="396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5"/>
      <c r="C78" s="131"/>
      <c r="D78" s="396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6"/>
      <c r="C79" s="133" t="s">
        <v>193</v>
      </c>
      <c r="D79" s="329">
        <f>SUM(D72:D78)</f>
        <v>194.04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79" t="s">
        <v>216</v>
      </c>
      <c r="C81" s="99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29" t="s">
        <v>203</v>
      </c>
      <c r="C82" s="129" t="s">
        <v>160</v>
      </c>
      <c r="D82" s="129" t="s">
        <v>204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0" t="s">
        <v>1314</v>
      </c>
      <c r="C83" s="130" t="s">
        <v>416</v>
      </c>
      <c r="D83" s="302">
        <v>55.0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0"/>
      <c r="C84" s="130"/>
      <c r="D84" s="302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5"/>
      <c r="C85" s="135"/>
      <c r="D85" s="577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6"/>
      <c r="C86" s="133" t="s">
        <v>193</v>
      </c>
      <c r="D86" s="329">
        <f>SUM(D83:D85)</f>
        <v>55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79" t="s">
        <v>220</v>
      </c>
      <c r="C88" s="99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29" t="s">
        <v>203</v>
      </c>
      <c r="C89" s="129" t="s">
        <v>160</v>
      </c>
      <c r="D89" s="129" t="s">
        <v>204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0" t="s">
        <v>1315</v>
      </c>
      <c r="C90" s="130" t="s">
        <v>263</v>
      </c>
      <c r="D90" s="302">
        <v>76.75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 t="s">
        <v>1316</v>
      </c>
      <c r="C91" s="130" t="s">
        <v>263</v>
      </c>
      <c r="D91" s="130">
        <v>150.0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7"/>
      <c r="C92" s="137"/>
      <c r="D92" s="348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6"/>
      <c r="C93" s="133" t="s">
        <v>193</v>
      </c>
      <c r="D93" s="329">
        <f>SUM(D90:D92)</f>
        <v>226.75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79" t="s">
        <v>223</v>
      </c>
      <c r="C95" s="99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29" t="s">
        <v>203</v>
      </c>
      <c r="C96" s="129" t="s">
        <v>160</v>
      </c>
      <c r="D96" s="129" t="s">
        <v>204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0" t="s">
        <v>1281</v>
      </c>
      <c r="C97" s="130" t="s">
        <v>1317</v>
      </c>
      <c r="D97" s="130">
        <v>773.58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0" t="s">
        <v>1318</v>
      </c>
      <c r="C98" s="130" t="s">
        <v>516</v>
      </c>
      <c r="D98" s="302">
        <v>380.0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0"/>
      <c r="C99" s="130"/>
      <c r="D99" s="13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81"/>
      <c r="C100" s="133" t="s">
        <v>193</v>
      </c>
      <c r="D100" s="134">
        <f>SUM(D97:D99)</f>
        <v>1153.58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79" t="s">
        <v>224</v>
      </c>
      <c r="C102" s="99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29" t="s">
        <v>203</v>
      </c>
      <c r="C103" s="129" t="s">
        <v>160</v>
      </c>
      <c r="D103" s="129" t="s">
        <v>204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330"/>
      <c r="C104" s="387"/>
      <c r="D104" s="388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31"/>
      <c r="C105" s="131"/>
      <c r="D105" s="13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35"/>
      <c r="C106" s="135"/>
      <c r="D106" s="135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6"/>
      <c r="C107" s="133" t="s">
        <v>193</v>
      </c>
      <c r="D107" s="134">
        <f>SUM(D104:D106)</f>
        <v>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81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200" t="s">
        <v>354</v>
      </c>
      <c r="C110" s="99"/>
      <c r="D110" s="81"/>
      <c r="E110" s="81"/>
      <c r="F110" s="81"/>
      <c r="G110" s="365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29" t="s">
        <v>203</v>
      </c>
      <c r="C111" s="129" t="s">
        <v>160</v>
      </c>
      <c r="D111" s="129" t="s">
        <v>204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30"/>
      <c r="C112" s="130"/>
      <c r="D112" s="302"/>
      <c r="E112" s="199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87"/>
      <c r="C113" s="130"/>
      <c r="D113" s="302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30"/>
      <c r="C114" s="130"/>
      <c r="D114" s="302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7"/>
      <c r="C115" s="137"/>
      <c r="D115" s="348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213"/>
      <c r="C116" s="214" t="s">
        <v>193</v>
      </c>
      <c r="D116" s="411">
        <f>SUM(D112:D115)</f>
        <v>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216"/>
      <c r="C117" s="217"/>
      <c r="D117" s="217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364" t="s">
        <v>928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29" t="s">
        <v>203</v>
      </c>
      <c r="C119" s="129" t="s">
        <v>160</v>
      </c>
      <c r="D119" s="129" t="s">
        <v>204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187" t="s">
        <v>1319</v>
      </c>
      <c r="C120" s="130" t="s">
        <v>270</v>
      </c>
      <c r="D120" s="302">
        <v>143.0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130"/>
      <c r="C121" s="130"/>
      <c r="D121" s="302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130"/>
      <c r="C122" s="130"/>
      <c r="D122" s="13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137"/>
      <c r="C123" s="137"/>
      <c r="D123" s="137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213"/>
      <c r="C124" s="214" t="s">
        <v>193</v>
      </c>
      <c r="D124" s="439">
        <f>SUM(D120:D123)</f>
        <v>143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367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216"/>
      <c r="C126" s="429"/>
      <c r="D126" s="429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79" t="s">
        <v>930</v>
      </c>
      <c r="C127" s="218"/>
      <c r="D127" s="218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29" t="s">
        <v>203</v>
      </c>
      <c r="C128" s="129" t="s">
        <v>160</v>
      </c>
      <c r="D128" s="129" t="s">
        <v>204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330" t="s">
        <v>1290</v>
      </c>
      <c r="C129" s="387" t="s">
        <v>1320</v>
      </c>
      <c r="D129" s="155">
        <v>747.15</v>
      </c>
      <c r="E129" s="199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330" t="s">
        <v>1321</v>
      </c>
      <c r="C130" s="387" t="s">
        <v>270</v>
      </c>
      <c r="D130" s="578">
        <v>1229.31</v>
      </c>
      <c r="E130" s="81"/>
      <c r="F130" s="81"/>
      <c r="G130" s="389"/>
      <c r="H130" s="389"/>
      <c r="I130" s="99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369"/>
      <c r="C131" s="124"/>
      <c r="D131" s="370"/>
      <c r="E131" s="81"/>
      <c r="F131" s="81"/>
      <c r="G131" s="131"/>
      <c r="H131" s="242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0"/>
      <c r="C132" s="130"/>
      <c r="D132" s="130"/>
      <c r="E132" s="81"/>
      <c r="F132" s="81"/>
      <c r="I132" s="99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30"/>
      <c r="C133" s="130"/>
      <c r="D133" s="130"/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30"/>
      <c r="C134" s="130"/>
      <c r="D134" s="130"/>
      <c r="E134" s="81"/>
      <c r="F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30"/>
      <c r="C135" s="130"/>
      <c r="D135" s="130"/>
      <c r="E135" s="81"/>
      <c r="F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31"/>
      <c r="C136" s="131"/>
      <c r="D136" s="131"/>
      <c r="E136" s="81"/>
      <c r="F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81"/>
      <c r="C137" s="133" t="s">
        <v>193</v>
      </c>
      <c r="D137" s="134">
        <f>SUM(D129:D136)</f>
        <v>1976.46</v>
      </c>
      <c r="E137" s="81"/>
      <c r="F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81"/>
      <c r="C138" s="81"/>
      <c r="D138" s="81"/>
      <c r="E138" s="81"/>
      <c r="F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79" t="s">
        <v>252</v>
      </c>
      <c r="C139" s="304">
        <f>SUM(D68+D79+D86+D93+D100+D107+D116+D124+D137)</f>
        <v>3856.78</v>
      </c>
      <c r="D139" s="99"/>
      <c r="E139" s="99"/>
      <c r="F139" s="389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1"/>
      <c r="C140" s="141"/>
      <c r="D140" s="141"/>
      <c r="E140" s="81"/>
      <c r="F140" s="13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79" t="s">
        <v>253</v>
      </c>
      <c r="C141" s="99"/>
      <c r="D141" s="99"/>
      <c r="E141" s="99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39" t="s">
        <v>254</v>
      </c>
      <c r="C142" s="139" t="s">
        <v>255</v>
      </c>
      <c r="D142" s="139" t="s">
        <v>256</v>
      </c>
      <c r="E142" s="142" t="s">
        <v>257</v>
      </c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147"/>
      <c r="D143" s="231"/>
      <c r="E143" s="146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147"/>
      <c r="D144" s="146"/>
      <c r="E144" s="146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 ht="15.75" customHeight="1">
      <c r="A145" s="81"/>
      <c r="B145" s="146"/>
      <c r="C145" s="147"/>
      <c r="D145" s="146"/>
      <c r="E145" s="146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 ht="15.75" customHeight="1">
      <c r="A146" s="81"/>
      <c r="B146" s="146"/>
      <c r="C146" s="147"/>
      <c r="D146" s="146"/>
      <c r="E146" s="146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331"/>
      <c r="D147" s="342"/>
      <c r="E147" s="146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331"/>
      <c r="D148" s="146"/>
      <c r="E148" s="332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146"/>
      <c r="C149" s="147"/>
      <c r="D149" s="146"/>
      <c r="E149" s="332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146"/>
      <c r="C150" s="147"/>
      <c r="D150" s="146"/>
      <c r="E150" s="333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146"/>
      <c r="C151" s="147"/>
      <c r="D151" s="146"/>
      <c r="E151" s="146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146"/>
      <c r="C152" s="147"/>
      <c r="D152" s="146"/>
      <c r="E152" s="146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373" t="s">
        <v>971</v>
      </c>
      <c r="C154" s="376" t="s">
        <v>255</v>
      </c>
      <c r="D154" s="377" t="s">
        <v>748</v>
      </c>
      <c r="E154" s="374" t="s">
        <v>749</v>
      </c>
      <c r="F154" s="430" t="s">
        <v>937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375"/>
      <c r="C155" s="375"/>
      <c r="D155" s="378"/>
      <c r="E155" s="378"/>
      <c r="F155" s="378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10000.0</v>
      </c>
      <c r="C156" s="406">
        <v>45260.0</v>
      </c>
      <c r="D156" s="219">
        <v>350000.0</v>
      </c>
      <c r="E156" s="219">
        <v>10000.0</v>
      </c>
      <c r="F156" s="219">
        <v>340000.0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15000.0</v>
      </c>
      <c r="C157" s="406">
        <v>45275.0</v>
      </c>
      <c r="D157" s="219">
        <v>340000.0</v>
      </c>
      <c r="E157" s="219">
        <v>5000.0</v>
      </c>
      <c r="F157" s="219">
        <v>335000.0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20000.0</v>
      </c>
      <c r="C158" s="337">
        <v>45315.0</v>
      </c>
      <c r="D158" s="219">
        <v>335000.0</v>
      </c>
      <c r="E158" s="219">
        <v>5000.0</v>
      </c>
      <c r="F158" s="219">
        <v>330000.0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451">
        <v>25000.0</v>
      </c>
      <c r="C159" s="452">
        <v>45328.0</v>
      </c>
      <c r="D159" s="453">
        <v>330000.0</v>
      </c>
      <c r="E159" s="453">
        <v>5000.0</v>
      </c>
      <c r="F159" s="453">
        <v>325000.0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30000.0</v>
      </c>
      <c r="C160" s="337">
        <v>45357.0</v>
      </c>
      <c r="D160" s="451">
        <v>325000.0</v>
      </c>
      <c r="E160" s="219">
        <v>5000.0</v>
      </c>
      <c r="F160" s="219">
        <v>320000.0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35000.0</v>
      </c>
      <c r="C161" s="337">
        <v>45385.0</v>
      </c>
      <c r="D161" s="219">
        <v>320000.0</v>
      </c>
      <c r="E161" s="219">
        <v>5000.0</v>
      </c>
      <c r="F161" s="219">
        <v>315000.0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219">
        <v>40000.0</v>
      </c>
      <c r="C162" s="337">
        <v>45416.0</v>
      </c>
      <c r="D162" s="219">
        <v>315000.0</v>
      </c>
      <c r="E162" s="219">
        <v>5000.0</v>
      </c>
      <c r="F162" s="219">
        <v>310000.0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219">
        <v>40500.0</v>
      </c>
      <c r="C163" s="337">
        <v>45427.0</v>
      </c>
      <c r="D163" s="219">
        <v>310000.0</v>
      </c>
      <c r="E163" s="219">
        <v>500.0</v>
      </c>
      <c r="F163" s="219">
        <v>309500.0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219">
        <v>45500.0</v>
      </c>
      <c r="C164" s="337">
        <v>45450.0</v>
      </c>
      <c r="D164" s="219">
        <v>309500.0</v>
      </c>
      <c r="E164" s="219">
        <v>5000.0</v>
      </c>
      <c r="F164" s="219">
        <v>304500.0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219">
        <v>46000.0</v>
      </c>
      <c r="C165" s="337">
        <v>45456.0</v>
      </c>
      <c r="D165" s="219">
        <v>304500.0</v>
      </c>
      <c r="E165" s="219">
        <v>500.0</v>
      </c>
      <c r="F165" s="219">
        <v>304000.0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219">
        <v>51000.0</v>
      </c>
      <c r="C166" s="337">
        <v>45482.0</v>
      </c>
      <c r="D166" s="219">
        <v>304000.0</v>
      </c>
      <c r="E166" s="219">
        <v>5000.0</v>
      </c>
      <c r="F166" s="219">
        <v>299000.0</v>
      </c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219">
        <v>56000.0</v>
      </c>
      <c r="C167" s="337">
        <v>45505.0</v>
      </c>
      <c r="D167" s="219">
        <v>299000.0</v>
      </c>
      <c r="E167" s="219">
        <v>5000.0</v>
      </c>
      <c r="F167" s="219">
        <v>294000.0</v>
      </c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219">
        <v>56500.0</v>
      </c>
      <c r="C168" s="337">
        <v>45505.0</v>
      </c>
      <c r="D168" s="219">
        <v>294000.0</v>
      </c>
      <c r="E168" s="219">
        <v>500.0</v>
      </c>
      <c r="F168" s="219">
        <v>293500.0</v>
      </c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451">
        <v>66500.0</v>
      </c>
      <c r="C169" s="530">
        <v>45545.0</v>
      </c>
      <c r="D169" s="451">
        <v>293500.0</v>
      </c>
      <c r="E169" s="451">
        <v>5000.0</v>
      </c>
      <c r="F169" s="451">
        <v>288500.0</v>
      </c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534">
        <v>71500.0</v>
      </c>
      <c r="C170" s="535">
        <v>45586.0</v>
      </c>
      <c r="D170" s="451">
        <v>288500.0</v>
      </c>
      <c r="E170" s="534">
        <v>4000.0</v>
      </c>
      <c r="F170" s="534">
        <v>283500.0</v>
      </c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534">
        <v>76500.0</v>
      </c>
      <c r="C171" s="535">
        <v>45605.0</v>
      </c>
      <c r="D171" s="534">
        <v>283500.0</v>
      </c>
      <c r="E171" s="534">
        <v>5000.0</v>
      </c>
      <c r="F171" s="534">
        <v>278500.0</v>
      </c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534"/>
      <c r="C172" s="535"/>
      <c r="D172" s="534">
        <v>278500.0</v>
      </c>
      <c r="E172" s="534"/>
      <c r="F172" s="534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S981" s="81"/>
      <c r="T981" s="81"/>
      <c r="U981" s="81"/>
      <c r="V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S982" s="81"/>
      <c r="T982" s="81"/>
      <c r="U982" s="81"/>
      <c r="V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S983" s="81"/>
      <c r="T983" s="81"/>
      <c r="U983" s="81"/>
      <c r="V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S984" s="81"/>
      <c r="T984" s="81"/>
      <c r="U984" s="81"/>
      <c r="V984" s="81"/>
    </row>
    <row r="985">
      <c r="S985" s="81"/>
      <c r="T985" s="81"/>
      <c r="U985" s="81"/>
      <c r="V985" s="81"/>
    </row>
    <row r="986">
      <c r="S986" s="81"/>
      <c r="T986" s="81"/>
      <c r="U986" s="81"/>
      <c r="V986" s="81"/>
    </row>
  </sheetData>
  <mergeCells count="13">
    <mergeCell ref="B118:D118"/>
    <mergeCell ref="B154:B155"/>
    <mergeCell ref="C154:C155"/>
    <mergeCell ref="D154:D155"/>
    <mergeCell ref="E154:E155"/>
    <mergeCell ref="F154:F155"/>
    <mergeCell ref="F6:G6"/>
    <mergeCell ref="F7:G7"/>
    <mergeCell ref="F8:G8"/>
    <mergeCell ref="F21:G21"/>
    <mergeCell ref="F25:G25"/>
    <mergeCell ref="F29:G29"/>
    <mergeCell ref="F30:G30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SUM(D33+C135)</f>
        <v>35619.97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58272.5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58272.5</v>
      </c>
      <c r="F4" s="81">
        <f>(E4/E1)</f>
        <v>1.635950283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15.0</v>
      </c>
      <c r="B6" s="85" t="s">
        <v>13</v>
      </c>
      <c r="C6" s="85" t="s">
        <v>14</v>
      </c>
      <c r="D6" s="86">
        <v>3162.86</v>
      </c>
      <c r="E6" s="275" t="s">
        <v>15</v>
      </c>
      <c r="F6" s="82" t="s">
        <v>1322</v>
      </c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15.0</v>
      </c>
      <c r="B7" s="85" t="s">
        <v>20</v>
      </c>
      <c r="C7" s="85" t="s">
        <v>21</v>
      </c>
      <c r="D7" s="86">
        <v>91.04</v>
      </c>
      <c r="E7" s="275" t="s">
        <v>15</v>
      </c>
      <c r="F7" s="82" t="s">
        <v>1322</v>
      </c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15.0</v>
      </c>
      <c r="B8" s="85" t="s">
        <v>23</v>
      </c>
      <c r="C8" s="85" t="s">
        <v>21</v>
      </c>
      <c r="D8" s="86">
        <v>338.97</v>
      </c>
      <c r="E8" s="275" t="s">
        <v>15</v>
      </c>
      <c r="F8" s="82" t="s">
        <v>1322</v>
      </c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543</v>
      </c>
      <c r="C9" s="85" t="s">
        <v>1323</v>
      </c>
      <c r="D9" s="86">
        <v>102.38</v>
      </c>
      <c r="E9" s="275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277" t="s">
        <v>507</v>
      </c>
      <c r="C10" s="307" t="s">
        <v>1324</v>
      </c>
      <c r="D10" s="357">
        <v>3000.0</v>
      </c>
      <c r="E10" s="275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85">
        <v>1.0</v>
      </c>
      <c r="B11" s="85" t="s">
        <v>1296</v>
      </c>
      <c r="C11" s="307" t="s">
        <v>1297</v>
      </c>
      <c r="D11" s="87">
        <v>184.81</v>
      </c>
      <c r="E11" s="275" t="s">
        <v>15</v>
      </c>
      <c r="F11" s="82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1.0</v>
      </c>
      <c r="B12" s="85" t="s">
        <v>1325</v>
      </c>
      <c r="C12" s="307" t="s">
        <v>1326</v>
      </c>
      <c r="D12" s="87">
        <v>3030.24</v>
      </c>
      <c r="E12" s="275" t="s">
        <v>15</v>
      </c>
      <c r="F12" s="82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1.0</v>
      </c>
      <c r="B13" s="85" t="s">
        <v>1327</v>
      </c>
      <c r="C13" s="307" t="s">
        <v>701</v>
      </c>
      <c r="D13" s="87">
        <v>1858.68</v>
      </c>
      <c r="E13" s="275" t="s">
        <v>15</v>
      </c>
      <c r="F13" s="82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1.0</v>
      </c>
      <c r="B14" s="85" t="s">
        <v>1328</v>
      </c>
      <c r="C14" s="85" t="s">
        <v>701</v>
      </c>
      <c r="D14" s="86">
        <v>187.0</v>
      </c>
      <c r="E14" s="275" t="s">
        <v>15</v>
      </c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1.0</v>
      </c>
      <c r="B15" s="85" t="s">
        <v>1329</v>
      </c>
      <c r="C15" s="85" t="s">
        <v>26</v>
      </c>
      <c r="D15" s="86">
        <v>264.0</v>
      </c>
      <c r="E15" s="275" t="s">
        <v>15</v>
      </c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1.0</v>
      </c>
      <c r="B16" s="85" t="s">
        <v>1330</v>
      </c>
      <c r="C16" s="85" t="s">
        <v>26</v>
      </c>
      <c r="D16" s="86">
        <v>264.0</v>
      </c>
      <c r="E16" s="275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5.0</v>
      </c>
      <c r="B17" s="85" t="s">
        <v>32</v>
      </c>
      <c r="C17" s="85" t="s">
        <v>369</v>
      </c>
      <c r="D17" s="86">
        <v>1000.0</v>
      </c>
      <c r="E17" s="275" t="s">
        <v>15</v>
      </c>
      <c r="F17" s="82" t="s">
        <v>1331</v>
      </c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7.0</v>
      </c>
      <c r="B18" s="85" t="s">
        <v>49</v>
      </c>
      <c r="C18" s="85" t="s">
        <v>50</v>
      </c>
      <c r="D18" s="86">
        <v>10.84</v>
      </c>
      <c r="E18" s="275" t="s">
        <v>15</v>
      </c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85">
        <v>10.0</v>
      </c>
      <c r="B19" s="85" t="s">
        <v>331</v>
      </c>
      <c r="C19" s="85" t="s">
        <v>39</v>
      </c>
      <c r="D19" s="224">
        <v>149.17</v>
      </c>
      <c r="E19" s="275" t="s">
        <v>15</v>
      </c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10.0</v>
      </c>
      <c r="B20" s="85" t="s">
        <v>504</v>
      </c>
      <c r="C20" s="85" t="s">
        <v>39</v>
      </c>
      <c r="D20" s="86">
        <v>759.0</v>
      </c>
      <c r="E20" s="275" t="s">
        <v>15</v>
      </c>
      <c r="F20" s="82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10.0</v>
      </c>
      <c r="B21" s="85" t="s">
        <v>1128</v>
      </c>
      <c r="C21" s="85" t="s">
        <v>50</v>
      </c>
      <c r="D21" s="181" t="s">
        <v>896</v>
      </c>
      <c r="E21" s="209" t="s">
        <v>896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172</v>
      </c>
      <c r="C22" s="85" t="s">
        <v>26</v>
      </c>
      <c r="D22" s="358">
        <f>SUM(E37:E47)</f>
        <v>8074.95</v>
      </c>
      <c r="E22" s="275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356">
        <v>20.0</v>
      </c>
      <c r="B23" s="277" t="s">
        <v>38</v>
      </c>
      <c r="C23" s="85" t="s">
        <v>1077</v>
      </c>
      <c r="D23" s="86">
        <v>165.59</v>
      </c>
      <c r="E23" s="275" t="s">
        <v>15</v>
      </c>
      <c r="F23" s="82" t="s">
        <v>1332</v>
      </c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356">
        <v>20.0</v>
      </c>
      <c r="B24" s="307" t="s">
        <v>1129</v>
      </c>
      <c r="C24" s="85" t="s">
        <v>1077</v>
      </c>
      <c r="D24" s="86">
        <v>453.83</v>
      </c>
      <c r="E24" s="275" t="s">
        <v>15</v>
      </c>
      <c r="F24" s="82" t="s">
        <v>1332</v>
      </c>
      <c r="H24" s="82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368</v>
      </c>
      <c r="C25" s="85" t="s">
        <v>39</v>
      </c>
      <c r="D25" s="181" t="s">
        <v>1008</v>
      </c>
      <c r="E25" s="209" t="s">
        <v>896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1333</v>
      </c>
      <c r="C26" s="85" t="s">
        <v>39</v>
      </c>
      <c r="D26" s="87">
        <v>383.99</v>
      </c>
      <c r="E26" s="275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22.0</v>
      </c>
      <c r="B27" s="85" t="s">
        <v>1334</v>
      </c>
      <c r="C27" s="85" t="s">
        <v>39</v>
      </c>
      <c r="D27" s="87">
        <v>159.44</v>
      </c>
      <c r="E27" s="275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20.0</v>
      </c>
      <c r="B28" s="85" t="s">
        <v>60</v>
      </c>
      <c r="C28" s="85" t="s">
        <v>39</v>
      </c>
      <c r="D28" s="87">
        <v>1858.48</v>
      </c>
      <c r="E28" s="275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1335</v>
      </c>
      <c r="C29" s="85" t="s">
        <v>26</v>
      </c>
      <c r="D29" s="87">
        <v>720.0</v>
      </c>
      <c r="E29" s="275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75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1046</v>
      </c>
      <c r="C31" s="92" t="s">
        <v>26</v>
      </c>
      <c r="D31" s="153">
        <f>SUM(C53:D53)</f>
        <v>900</v>
      </c>
      <c r="E31" s="275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178</v>
      </c>
      <c r="C32" s="92" t="s">
        <v>26</v>
      </c>
      <c r="D32" s="153">
        <f>SUM(J37:J47)</f>
        <v>6695.86</v>
      </c>
      <c r="E32" s="275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96"/>
      <c r="D33" s="97">
        <f>SUM(D6:D32)</f>
        <v>33915.13</v>
      </c>
      <c r="E33" s="344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0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371</v>
      </c>
      <c r="C37" s="397"/>
      <c r="D37" s="433">
        <v>303.0</v>
      </c>
      <c r="E37" s="396">
        <f t="shared" ref="E37:E49" si="1">SUM(C37+D37)</f>
        <v>303</v>
      </c>
      <c r="F37" s="81"/>
      <c r="G37" s="108" t="s">
        <v>371</v>
      </c>
      <c r="H37" s="524"/>
      <c r="I37" s="267"/>
      <c r="J37" s="396">
        <f t="shared" ref="J37:J49" si="2">SUM(H37:I37)</f>
        <v>0</v>
      </c>
      <c r="K37" s="108" t="s">
        <v>371</v>
      </c>
      <c r="L37" s="241"/>
      <c r="M37" s="396">
        <f t="shared" ref="M37:M50" si="3">SUM(E37+J37)</f>
        <v>303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833</v>
      </c>
      <c r="C38" s="302"/>
      <c r="D38" s="398">
        <v>2416.87</v>
      </c>
      <c r="E38" s="396">
        <f t="shared" si="1"/>
        <v>2416.87</v>
      </c>
      <c r="F38" s="81"/>
      <c r="G38" s="108" t="s">
        <v>833</v>
      </c>
      <c r="H38" s="399"/>
      <c r="I38" s="385">
        <v>2086.14</v>
      </c>
      <c r="J38" s="396">
        <f t="shared" si="2"/>
        <v>2086.14</v>
      </c>
      <c r="K38" s="108" t="s">
        <v>833</v>
      </c>
      <c r="L38" s="241"/>
      <c r="M38" s="396">
        <f t="shared" si="3"/>
        <v>4503.01</v>
      </c>
      <c r="N38" s="82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1336</v>
      </c>
      <c r="C39" s="302"/>
      <c r="D39" s="398">
        <v>967.36</v>
      </c>
      <c r="E39" s="396">
        <f t="shared" si="1"/>
        <v>967.36</v>
      </c>
      <c r="F39" s="81"/>
      <c r="G39" s="108" t="s">
        <v>913</v>
      </c>
      <c r="H39" s="393"/>
      <c r="I39" s="385">
        <v>1260.32</v>
      </c>
      <c r="J39" s="396">
        <f t="shared" si="2"/>
        <v>1260.32</v>
      </c>
      <c r="K39" s="108" t="s">
        <v>954</v>
      </c>
      <c r="L39" s="241"/>
      <c r="M39" s="396">
        <f t="shared" si="3"/>
        <v>2227.68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604</v>
      </c>
      <c r="C40" s="516"/>
      <c r="D40" s="398">
        <v>375.6</v>
      </c>
      <c r="E40" s="396">
        <f t="shared" si="1"/>
        <v>375.6</v>
      </c>
      <c r="F40" s="81"/>
      <c r="G40" s="108" t="s">
        <v>604</v>
      </c>
      <c r="H40" s="393"/>
      <c r="I40" s="224">
        <v>336.6</v>
      </c>
      <c r="J40" s="396">
        <f t="shared" si="2"/>
        <v>336.6</v>
      </c>
      <c r="K40" s="108" t="s">
        <v>604</v>
      </c>
      <c r="L40" s="241"/>
      <c r="M40" s="396">
        <f t="shared" si="3"/>
        <v>712.2</v>
      </c>
      <c r="N40" s="82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1337</v>
      </c>
      <c r="C41" s="302"/>
      <c r="D41" s="398">
        <v>258.92</v>
      </c>
      <c r="E41" s="396">
        <f t="shared" si="1"/>
        <v>258.92</v>
      </c>
      <c r="F41" s="81"/>
      <c r="G41" s="108" t="s">
        <v>1337</v>
      </c>
      <c r="H41" s="393"/>
      <c r="I41" s="224"/>
      <c r="J41" s="396">
        <f t="shared" si="2"/>
        <v>0</v>
      </c>
      <c r="K41" s="108" t="s">
        <v>1337</v>
      </c>
      <c r="L41" s="241"/>
      <c r="M41" s="396">
        <f t="shared" si="3"/>
        <v>258.92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1188</v>
      </c>
      <c r="C42" s="302"/>
      <c r="D42" s="398">
        <v>1642.84</v>
      </c>
      <c r="E42" s="396">
        <f t="shared" si="1"/>
        <v>1642.84</v>
      </c>
      <c r="F42" s="81"/>
      <c r="G42" s="108" t="s">
        <v>1188</v>
      </c>
      <c r="H42" s="524"/>
      <c r="I42" s="224">
        <v>1316.7</v>
      </c>
      <c r="J42" s="396">
        <f t="shared" si="2"/>
        <v>1316.7</v>
      </c>
      <c r="K42" s="108" t="s">
        <v>1188</v>
      </c>
      <c r="L42" s="241"/>
      <c r="M42" s="396">
        <f t="shared" si="3"/>
        <v>2959.54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1338</v>
      </c>
      <c r="C43" s="302"/>
      <c r="D43" s="398"/>
      <c r="E43" s="396">
        <f t="shared" si="1"/>
        <v>0</v>
      </c>
      <c r="F43" s="81"/>
      <c r="G43" s="108" t="s">
        <v>1338</v>
      </c>
      <c r="H43" s="399"/>
      <c r="I43" s="224">
        <v>134.1</v>
      </c>
      <c r="J43" s="396">
        <f t="shared" si="2"/>
        <v>134.1</v>
      </c>
      <c r="K43" s="108" t="s">
        <v>1338</v>
      </c>
      <c r="L43" s="241"/>
      <c r="M43" s="421">
        <f t="shared" si="3"/>
        <v>134.1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108" t="s">
        <v>1239</v>
      </c>
      <c r="C44" s="302"/>
      <c r="D44" s="398">
        <v>539.46</v>
      </c>
      <c r="E44" s="396">
        <f t="shared" si="1"/>
        <v>539.46</v>
      </c>
      <c r="F44" s="81"/>
      <c r="G44" s="108" t="s">
        <v>1239</v>
      </c>
      <c r="H44" s="399"/>
      <c r="I44" s="224">
        <v>402.3</v>
      </c>
      <c r="J44" s="396">
        <f t="shared" si="2"/>
        <v>402.3</v>
      </c>
      <c r="K44" s="108" t="s">
        <v>1239</v>
      </c>
      <c r="L44" s="241"/>
      <c r="M44" s="421">
        <f t="shared" si="3"/>
        <v>941.76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319" t="s">
        <v>1108</v>
      </c>
      <c r="C45" s="302"/>
      <c r="D45" s="398">
        <v>991.7</v>
      </c>
      <c r="E45" s="396">
        <f t="shared" si="1"/>
        <v>991.7</v>
      </c>
      <c r="F45" s="81"/>
      <c r="G45" s="319" t="s">
        <v>1108</v>
      </c>
      <c r="H45" s="393"/>
      <c r="I45" s="398">
        <v>426.9</v>
      </c>
      <c r="J45" s="396">
        <f t="shared" si="2"/>
        <v>426.9</v>
      </c>
      <c r="K45" s="319" t="s">
        <v>1108</v>
      </c>
      <c r="L45" s="241"/>
      <c r="M45" s="421">
        <f t="shared" si="3"/>
        <v>1418.6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319" t="s">
        <v>763</v>
      </c>
      <c r="C46" s="302"/>
      <c r="D46" s="398">
        <v>229.2</v>
      </c>
      <c r="E46" s="396">
        <f t="shared" si="1"/>
        <v>229.2</v>
      </c>
      <c r="F46" s="81"/>
      <c r="G46" s="319" t="s">
        <v>763</v>
      </c>
      <c r="H46" s="436"/>
      <c r="I46" s="398">
        <v>382.8</v>
      </c>
      <c r="J46" s="396">
        <f t="shared" si="2"/>
        <v>382.8</v>
      </c>
      <c r="K46" s="319" t="s">
        <v>763</v>
      </c>
      <c r="L46" s="241"/>
      <c r="M46" s="421">
        <f t="shared" si="3"/>
        <v>612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330" t="s">
        <v>1310</v>
      </c>
      <c r="C47" s="302">
        <v>300.0</v>
      </c>
      <c r="D47" s="398">
        <v>50.0</v>
      </c>
      <c r="E47" s="396">
        <f t="shared" si="1"/>
        <v>350</v>
      </c>
      <c r="F47" s="81"/>
      <c r="G47" s="319" t="s">
        <v>1190</v>
      </c>
      <c r="H47" s="436"/>
      <c r="I47" s="224">
        <v>350.0</v>
      </c>
      <c r="J47" s="396">
        <f t="shared" si="2"/>
        <v>350</v>
      </c>
      <c r="K47" s="319" t="s">
        <v>1190</v>
      </c>
      <c r="L47" s="241"/>
      <c r="M47" s="421">
        <f t="shared" si="3"/>
        <v>700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330" t="s">
        <v>1339</v>
      </c>
      <c r="C48" s="131"/>
      <c r="D48" s="398">
        <v>492.24</v>
      </c>
      <c r="E48" s="396">
        <f t="shared" si="1"/>
        <v>492.24</v>
      </c>
      <c r="F48" s="81"/>
      <c r="G48" s="330" t="s">
        <v>1339</v>
      </c>
      <c r="H48" s="573"/>
      <c r="I48" s="224"/>
      <c r="J48" s="396">
        <f t="shared" si="2"/>
        <v>0</v>
      </c>
      <c r="K48" s="330" t="s">
        <v>1339</v>
      </c>
      <c r="L48" s="241"/>
      <c r="M48" s="396">
        <f t="shared" si="3"/>
        <v>492.24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319" t="s">
        <v>1131</v>
      </c>
      <c r="C49" s="131"/>
      <c r="D49" s="398"/>
      <c r="E49" s="396">
        <f t="shared" si="1"/>
        <v>0</v>
      </c>
      <c r="F49" s="194"/>
      <c r="G49" s="319" t="s">
        <v>1131</v>
      </c>
      <c r="H49" s="131"/>
      <c r="I49" s="113"/>
      <c r="J49" s="396">
        <f t="shared" si="2"/>
        <v>0</v>
      </c>
      <c r="K49" s="319" t="s">
        <v>1131</v>
      </c>
      <c r="L49" s="327"/>
      <c r="M49" s="396">
        <f t="shared" si="3"/>
        <v>0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130" t="s">
        <v>281</v>
      </c>
      <c r="E50" s="396">
        <f>SUM(E37:E49)</f>
        <v>8567.19</v>
      </c>
      <c r="F50" s="81"/>
      <c r="G50" s="81"/>
      <c r="H50" s="81"/>
      <c r="I50" s="257" t="s">
        <v>193</v>
      </c>
      <c r="J50" s="335">
        <f>SUM(J37:J49)</f>
        <v>6695.86</v>
      </c>
      <c r="K50" s="81"/>
      <c r="L50" s="81"/>
      <c r="M50" s="396">
        <f t="shared" si="3"/>
        <v>15263.05</v>
      </c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87" t="s">
        <v>1021</v>
      </c>
      <c r="C52" s="132" t="s">
        <v>1022</v>
      </c>
      <c r="D52" s="132" t="s">
        <v>1023</v>
      </c>
      <c r="E52" s="132" t="s">
        <v>281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32" t="s">
        <v>1024</v>
      </c>
      <c r="C53" s="456">
        <v>450.0</v>
      </c>
      <c r="D53" s="456">
        <v>450.0</v>
      </c>
      <c r="E53" s="456">
        <f>SUM(C53:D53)</f>
        <v>900</v>
      </c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79" t="s">
        <v>201</v>
      </c>
      <c r="C55" s="99"/>
      <c r="D55" s="99"/>
      <c r="E55" s="99"/>
      <c r="F55" s="99"/>
      <c r="G55" s="99"/>
      <c r="H55" s="99"/>
      <c r="I55" s="99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79" t="s">
        <v>438</v>
      </c>
      <c r="C57" s="99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29"/>
      <c r="C58" s="129"/>
      <c r="D58" s="129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 t="s">
        <v>1340</v>
      </c>
      <c r="C59" s="130" t="s">
        <v>619</v>
      </c>
      <c r="D59" s="302">
        <v>70.0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302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/>
      <c r="C61" s="130"/>
      <c r="D61" s="302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0"/>
      <c r="C62" s="130"/>
      <c r="D62" s="302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1"/>
      <c r="C63" s="131"/>
      <c r="D63" s="396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81"/>
      <c r="C64" s="133" t="s">
        <v>193</v>
      </c>
      <c r="D64" s="329">
        <f>SUM(D59:D63)</f>
        <v>70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79" t="s">
        <v>210</v>
      </c>
      <c r="C66" s="99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29" t="s">
        <v>203</v>
      </c>
      <c r="C67" s="129" t="s">
        <v>160</v>
      </c>
      <c r="D67" s="517" t="s">
        <v>204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733</v>
      </c>
      <c r="C68" s="130" t="s">
        <v>270</v>
      </c>
      <c r="D68" s="302">
        <v>125.58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0" t="s">
        <v>1341</v>
      </c>
      <c r="C69" s="130" t="s">
        <v>416</v>
      </c>
      <c r="D69" s="302">
        <v>168.17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330"/>
      <c r="C70" s="130"/>
      <c r="D70" s="302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330"/>
      <c r="C71" s="130"/>
      <c r="D71" s="302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0"/>
      <c r="C72" s="130"/>
      <c r="D72" s="302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1"/>
      <c r="C73" s="131"/>
      <c r="D73" s="396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5"/>
      <c r="C74" s="131"/>
      <c r="D74" s="396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6"/>
      <c r="C75" s="133" t="s">
        <v>193</v>
      </c>
      <c r="D75" s="329">
        <f>SUM(D68:D74)</f>
        <v>293.75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79" t="s">
        <v>216</v>
      </c>
      <c r="C77" s="99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29" t="s">
        <v>203</v>
      </c>
      <c r="C78" s="129" t="s">
        <v>160</v>
      </c>
      <c r="D78" s="129" t="s">
        <v>204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0"/>
      <c r="C79" s="130"/>
      <c r="D79" s="302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0"/>
      <c r="C80" s="130"/>
      <c r="D80" s="302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5"/>
      <c r="C81" s="135"/>
      <c r="D81" s="577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6"/>
      <c r="C82" s="133" t="s">
        <v>193</v>
      </c>
      <c r="D82" s="329">
        <f>SUM(D79:D81)</f>
        <v>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79" t="s">
        <v>220</v>
      </c>
      <c r="C84" s="99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29" t="s">
        <v>203</v>
      </c>
      <c r="C85" s="129" t="s">
        <v>160</v>
      </c>
      <c r="D85" s="129" t="s">
        <v>204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 t="s">
        <v>1342</v>
      </c>
      <c r="C86" s="130" t="s">
        <v>209</v>
      </c>
      <c r="D86" s="302">
        <v>34.9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0"/>
      <c r="C87" s="130"/>
      <c r="D87" s="13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7"/>
      <c r="C88" s="137"/>
      <c r="D88" s="348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6"/>
      <c r="C89" s="133" t="s">
        <v>193</v>
      </c>
      <c r="D89" s="329">
        <f>SUM(D86:D88)</f>
        <v>34.9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79" t="s">
        <v>223</v>
      </c>
      <c r="C91" s="99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29" t="s">
        <v>203</v>
      </c>
      <c r="C92" s="129" t="s">
        <v>160</v>
      </c>
      <c r="D92" s="129" t="s">
        <v>204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 t="s">
        <v>1343</v>
      </c>
      <c r="C93" s="130" t="s">
        <v>209</v>
      </c>
      <c r="D93" s="130">
        <v>27.98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0"/>
      <c r="C94" s="130"/>
      <c r="D94" s="302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81"/>
      <c r="C96" s="133" t="s">
        <v>193</v>
      </c>
      <c r="D96" s="134">
        <f>SUM(D93:D95)</f>
        <v>27.98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79" t="s">
        <v>224</v>
      </c>
      <c r="C98" s="99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29" t="s">
        <v>203</v>
      </c>
      <c r="C99" s="129" t="s">
        <v>160</v>
      </c>
      <c r="D99" s="129" t="s">
        <v>204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330"/>
      <c r="C100" s="387"/>
      <c r="D100" s="388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1"/>
      <c r="C101" s="131"/>
      <c r="D101" s="13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5"/>
      <c r="C102" s="135"/>
      <c r="D102" s="135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6"/>
      <c r="C103" s="133" t="s">
        <v>193</v>
      </c>
      <c r="D103" s="134">
        <f>SUM(D100:D102)</f>
        <v>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200" t="s">
        <v>354</v>
      </c>
      <c r="C106" s="99"/>
      <c r="D106" s="81"/>
      <c r="E106" s="81"/>
      <c r="F106" s="81"/>
      <c r="G106" s="365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29" t="s">
        <v>203</v>
      </c>
      <c r="C107" s="129" t="s">
        <v>160</v>
      </c>
      <c r="D107" s="129" t="s">
        <v>204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0"/>
      <c r="C108" s="130"/>
      <c r="D108" s="302"/>
      <c r="E108" s="199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87"/>
      <c r="C109" s="130"/>
      <c r="D109" s="302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0"/>
      <c r="C110" s="130"/>
      <c r="D110" s="302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37"/>
      <c r="C111" s="137"/>
      <c r="D111" s="348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213"/>
      <c r="C112" s="214" t="s">
        <v>193</v>
      </c>
      <c r="D112" s="411">
        <f>SUM(D108:D111)</f>
        <v>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216"/>
      <c r="C113" s="217"/>
      <c r="D113" s="217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364" t="s">
        <v>928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29" t="s">
        <v>203</v>
      </c>
      <c r="C115" s="129" t="s">
        <v>160</v>
      </c>
      <c r="D115" s="129" t="s">
        <v>204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87" t="s">
        <v>1344</v>
      </c>
      <c r="C116" s="130" t="s">
        <v>270</v>
      </c>
      <c r="D116" s="302">
        <v>146.06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 t="s">
        <v>1345</v>
      </c>
      <c r="C117" s="130" t="s">
        <v>270</v>
      </c>
      <c r="D117" s="302">
        <v>220.0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0"/>
      <c r="C118" s="130"/>
      <c r="D118" s="13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7"/>
      <c r="C119" s="137"/>
      <c r="D119" s="137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213"/>
      <c r="C120" s="214" t="s">
        <v>193</v>
      </c>
      <c r="D120" s="439">
        <f>SUM(D116:D119)</f>
        <v>366.06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367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216"/>
      <c r="C122" s="429"/>
      <c r="D122" s="429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79" t="s">
        <v>930</v>
      </c>
      <c r="C123" s="218"/>
      <c r="D123" s="218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129" t="s">
        <v>203</v>
      </c>
      <c r="C124" s="129" t="s">
        <v>160</v>
      </c>
      <c r="D124" s="129" t="s">
        <v>204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330" t="s">
        <v>1346</v>
      </c>
      <c r="C125" s="387" t="s">
        <v>1347</v>
      </c>
      <c r="D125" s="155">
        <v>456.07</v>
      </c>
      <c r="E125" s="82" t="s">
        <v>1348</v>
      </c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330" t="s">
        <v>1346</v>
      </c>
      <c r="C126" s="387" t="s">
        <v>1349</v>
      </c>
      <c r="D126" s="578">
        <v>456.08</v>
      </c>
      <c r="E126" s="82" t="s">
        <v>1350</v>
      </c>
      <c r="F126" s="81"/>
      <c r="G126" s="389"/>
      <c r="H126" s="389"/>
      <c r="I126" s="99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69"/>
      <c r="C127" s="124"/>
      <c r="D127" s="370"/>
      <c r="E127" s="81"/>
      <c r="F127" s="81"/>
      <c r="G127" s="131"/>
      <c r="H127" s="242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0"/>
      <c r="C128" s="130"/>
      <c r="D128" s="130"/>
      <c r="E128" s="81"/>
      <c r="F128" s="81"/>
      <c r="I128" s="99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0"/>
      <c r="C129" s="130"/>
      <c r="D129" s="130"/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0"/>
      <c r="C131" s="130"/>
      <c r="D131" s="130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1"/>
      <c r="C132" s="131"/>
      <c r="D132" s="131"/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81"/>
      <c r="C133" s="133" t="s">
        <v>193</v>
      </c>
      <c r="D133" s="134">
        <f>SUM(D125:D132)</f>
        <v>912.15</v>
      </c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81"/>
      <c r="C134" s="81"/>
      <c r="D134" s="81"/>
      <c r="E134" s="81"/>
      <c r="F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79" t="s">
        <v>252</v>
      </c>
      <c r="C135" s="304">
        <f>SUM(D64+D75+D82+D89+D96+D103+D112+D120+D133)</f>
        <v>1704.84</v>
      </c>
      <c r="D135" s="99"/>
      <c r="E135" s="99"/>
      <c r="F135" s="389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1"/>
      <c r="C136" s="141"/>
      <c r="D136" s="141"/>
      <c r="E136" s="81"/>
      <c r="F136" s="13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79" t="s">
        <v>1351</v>
      </c>
      <c r="C137" s="99"/>
      <c r="D137" s="99"/>
      <c r="E137" s="99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39" t="s">
        <v>255</v>
      </c>
      <c r="C138" s="139" t="s">
        <v>1352</v>
      </c>
      <c r="D138" s="139" t="s">
        <v>256</v>
      </c>
      <c r="E138" s="142" t="s">
        <v>281</v>
      </c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 t="s">
        <v>1353</v>
      </c>
      <c r="C139" s="146">
        <v>50000.0</v>
      </c>
      <c r="D139" s="231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147"/>
      <c r="D140" s="146">
        <v>146072.08</v>
      </c>
      <c r="E140" s="146">
        <v>196072.08</v>
      </c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 ht="15.75" customHeight="1">
      <c r="A141" s="81"/>
      <c r="B141" s="146"/>
      <c r="C141" s="147"/>
      <c r="D141" s="146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 ht="15.75" customHeight="1">
      <c r="A142" s="81"/>
      <c r="B142" s="146"/>
      <c r="C142" s="147"/>
      <c r="D142" s="146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331"/>
      <c r="D143" s="342"/>
      <c r="E143" s="146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331"/>
      <c r="D144" s="146"/>
      <c r="E144" s="332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147"/>
      <c r="D145" s="146"/>
      <c r="E145" s="332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146"/>
      <c r="E146" s="333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146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147"/>
      <c r="D148" s="146"/>
      <c r="E148" s="146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373" t="s">
        <v>971</v>
      </c>
      <c r="C150" s="376" t="s">
        <v>255</v>
      </c>
      <c r="D150" s="377" t="s">
        <v>748</v>
      </c>
      <c r="E150" s="374" t="s">
        <v>749</v>
      </c>
      <c r="F150" s="430" t="s">
        <v>937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375"/>
      <c r="C151" s="375"/>
      <c r="D151" s="378"/>
      <c r="E151" s="378"/>
      <c r="F151" s="378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10000.0</v>
      </c>
      <c r="C152" s="406">
        <v>45260.0</v>
      </c>
      <c r="D152" s="219">
        <v>350000.0</v>
      </c>
      <c r="E152" s="219">
        <v>10000.0</v>
      </c>
      <c r="F152" s="219">
        <v>340000.0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15000.0</v>
      </c>
      <c r="C153" s="406">
        <v>45275.0</v>
      </c>
      <c r="D153" s="219">
        <v>340000.0</v>
      </c>
      <c r="E153" s="219">
        <v>5000.0</v>
      </c>
      <c r="F153" s="219">
        <v>335000.0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20000.0</v>
      </c>
      <c r="C154" s="337">
        <v>45315.0</v>
      </c>
      <c r="D154" s="219">
        <v>335000.0</v>
      </c>
      <c r="E154" s="219">
        <v>5000.0</v>
      </c>
      <c r="F154" s="219">
        <v>330000.0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451">
        <v>25000.0</v>
      </c>
      <c r="C155" s="452">
        <v>45328.0</v>
      </c>
      <c r="D155" s="453">
        <v>330000.0</v>
      </c>
      <c r="E155" s="453">
        <v>5000.0</v>
      </c>
      <c r="F155" s="453">
        <v>325000.0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30000.0</v>
      </c>
      <c r="C156" s="337">
        <v>45357.0</v>
      </c>
      <c r="D156" s="451">
        <v>325000.0</v>
      </c>
      <c r="E156" s="219">
        <v>5000.0</v>
      </c>
      <c r="F156" s="219">
        <v>320000.0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35000.0</v>
      </c>
      <c r="C157" s="337">
        <v>45385.0</v>
      </c>
      <c r="D157" s="219">
        <v>320000.0</v>
      </c>
      <c r="E157" s="219">
        <v>5000.0</v>
      </c>
      <c r="F157" s="219">
        <v>315000.0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40000.0</v>
      </c>
      <c r="C158" s="337">
        <v>45416.0</v>
      </c>
      <c r="D158" s="219">
        <v>315000.0</v>
      </c>
      <c r="E158" s="219">
        <v>5000.0</v>
      </c>
      <c r="F158" s="219">
        <v>310000.0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40500.0</v>
      </c>
      <c r="C159" s="337">
        <v>45427.0</v>
      </c>
      <c r="D159" s="219">
        <v>310000.0</v>
      </c>
      <c r="E159" s="219">
        <v>500.0</v>
      </c>
      <c r="F159" s="219">
        <v>309500.0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45500.0</v>
      </c>
      <c r="C160" s="337">
        <v>45450.0</v>
      </c>
      <c r="D160" s="219">
        <v>309500.0</v>
      </c>
      <c r="E160" s="219">
        <v>5000.0</v>
      </c>
      <c r="F160" s="219">
        <v>304500.0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46000.0</v>
      </c>
      <c r="C161" s="337">
        <v>45456.0</v>
      </c>
      <c r="D161" s="219">
        <v>304500.0</v>
      </c>
      <c r="E161" s="219">
        <v>500.0</v>
      </c>
      <c r="F161" s="219">
        <v>304000.0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219">
        <v>51000.0</v>
      </c>
      <c r="C162" s="337">
        <v>45482.0</v>
      </c>
      <c r="D162" s="219">
        <v>304000.0</v>
      </c>
      <c r="E162" s="219">
        <v>5000.0</v>
      </c>
      <c r="F162" s="219">
        <v>299000.0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219">
        <v>56000.0</v>
      </c>
      <c r="C163" s="337">
        <v>45505.0</v>
      </c>
      <c r="D163" s="219">
        <v>299000.0</v>
      </c>
      <c r="E163" s="219">
        <v>5000.0</v>
      </c>
      <c r="F163" s="219">
        <v>294000.0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219">
        <v>56500.0</v>
      </c>
      <c r="C164" s="337">
        <v>45505.0</v>
      </c>
      <c r="D164" s="219">
        <v>294000.0</v>
      </c>
      <c r="E164" s="219">
        <v>500.0</v>
      </c>
      <c r="F164" s="219">
        <v>293500.0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451">
        <v>66500.0</v>
      </c>
      <c r="C165" s="530">
        <v>45545.0</v>
      </c>
      <c r="D165" s="451">
        <v>293500.0</v>
      </c>
      <c r="E165" s="451">
        <v>5000.0</v>
      </c>
      <c r="F165" s="451">
        <v>288500.0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534">
        <v>71500.0</v>
      </c>
      <c r="C166" s="535">
        <v>45586.0</v>
      </c>
      <c r="D166" s="451">
        <v>288500.0</v>
      </c>
      <c r="E166" s="534">
        <v>4000.0</v>
      </c>
      <c r="F166" s="534">
        <v>283500.0</v>
      </c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534">
        <v>76500.0</v>
      </c>
      <c r="C167" s="535">
        <v>45605.0</v>
      </c>
      <c r="D167" s="534">
        <v>283500.0</v>
      </c>
      <c r="E167" s="534">
        <v>5000.0</v>
      </c>
      <c r="F167" s="534">
        <v>278500.0</v>
      </c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534"/>
      <c r="C168" s="535"/>
      <c r="D168" s="534">
        <v>278500.0</v>
      </c>
      <c r="E168" s="534"/>
      <c r="F168" s="534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S981" s="81"/>
      <c r="T981" s="81"/>
      <c r="U981" s="81"/>
      <c r="V981" s="81"/>
    </row>
    <row r="982">
      <c r="S982" s="81"/>
      <c r="T982" s="81"/>
      <c r="U982" s="81"/>
      <c r="V982" s="81"/>
    </row>
  </sheetData>
  <mergeCells count="13">
    <mergeCell ref="B114:D114"/>
    <mergeCell ref="B150:B151"/>
    <mergeCell ref="C150:C151"/>
    <mergeCell ref="D150:D151"/>
    <mergeCell ref="E150:E151"/>
    <mergeCell ref="F150:F151"/>
    <mergeCell ref="F6:G6"/>
    <mergeCell ref="F7:G7"/>
    <mergeCell ref="F8:G8"/>
    <mergeCell ref="F17:G17"/>
    <mergeCell ref="F20:G20"/>
    <mergeCell ref="F23:G23"/>
    <mergeCell ref="F24:G24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SUM(D34+C135)</f>
        <v>48666.5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66168.79</v>
      </c>
      <c r="F3" s="81"/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66168.79</v>
      </c>
      <c r="F4" s="81">
        <f>(E4/E1)</f>
        <v>1.359637328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755</v>
      </c>
      <c r="C6" s="85" t="s">
        <v>701</v>
      </c>
      <c r="D6" s="86">
        <v>275.0</v>
      </c>
      <c r="E6" s="275" t="s">
        <v>15</v>
      </c>
      <c r="F6" s="82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1354</v>
      </c>
      <c r="C7" s="85" t="s">
        <v>26</v>
      </c>
      <c r="D7" s="86">
        <v>275.0</v>
      </c>
      <c r="E7" s="275" t="s">
        <v>15</v>
      </c>
      <c r="F7" s="82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1.0</v>
      </c>
      <c r="B8" s="85" t="s">
        <v>1355</v>
      </c>
      <c r="C8" s="85" t="s">
        <v>26</v>
      </c>
      <c r="D8" s="86">
        <v>275.0</v>
      </c>
      <c r="E8" s="275" t="s">
        <v>15</v>
      </c>
      <c r="F8" s="82"/>
      <c r="H8" s="168"/>
      <c r="I8" s="180"/>
      <c r="J8" s="170"/>
      <c r="K8" s="170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85">
        <v>1.0</v>
      </c>
      <c r="B9" s="85" t="s">
        <v>1356</v>
      </c>
      <c r="C9" s="307" t="s">
        <v>1326</v>
      </c>
      <c r="D9" s="86">
        <v>4794.59</v>
      </c>
      <c r="E9" s="275" t="s">
        <v>15</v>
      </c>
      <c r="F9" s="163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356">
        <v>1.0</v>
      </c>
      <c r="B10" s="277" t="s">
        <v>507</v>
      </c>
      <c r="C10" s="277" t="s">
        <v>1357</v>
      </c>
      <c r="D10" s="579">
        <v>3000.0</v>
      </c>
      <c r="E10" s="275" t="s">
        <v>15</v>
      </c>
      <c r="F10" s="82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276">
        <v>1.0</v>
      </c>
      <c r="B11" s="307" t="s">
        <v>894</v>
      </c>
      <c r="C11" s="307" t="s">
        <v>369</v>
      </c>
      <c r="D11" s="418">
        <v>1000.0</v>
      </c>
      <c r="E11" s="275" t="s">
        <v>15</v>
      </c>
      <c r="F11" s="82"/>
      <c r="G11" s="81"/>
      <c r="H11" s="138"/>
      <c r="I11" s="138"/>
      <c r="J11" s="138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356">
        <v>1.0</v>
      </c>
      <c r="B12" s="171" t="s">
        <v>543</v>
      </c>
      <c r="C12" s="171" t="s">
        <v>1323</v>
      </c>
      <c r="D12" s="87">
        <v>91.51</v>
      </c>
      <c r="E12" s="275" t="s">
        <v>15</v>
      </c>
      <c r="F12" s="82"/>
      <c r="G12" s="81"/>
      <c r="H12" s="138"/>
      <c r="I12" s="138"/>
      <c r="J12" s="138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276">
        <v>5.0</v>
      </c>
      <c r="B13" s="580" t="s">
        <v>1358</v>
      </c>
      <c r="C13" s="581" t="s">
        <v>26</v>
      </c>
      <c r="D13" s="87">
        <v>1191.64</v>
      </c>
      <c r="E13" s="275" t="s">
        <v>15</v>
      </c>
      <c r="F13" s="82"/>
      <c r="G13" s="81"/>
      <c r="H13" s="138"/>
      <c r="I13" s="138"/>
      <c r="J13" s="138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5.0</v>
      </c>
      <c r="B14" s="85" t="s">
        <v>1359</v>
      </c>
      <c r="C14" s="307" t="s">
        <v>1360</v>
      </c>
      <c r="D14" s="87">
        <v>2015.42</v>
      </c>
      <c r="E14" s="275" t="s">
        <v>15</v>
      </c>
      <c r="F14" s="82"/>
      <c r="G14" s="81"/>
      <c r="H14" s="138"/>
      <c r="I14" s="138"/>
      <c r="J14" s="138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5.0</v>
      </c>
      <c r="B15" s="85" t="s">
        <v>32</v>
      </c>
      <c r="C15" s="85" t="s">
        <v>369</v>
      </c>
      <c r="D15" s="86">
        <v>1000.0</v>
      </c>
      <c r="E15" s="275" t="s">
        <v>15</v>
      </c>
      <c r="F15" s="82" t="s">
        <v>1361</v>
      </c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10.0</v>
      </c>
      <c r="B16" s="85" t="s">
        <v>331</v>
      </c>
      <c r="C16" s="85" t="s">
        <v>50</v>
      </c>
      <c r="D16" s="86">
        <v>156.88</v>
      </c>
      <c r="E16" s="275" t="s">
        <v>15</v>
      </c>
      <c r="F16" s="82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10.0</v>
      </c>
      <c r="B17" s="85" t="s">
        <v>504</v>
      </c>
      <c r="C17" s="85" t="s">
        <v>39</v>
      </c>
      <c r="D17" s="86">
        <v>759.0</v>
      </c>
      <c r="E17" s="275" t="s">
        <v>15</v>
      </c>
      <c r="F17" s="82" t="s">
        <v>1362</v>
      </c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85">
        <v>10.0</v>
      </c>
      <c r="B18" s="85" t="s">
        <v>1363</v>
      </c>
      <c r="C18" s="85" t="s">
        <v>1364</v>
      </c>
      <c r="D18" s="86">
        <v>175.88</v>
      </c>
      <c r="E18" s="275" t="s">
        <v>15</v>
      </c>
      <c r="F18" s="82" t="s">
        <v>1365</v>
      </c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356">
        <v>15.0</v>
      </c>
      <c r="B19" s="171" t="s">
        <v>13</v>
      </c>
      <c r="C19" s="171" t="s">
        <v>14</v>
      </c>
      <c r="D19" s="87">
        <v>3162.86</v>
      </c>
      <c r="E19" s="275" t="s">
        <v>15</v>
      </c>
      <c r="F19" s="82" t="s">
        <v>1366</v>
      </c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356">
        <v>15.0</v>
      </c>
      <c r="B20" s="580" t="s">
        <v>23</v>
      </c>
      <c r="C20" s="171" t="s">
        <v>21</v>
      </c>
      <c r="D20" s="86">
        <v>347.89</v>
      </c>
      <c r="E20" s="275" t="s">
        <v>15</v>
      </c>
      <c r="F20" s="82" t="s">
        <v>1366</v>
      </c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356">
        <v>15.0</v>
      </c>
      <c r="B21" s="171" t="s">
        <v>20</v>
      </c>
      <c r="C21" s="171" t="s">
        <v>21</v>
      </c>
      <c r="D21" s="87">
        <v>73.0</v>
      </c>
      <c r="E21" s="275" t="s">
        <v>15</v>
      </c>
      <c r="F21" s="82" t="s">
        <v>1366</v>
      </c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172</v>
      </c>
      <c r="C22" s="85" t="s">
        <v>26</v>
      </c>
      <c r="D22" s="358">
        <f>SUM(E38:E49)</f>
        <v>10789.84</v>
      </c>
      <c r="E22" s="275" t="s">
        <v>15</v>
      </c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15.0</v>
      </c>
      <c r="B23" s="85" t="s">
        <v>1367</v>
      </c>
      <c r="C23" s="85" t="s">
        <v>26</v>
      </c>
      <c r="D23" s="181" t="s">
        <v>896</v>
      </c>
      <c r="E23" s="275" t="s">
        <v>15</v>
      </c>
      <c r="F23" s="82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356">
        <v>20.0</v>
      </c>
      <c r="B24" s="277" t="s">
        <v>38</v>
      </c>
      <c r="C24" s="85" t="s">
        <v>1077</v>
      </c>
      <c r="D24" s="86">
        <v>157.47</v>
      </c>
      <c r="E24" s="275" t="s">
        <v>15</v>
      </c>
      <c r="F24" s="82" t="s">
        <v>1368</v>
      </c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356">
        <v>20.0</v>
      </c>
      <c r="B25" s="307" t="s">
        <v>1129</v>
      </c>
      <c r="C25" s="85" t="s">
        <v>1077</v>
      </c>
      <c r="D25" s="86">
        <v>319.74</v>
      </c>
      <c r="E25" s="275" t="s">
        <v>15</v>
      </c>
      <c r="F25" s="82" t="s">
        <v>1368</v>
      </c>
      <c r="H25" s="82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368</v>
      </c>
      <c r="C26" s="85" t="s">
        <v>39</v>
      </c>
      <c r="D26" s="181" t="s">
        <v>896</v>
      </c>
      <c r="E26" s="209" t="s">
        <v>1008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1369</v>
      </c>
      <c r="C27" s="85" t="s">
        <v>39</v>
      </c>
      <c r="D27" s="87">
        <v>354.19</v>
      </c>
      <c r="E27" s="275" t="s">
        <v>15</v>
      </c>
      <c r="F27" s="82" t="s">
        <v>1368</v>
      </c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>
      <c r="A28" s="85">
        <v>20.0</v>
      </c>
      <c r="B28" s="85" t="s">
        <v>1370</v>
      </c>
      <c r="C28" s="85" t="s">
        <v>39</v>
      </c>
      <c r="D28" s="87">
        <v>684.84</v>
      </c>
      <c r="E28" s="275" t="s">
        <v>15</v>
      </c>
      <c r="F28" s="82" t="s">
        <v>1371</v>
      </c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20.0</v>
      </c>
      <c r="B29" s="85" t="s">
        <v>60</v>
      </c>
      <c r="C29" s="85" t="s">
        <v>39</v>
      </c>
      <c r="D29" s="87">
        <v>2699.52</v>
      </c>
      <c r="E29" s="275" t="s">
        <v>15</v>
      </c>
      <c r="F29" s="82" t="s">
        <v>1368</v>
      </c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1335</v>
      </c>
      <c r="C30" s="85" t="s">
        <v>1372</v>
      </c>
      <c r="D30" s="87">
        <v>720.0</v>
      </c>
      <c r="E30" s="275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177</v>
      </c>
      <c r="C31" s="89" t="s">
        <v>168</v>
      </c>
      <c r="D31" s="87">
        <v>100.0</v>
      </c>
      <c r="E31" s="275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85" t="s">
        <v>1046</v>
      </c>
      <c r="C32" s="92" t="s">
        <v>26</v>
      </c>
      <c r="D32" s="153">
        <f>SUM(C53:D53)</f>
        <v>900</v>
      </c>
      <c r="E32" s="275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5">
        <v>30.0</v>
      </c>
      <c r="B33" s="191" t="s">
        <v>178</v>
      </c>
      <c r="C33" s="92" t="s">
        <v>26</v>
      </c>
      <c r="D33" s="153">
        <f>SUM(J38:J46)</f>
        <v>8569.27</v>
      </c>
      <c r="E33" s="275" t="s">
        <v>15</v>
      </c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94"/>
      <c r="B34" s="95" t="s">
        <v>179</v>
      </c>
      <c r="C34" s="582"/>
      <c r="D34" s="583">
        <f>SUM(D6:D33)</f>
        <v>43888.54</v>
      </c>
      <c r="E34" s="472"/>
      <c r="F34" s="99"/>
      <c r="G34" s="99"/>
      <c r="H34" s="99"/>
      <c r="I34" s="99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584"/>
      <c r="C35" s="585"/>
      <c r="D35" s="586"/>
      <c r="E35" s="587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588" t="s">
        <v>172</v>
      </c>
      <c r="C36" s="101"/>
      <c r="D36" s="101"/>
      <c r="E36" s="94"/>
      <c r="F36" s="81"/>
      <c r="G36" s="100" t="s">
        <v>178</v>
      </c>
      <c r="H36" s="380"/>
      <c r="I36" s="101"/>
      <c r="J36" s="94"/>
      <c r="K36" s="94"/>
      <c r="L36" s="81"/>
      <c r="M36" s="81"/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2" t="s">
        <v>180</v>
      </c>
      <c r="C37" s="102" t="s">
        <v>181</v>
      </c>
      <c r="D37" s="102" t="s">
        <v>761</v>
      </c>
      <c r="E37" s="189" t="s">
        <v>19</v>
      </c>
      <c r="F37" s="81"/>
      <c r="G37" s="102" t="s">
        <v>180</v>
      </c>
      <c r="H37" s="381" t="s">
        <v>181</v>
      </c>
      <c r="I37" s="102" t="s">
        <v>762</v>
      </c>
      <c r="J37" s="107" t="s">
        <v>19</v>
      </c>
      <c r="K37" s="107"/>
      <c r="L37" s="323" t="s">
        <v>435</v>
      </c>
      <c r="M37" s="324" t="s">
        <v>436</v>
      </c>
      <c r="N37" s="81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833</v>
      </c>
      <c r="C38" s="302"/>
      <c r="D38" s="398">
        <v>2166.89</v>
      </c>
      <c r="E38" s="396">
        <f t="shared" ref="E38:E49" si="1">SUM(C38+D38)</f>
        <v>2166.89</v>
      </c>
      <c r="F38" s="81"/>
      <c r="G38" s="108" t="s">
        <v>833</v>
      </c>
      <c r="H38" s="399"/>
      <c r="I38" s="385">
        <v>2477.5</v>
      </c>
      <c r="J38" s="396">
        <f t="shared" ref="J38:J49" si="2">SUM(H38:I38)</f>
        <v>2477.5</v>
      </c>
      <c r="K38" s="108" t="s">
        <v>833</v>
      </c>
      <c r="L38" s="241"/>
      <c r="M38" s="396">
        <f t="shared" ref="M38:M50" si="3">SUM(E38+J38)</f>
        <v>4644.39</v>
      </c>
      <c r="N38" s="82"/>
      <c r="O38" s="81"/>
      <c r="P38" s="81"/>
      <c r="Q38" s="81"/>
      <c r="S38" s="81"/>
      <c r="T38" s="81"/>
      <c r="U38" s="81"/>
      <c r="V38" s="81"/>
    </row>
    <row r="39" ht="19.5" customHeight="1">
      <c r="A39" s="81"/>
      <c r="B39" s="108" t="s">
        <v>1336</v>
      </c>
      <c r="C39" s="302">
        <v>150.0</v>
      </c>
      <c r="D39" s="398">
        <v>960.25</v>
      </c>
      <c r="E39" s="396">
        <f t="shared" si="1"/>
        <v>1110.25</v>
      </c>
      <c r="F39" s="82" t="s">
        <v>1373</v>
      </c>
      <c r="G39" s="108" t="s">
        <v>913</v>
      </c>
      <c r="H39" s="393"/>
      <c r="I39" s="385">
        <v>1062.85</v>
      </c>
      <c r="J39" s="396">
        <f t="shared" si="2"/>
        <v>1062.85</v>
      </c>
      <c r="K39" s="108" t="s">
        <v>954</v>
      </c>
      <c r="L39" s="241"/>
      <c r="M39" s="396">
        <f t="shared" si="3"/>
        <v>2173.1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1337</v>
      </c>
      <c r="C40" s="302"/>
      <c r="D40" s="398">
        <v>652.2</v>
      </c>
      <c r="E40" s="396">
        <f t="shared" si="1"/>
        <v>652.2</v>
      </c>
      <c r="F40" s="81"/>
      <c r="G40" s="108" t="s">
        <v>1337</v>
      </c>
      <c r="H40" s="393"/>
      <c r="I40" s="224">
        <v>831.33</v>
      </c>
      <c r="J40" s="396">
        <f t="shared" si="2"/>
        <v>831.33</v>
      </c>
      <c r="K40" s="108" t="s">
        <v>1337</v>
      </c>
      <c r="L40" s="241"/>
      <c r="M40" s="396">
        <f t="shared" si="3"/>
        <v>1483.53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1188</v>
      </c>
      <c r="C41" s="302"/>
      <c r="D41" s="398">
        <v>1519.96</v>
      </c>
      <c r="E41" s="396">
        <f t="shared" si="1"/>
        <v>1519.96</v>
      </c>
      <c r="F41" s="81"/>
      <c r="G41" s="108" t="s">
        <v>1188</v>
      </c>
      <c r="H41" s="524"/>
      <c r="I41" s="87">
        <v>1179.59</v>
      </c>
      <c r="J41" s="396">
        <f t="shared" si="2"/>
        <v>1179.59</v>
      </c>
      <c r="K41" s="108" t="s">
        <v>1188</v>
      </c>
      <c r="L41" s="241"/>
      <c r="M41" s="396">
        <f t="shared" si="3"/>
        <v>2699.55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1374</v>
      </c>
      <c r="C42" s="302"/>
      <c r="D42" s="398">
        <v>1366.9</v>
      </c>
      <c r="E42" s="396">
        <f t="shared" si="1"/>
        <v>1366.9</v>
      </c>
      <c r="F42" s="81"/>
      <c r="G42" s="108" t="s">
        <v>1374</v>
      </c>
      <c r="H42" s="399"/>
      <c r="I42" s="87">
        <v>1602.3</v>
      </c>
      <c r="J42" s="396">
        <f t="shared" si="2"/>
        <v>1602.3</v>
      </c>
      <c r="K42" s="108" t="s">
        <v>1374</v>
      </c>
      <c r="L42" s="241"/>
      <c r="M42" s="421">
        <f t="shared" si="3"/>
        <v>2969.2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108" t="s">
        <v>1239</v>
      </c>
      <c r="C43" s="302"/>
      <c r="D43" s="398">
        <v>304.83</v>
      </c>
      <c r="E43" s="396">
        <f t="shared" si="1"/>
        <v>304.83</v>
      </c>
      <c r="F43" s="81"/>
      <c r="G43" s="108" t="s">
        <v>1239</v>
      </c>
      <c r="H43" s="399"/>
      <c r="I43" s="398">
        <v>95.7</v>
      </c>
      <c r="J43" s="396">
        <f t="shared" si="2"/>
        <v>95.7</v>
      </c>
      <c r="K43" s="108" t="s">
        <v>1239</v>
      </c>
      <c r="L43" s="241"/>
      <c r="M43" s="421">
        <f t="shared" si="3"/>
        <v>400.53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319" t="s">
        <v>1108</v>
      </c>
      <c r="C44" s="302"/>
      <c r="D44" s="398">
        <v>712.36</v>
      </c>
      <c r="E44" s="396">
        <f t="shared" si="1"/>
        <v>712.36</v>
      </c>
      <c r="F44" s="81"/>
      <c r="G44" s="319" t="s">
        <v>1108</v>
      </c>
      <c r="H44" s="393"/>
      <c r="I44" s="398">
        <v>470.2</v>
      </c>
      <c r="J44" s="396">
        <f t="shared" si="2"/>
        <v>470.2</v>
      </c>
      <c r="K44" s="319" t="s">
        <v>1108</v>
      </c>
      <c r="L44" s="241"/>
      <c r="M44" s="421">
        <f t="shared" si="3"/>
        <v>1182.56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319" t="s">
        <v>763</v>
      </c>
      <c r="C45" s="302">
        <v>415.2</v>
      </c>
      <c r="D45" s="398">
        <v>163.8</v>
      </c>
      <c r="E45" s="396">
        <f t="shared" si="1"/>
        <v>579</v>
      </c>
      <c r="F45" s="81"/>
      <c r="G45" s="319" t="s">
        <v>763</v>
      </c>
      <c r="H45" s="436"/>
      <c r="I45" s="398">
        <v>499.8</v>
      </c>
      <c r="J45" s="396">
        <f t="shared" si="2"/>
        <v>499.8</v>
      </c>
      <c r="K45" s="319" t="s">
        <v>763</v>
      </c>
      <c r="L45" s="241"/>
      <c r="M45" s="421">
        <f t="shared" si="3"/>
        <v>1078.8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330" t="s">
        <v>1310</v>
      </c>
      <c r="C46" s="302"/>
      <c r="D46" s="398">
        <v>350.0</v>
      </c>
      <c r="E46" s="396">
        <f t="shared" si="1"/>
        <v>350</v>
      </c>
      <c r="F46" s="81"/>
      <c r="G46" s="319" t="s">
        <v>1190</v>
      </c>
      <c r="H46" s="302">
        <v>189.9</v>
      </c>
      <c r="I46" s="398">
        <v>160.1</v>
      </c>
      <c r="J46" s="396">
        <f t="shared" si="2"/>
        <v>350</v>
      </c>
      <c r="K46" s="319" t="s">
        <v>1190</v>
      </c>
      <c r="L46" s="241"/>
      <c r="M46" s="421">
        <f t="shared" si="3"/>
        <v>700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330" t="s">
        <v>1339</v>
      </c>
      <c r="C47" s="302"/>
      <c r="D47" s="589"/>
      <c r="E47" s="396">
        <f t="shared" si="1"/>
        <v>0</v>
      </c>
      <c r="F47" s="81"/>
      <c r="G47" s="330" t="s">
        <v>1339</v>
      </c>
      <c r="H47" s="573"/>
      <c r="I47" s="224"/>
      <c r="J47" s="396">
        <f t="shared" si="2"/>
        <v>0</v>
      </c>
      <c r="K47" s="330" t="s">
        <v>1339</v>
      </c>
      <c r="L47" s="241"/>
      <c r="M47" s="396">
        <f t="shared" si="3"/>
        <v>0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330" t="s">
        <v>1375</v>
      </c>
      <c r="C48" s="131"/>
      <c r="D48" s="398">
        <v>2027.45</v>
      </c>
      <c r="E48" s="396">
        <f t="shared" si="1"/>
        <v>2027.45</v>
      </c>
      <c r="F48" s="81"/>
      <c r="G48" s="330" t="s">
        <v>1375</v>
      </c>
      <c r="H48" s="131"/>
      <c r="I48" s="113"/>
      <c r="J48" s="396">
        <f t="shared" si="2"/>
        <v>0</v>
      </c>
      <c r="K48" s="330" t="s">
        <v>1375</v>
      </c>
      <c r="L48" s="327"/>
      <c r="M48" s="396">
        <f t="shared" si="3"/>
        <v>2027.45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319" t="s">
        <v>1131</v>
      </c>
      <c r="C49" s="131"/>
      <c r="D49" s="398">
        <v>0.0</v>
      </c>
      <c r="E49" s="396">
        <f t="shared" si="1"/>
        <v>0</v>
      </c>
      <c r="F49" s="194"/>
      <c r="G49" s="319" t="s">
        <v>1131</v>
      </c>
      <c r="H49" s="131"/>
      <c r="I49" s="113"/>
      <c r="J49" s="396">
        <f t="shared" si="2"/>
        <v>0</v>
      </c>
      <c r="K49" s="319" t="s">
        <v>1131</v>
      </c>
      <c r="L49" s="327"/>
      <c r="M49" s="396">
        <f t="shared" si="3"/>
        <v>0</v>
      </c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130" t="s">
        <v>281</v>
      </c>
      <c r="E50" s="396">
        <f>SUM(E38:E49)</f>
        <v>10789.84</v>
      </c>
      <c r="F50" s="81"/>
      <c r="G50" s="81"/>
      <c r="H50" s="81"/>
      <c r="I50" s="257" t="s">
        <v>193</v>
      </c>
      <c r="J50" s="335">
        <f>SUM(J38:J49)</f>
        <v>8569.27</v>
      </c>
      <c r="K50" s="81"/>
      <c r="L50" s="81"/>
      <c r="M50" s="396">
        <f t="shared" si="3"/>
        <v>19359.11</v>
      </c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187" t="s">
        <v>1021</v>
      </c>
      <c r="C52" s="132" t="s">
        <v>1022</v>
      </c>
      <c r="D52" s="132" t="s">
        <v>1023</v>
      </c>
      <c r="E52" s="132" t="s">
        <v>281</v>
      </c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32" t="s">
        <v>1024</v>
      </c>
      <c r="C53" s="456">
        <v>450.0</v>
      </c>
      <c r="D53" s="456">
        <v>450.0</v>
      </c>
      <c r="E53" s="456">
        <f>SUM(C53:D53)</f>
        <v>900</v>
      </c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79" t="s">
        <v>201</v>
      </c>
      <c r="C55" s="99"/>
      <c r="D55" s="99"/>
      <c r="E55" s="99"/>
      <c r="F55" s="99"/>
      <c r="G55" s="99"/>
      <c r="H55" s="99"/>
      <c r="I55" s="99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79" t="s">
        <v>438</v>
      </c>
      <c r="C57" s="99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29"/>
      <c r="C58" s="129"/>
      <c r="D58" s="129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 t="s">
        <v>1376</v>
      </c>
      <c r="C59" s="130" t="s">
        <v>340</v>
      </c>
      <c r="D59" s="302">
        <v>346.0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/>
      <c r="C61" s="130"/>
      <c r="D61" s="13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0"/>
      <c r="C62" s="130"/>
      <c r="D62" s="13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1"/>
      <c r="C63" s="131"/>
      <c r="D63" s="13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81"/>
      <c r="C64" s="133" t="s">
        <v>193</v>
      </c>
      <c r="D64" s="329">
        <f>SUM(D59:D63)</f>
        <v>346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79" t="s">
        <v>210</v>
      </c>
      <c r="C66" s="99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29" t="s">
        <v>203</v>
      </c>
      <c r="C67" s="129" t="s">
        <v>160</v>
      </c>
      <c r="D67" s="517" t="s">
        <v>204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1377</v>
      </c>
      <c r="C68" s="130" t="s">
        <v>1282</v>
      </c>
      <c r="D68" s="408" t="s">
        <v>1378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0" t="s">
        <v>1379</v>
      </c>
      <c r="C69" s="130" t="s">
        <v>482</v>
      </c>
      <c r="D69" s="302">
        <v>171.21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330"/>
      <c r="C70" s="130"/>
      <c r="D70" s="302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330"/>
      <c r="C71" s="130"/>
      <c r="D71" s="302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0"/>
      <c r="C72" s="130"/>
      <c r="D72" s="302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1"/>
      <c r="C73" s="131"/>
      <c r="D73" s="396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5"/>
      <c r="C74" s="131"/>
      <c r="D74" s="396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6"/>
      <c r="C75" s="133" t="s">
        <v>193</v>
      </c>
      <c r="D75" s="329">
        <f>SUM(D68:D74)</f>
        <v>171.21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79" t="s">
        <v>216</v>
      </c>
      <c r="C77" s="99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29" t="s">
        <v>203</v>
      </c>
      <c r="C78" s="129" t="s">
        <v>160</v>
      </c>
      <c r="D78" s="129" t="s">
        <v>204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0"/>
      <c r="C79" s="130"/>
      <c r="D79" s="302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0"/>
      <c r="C80" s="130"/>
      <c r="D80" s="302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5"/>
      <c r="C81" s="135"/>
      <c r="D81" s="577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6"/>
      <c r="C82" s="133" t="s">
        <v>193</v>
      </c>
      <c r="D82" s="329">
        <f>SUM(D79:D81)</f>
        <v>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79" t="s">
        <v>220</v>
      </c>
      <c r="C84" s="99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29" t="s">
        <v>203</v>
      </c>
      <c r="C85" s="129" t="s">
        <v>160</v>
      </c>
      <c r="D85" s="129" t="s">
        <v>204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0" t="s">
        <v>1380</v>
      </c>
      <c r="C86" s="130" t="s">
        <v>270</v>
      </c>
      <c r="D86" s="302">
        <v>500.0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0" t="s">
        <v>1381</v>
      </c>
      <c r="C87" s="130" t="s">
        <v>270</v>
      </c>
      <c r="D87" s="219">
        <v>1399.0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7" t="s">
        <v>1382</v>
      </c>
      <c r="C88" s="137" t="s">
        <v>416</v>
      </c>
      <c r="D88" s="348">
        <v>209.9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6"/>
      <c r="C89" s="133" t="s">
        <v>193</v>
      </c>
      <c r="D89" s="329">
        <f>SUM(D86:D88)</f>
        <v>2108.9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79" t="s">
        <v>223</v>
      </c>
      <c r="C91" s="99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29" t="s">
        <v>203</v>
      </c>
      <c r="C92" s="129" t="s">
        <v>160</v>
      </c>
      <c r="D92" s="129" t="s">
        <v>204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30"/>
      <c r="C94" s="130"/>
      <c r="D94" s="302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130"/>
      <c r="C95" s="130"/>
      <c r="D95" s="13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81"/>
      <c r="C96" s="133" t="s">
        <v>193</v>
      </c>
      <c r="D96" s="134">
        <f>SUM(D93:D95)</f>
        <v>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79" t="s">
        <v>224</v>
      </c>
      <c r="C98" s="99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29" t="s">
        <v>203</v>
      </c>
      <c r="C99" s="129" t="s">
        <v>160</v>
      </c>
      <c r="D99" s="129" t="s">
        <v>204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330"/>
      <c r="C100" s="387"/>
      <c r="D100" s="388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1"/>
      <c r="C101" s="131"/>
      <c r="D101" s="13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35"/>
      <c r="C102" s="135"/>
      <c r="D102" s="135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6"/>
      <c r="C103" s="133" t="s">
        <v>193</v>
      </c>
      <c r="D103" s="134">
        <f>SUM(D100:D102)</f>
        <v>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200" t="s">
        <v>354</v>
      </c>
      <c r="C106" s="99"/>
      <c r="D106" s="81"/>
      <c r="E106" s="81"/>
      <c r="F106" s="81"/>
      <c r="G106" s="365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29" t="s">
        <v>203</v>
      </c>
      <c r="C107" s="129" t="s">
        <v>160</v>
      </c>
      <c r="D107" s="129" t="s">
        <v>204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0" t="s">
        <v>1383</v>
      </c>
      <c r="C108" s="130" t="s">
        <v>455</v>
      </c>
      <c r="D108" s="302">
        <v>50.0</v>
      </c>
      <c r="E108" s="199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87" t="s">
        <v>1384</v>
      </c>
      <c r="C109" s="130" t="s">
        <v>270</v>
      </c>
      <c r="D109" s="302">
        <v>300.0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30" t="s">
        <v>1385</v>
      </c>
      <c r="C110" s="130" t="s">
        <v>270</v>
      </c>
      <c r="D110" s="302">
        <v>175.09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37"/>
      <c r="C111" s="137"/>
      <c r="D111" s="348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213"/>
      <c r="C112" s="214" t="s">
        <v>193</v>
      </c>
      <c r="D112" s="411">
        <f>SUM(D108:D111)</f>
        <v>525.09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216"/>
      <c r="C113" s="217"/>
      <c r="D113" s="217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364" t="s">
        <v>928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29" t="s">
        <v>203</v>
      </c>
      <c r="C115" s="129" t="s">
        <v>160</v>
      </c>
      <c r="D115" s="129" t="s">
        <v>204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330" t="s">
        <v>1386</v>
      </c>
      <c r="C116" s="387" t="s">
        <v>1387</v>
      </c>
      <c r="D116" s="578">
        <v>473.14</v>
      </c>
      <c r="E116" s="82" t="s">
        <v>1388</v>
      </c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0" t="s">
        <v>1389</v>
      </c>
      <c r="C117" s="130" t="s">
        <v>416</v>
      </c>
      <c r="D117" s="302">
        <v>173.66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130" t="s">
        <v>1390</v>
      </c>
      <c r="C118" s="130" t="s">
        <v>270</v>
      </c>
      <c r="D118" s="130">
        <v>979.96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37"/>
      <c r="C119" s="137"/>
      <c r="D119" s="137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213"/>
      <c r="C120" s="214" t="s">
        <v>193</v>
      </c>
      <c r="D120" s="590">
        <f>SUM(D116:D119)</f>
        <v>1626.76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367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216"/>
      <c r="C122" s="429"/>
      <c r="D122" s="429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79" t="s">
        <v>930</v>
      </c>
      <c r="C123" s="218"/>
      <c r="D123" s="218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129" t="s">
        <v>203</v>
      </c>
      <c r="C124" s="129" t="s">
        <v>160</v>
      </c>
      <c r="D124" s="129" t="s">
        <v>204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330"/>
      <c r="C125" s="387"/>
      <c r="D125" s="155"/>
      <c r="E125" s="82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330"/>
      <c r="C126" s="387"/>
      <c r="D126" s="578"/>
      <c r="E126" s="82"/>
      <c r="F126" s="81"/>
      <c r="G126" s="389"/>
      <c r="H126" s="389"/>
      <c r="I126" s="99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369"/>
      <c r="C127" s="124"/>
      <c r="D127" s="370"/>
      <c r="E127" s="81"/>
      <c r="F127" s="81"/>
      <c r="G127" s="131"/>
      <c r="H127" s="242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0"/>
      <c r="C128" s="130"/>
      <c r="D128" s="130"/>
      <c r="E128" s="81"/>
      <c r="F128" s="81"/>
      <c r="I128" s="99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0"/>
      <c r="C129" s="130"/>
      <c r="D129" s="130"/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30"/>
      <c r="C130" s="130"/>
      <c r="D130" s="130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130"/>
      <c r="C131" s="130"/>
      <c r="D131" s="130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1"/>
      <c r="C132" s="131"/>
      <c r="D132" s="131"/>
      <c r="E132" s="81"/>
      <c r="F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81"/>
      <c r="C133" s="133" t="s">
        <v>193</v>
      </c>
      <c r="D133" s="134">
        <f>SUM(D125:D132)</f>
        <v>0</v>
      </c>
      <c r="E133" s="81"/>
      <c r="F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81"/>
      <c r="C134" s="81"/>
      <c r="D134" s="81"/>
      <c r="E134" s="81"/>
      <c r="F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79" t="s">
        <v>252</v>
      </c>
      <c r="C135" s="304">
        <f>SUM(D64+D75+D82+D89+D96+D103+D112+D120+D133)</f>
        <v>4777.96</v>
      </c>
      <c r="D135" s="99"/>
      <c r="E135" s="99"/>
      <c r="F135" s="389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1"/>
      <c r="C136" s="141"/>
      <c r="D136" s="141"/>
      <c r="E136" s="81"/>
      <c r="F136" s="13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79" t="s">
        <v>253</v>
      </c>
      <c r="C137" s="99"/>
      <c r="D137" s="99"/>
      <c r="E137" s="99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39" t="s">
        <v>255</v>
      </c>
      <c r="C138" s="139" t="s">
        <v>1352</v>
      </c>
      <c r="D138" s="139" t="s">
        <v>256</v>
      </c>
      <c r="E138" s="142" t="s">
        <v>281</v>
      </c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 t="s">
        <v>1353</v>
      </c>
      <c r="C139" s="146">
        <v>50000.0</v>
      </c>
      <c r="D139" s="231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147"/>
      <c r="D140" s="146">
        <v>146072.08</v>
      </c>
      <c r="E140" s="146">
        <v>196072.08</v>
      </c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 ht="15.75" customHeight="1">
      <c r="A141" s="81"/>
      <c r="B141" s="146"/>
      <c r="C141" s="147"/>
      <c r="D141" s="146"/>
      <c r="E141" s="146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 ht="15.75" customHeight="1">
      <c r="A142" s="81"/>
      <c r="B142" s="146"/>
      <c r="C142" s="147"/>
      <c r="D142" s="146"/>
      <c r="E142" s="146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331"/>
      <c r="D143" s="342"/>
      <c r="E143" s="146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331"/>
      <c r="D144" s="146"/>
      <c r="E144" s="332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147"/>
      <c r="D145" s="146"/>
      <c r="E145" s="332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146"/>
      <c r="C146" s="147"/>
      <c r="D146" s="146"/>
      <c r="E146" s="333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146"/>
      <c r="C147" s="147"/>
      <c r="D147" s="146"/>
      <c r="E147" s="146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146"/>
      <c r="C148" s="147"/>
      <c r="D148" s="146"/>
      <c r="E148" s="146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373" t="s">
        <v>971</v>
      </c>
      <c r="C150" s="376" t="s">
        <v>255</v>
      </c>
      <c r="D150" s="377" t="s">
        <v>748</v>
      </c>
      <c r="E150" s="374" t="s">
        <v>749</v>
      </c>
      <c r="F150" s="430" t="s">
        <v>937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375"/>
      <c r="C151" s="375"/>
      <c r="D151" s="378"/>
      <c r="E151" s="378"/>
      <c r="F151" s="378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10000.0</v>
      </c>
      <c r="C152" s="406">
        <v>45260.0</v>
      </c>
      <c r="D152" s="219">
        <v>350000.0</v>
      </c>
      <c r="E152" s="219">
        <v>10000.0</v>
      </c>
      <c r="F152" s="219">
        <v>340000.0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15000.0</v>
      </c>
      <c r="C153" s="406">
        <v>45275.0</v>
      </c>
      <c r="D153" s="219">
        <v>340000.0</v>
      </c>
      <c r="E153" s="219">
        <v>5000.0</v>
      </c>
      <c r="F153" s="219">
        <v>335000.0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20000.0</v>
      </c>
      <c r="C154" s="337">
        <v>45315.0</v>
      </c>
      <c r="D154" s="219">
        <v>335000.0</v>
      </c>
      <c r="E154" s="219">
        <v>5000.0</v>
      </c>
      <c r="F154" s="219">
        <v>330000.0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451">
        <v>25000.0</v>
      </c>
      <c r="C155" s="452">
        <v>45328.0</v>
      </c>
      <c r="D155" s="453">
        <v>330000.0</v>
      </c>
      <c r="E155" s="453">
        <v>5000.0</v>
      </c>
      <c r="F155" s="453">
        <v>325000.0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30000.0</v>
      </c>
      <c r="C156" s="337">
        <v>45357.0</v>
      </c>
      <c r="D156" s="451">
        <v>325000.0</v>
      </c>
      <c r="E156" s="219">
        <v>5000.0</v>
      </c>
      <c r="F156" s="219">
        <v>320000.0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35000.0</v>
      </c>
      <c r="C157" s="337">
        <v>45385.0</v>
      </c>
      <c r="D157" s="219">
        <v>320000.0</v>
      </c>
      <c r="E157" s="219">
        <v>5000.0</v>
      </c>
      <c r="F157" s="219">
        <v>315000.0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40000.0</v>
      </c>
      <c r="C158" s="337">
        <v>45416.0</v>
      </c>
      <c r="D158" s="219">
        <v>315000.0</v>
      </c>
      <c r="E158" s="219">
        <v>5000.0</v>
      </c>
      <c r="F158" s="219">
        <v>310000.0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40500.0</v>
      </c>
      <c r="C159" s="337">
        <v>45427.0</v>
      </c>
      <c r="D159" s="219">
        <v>310000.0</v>
      </c>
      <c r="E159" s="219">
        <v>500.0</v>
      </c>
      <c r="F159" s="219">
        <v>309500.0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45500.0</v>
      </c>
      <c r="C160" s="337">
        <v>45450.0</v>
      </c>
      <c r="D160" s="219">
        <v>309500.0</v>
      </c>
      <c r="E160" s="219">
        <v>5000.0</v>
      </c>
      <c r="F160" s="219">
        <v>304500.0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46000.0</v>
      </c>
      <c r="C161" s="337">
        <v>45456.0</v>
      </c>
      <c r="D161" s="219">
        <v>304500.0</v>
      </c>
      <c r="E161" s="219">
        <v>500.0</v>
      </c>
      <c r="F161" s="219">
        <v>304000.0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219">
        <v>51000.0</v>
      </c>
      <c r="C162" s="337">
        <v>45482.0</v>
      </c>
      <c r="D162" s="219">
        <v>304000.0</v>
      </c>
      <c r="E162" s="219">
        <v>5000.0</v>
      </c>
      <c r="F162" s="219">
        <v>299000.0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219">
        <v>56000.0</v>
      </c>
      <c r="C163" s="337">
        <v>45505.0</v>
      </c>
      <c r="D163" s="219">
        <v>299000.0</v>
      </c>
      <c r="E163" s="219">
        <v>5000.0</v>
      </c>
      <c r="F163" s="219">
        <v>294000.0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219">
        <v>56500.0</v>
      </c>
      <c r="C164" s="337">
        <v>45505.0</v>
      </c>
      <c r="D164" s="219">
        <v>294000.0</v>
      </c>
      <c r="E164" s="219">
        <v>500.0</v>
      </c>
      <c r="F164" s="219">
        <v>293500.0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451">
        <v>66500.0</v>
      </c>
      <c r="C165" s="530">
        <v>45545.0</v>
      </c>
      <c r="D165" s="451">
        <v>293500.0</v>
      </c>
      <c r="E165" s="451">
        <v>5000.0</v>
      </c>
      <c r="F165" s="451">
        <v>288500.0</v>
      </c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534">
        <v>71500.0</v>
      </c>
      <c r="C166" s="535">
        <v>45586.0</v>
      </c>
      <c r="D166" s="451">
        <v>288500.0</v>
      </c>
      <c r="E166" s="534">
        <v>4000.0</v>
      </c>
      <c r="F166" s="534">
        <v>283500.0</v>
      </c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534">
        <v>76500.0</v>
      </c>
      <c r="C167" s="535">
        <v>45605.0</v>
      </c>
      <c r="D167" s="534">
        <v>283500.0</v>
      </c>
      <c r="E167" s="534">
        <v>5000.0</v>
      </c>
      <c r="F167" s="534">
        <v>278500.0</v>
      </c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534"/>
      <c r="C168" s="535"/>
      <c r="D168" s="534">
        <v>278500.0</v>
      </c>
      <c r="E168" s="534"/>
      <c r="F168" s="534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S978" s="81"/>
      <c r="T978" s="81"/>
      <c r="U978" s="81"/>
      <c r="V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S979" s="81"/>
      <c r="T979" s="81"/>
      <c r="U979" s="81"/>
      <c r="V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S980" s="81"/>
      <c r="T980" s="81"/>
      <c r="U980" s="81"/>
      <c r="V980" s="81"/>
    </row>
    <row r="981">
      <c r="S981" s="81"/>
      <c r="T981" s="81"/>
      <c r="U981" s="81"/>
      <c r="V981" s="81"/>
    </row>
    <row r="982">
      <c r="S982" s="81"/>
      <c r="T982" s="81"/>
      <c r="U982" s="81"/>
      <c r="V982" s="81"/>
    </row>
  </sheetData>
  <mergeCells count="15">
    <mergeCell ref="F28:G28"/>
    <mergeCell ref="F29:G29"/>
    <mergeCell ref="B114:D114"/>
    <mergeCell ref="B150:B151"/>
    <mergeCell ref="C150:C151"/>
    <mergeCell ref="D150:D151"/>
    <mergeCell ref="E150:E151"/>
    <mergeCell ref="F150:F151"/>
    <mergeCell ref="F6:G6"/>
    <mergeCell ref="F7:G7"/>
    <mergeCell ref="F8:G8"/>
    <mergeCell ref="F16:G16"/>
    <mergeCell ref="F24:G24"/>
    <mergeCell ref="F25:G25"/>
    <mergeCell ref="F27:G2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SUM(D33+C132)</f>
        <v>45742.4</v>
      </c>
      <c r="F1" s="591" t="s">
        <v>1391</v>
      </c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81375.2</v>
      </c>
      <c r="F3" s="592">
        <f>E3-E51-M45-M46-M47</f>
        <v>74581.6</v>
      </c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81375.2</v>
      </c>
      <c r="F4" s="81">
        <f>(E4/E1)</f>
        <v>1.778988422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755</v>
      </c>
      <c r="C6" s="85" t="s">
        <v>701</v>
      </c>
      <c r="D6" s="86">
        <v>275.0</v>
      </c>
      <c r="E6" s="209" t="s">
        <v>15</v>
      </c>
      <c r="F6" s="82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1354</v>
      </c>
      <c r="C7" s="85" t="s">
        <v>26</v>
      </c>
      <c r="D7" s="86">
        <v>275.0</v>
      </c>
      <c r="E7" s="209" t="s">
        <v>15</v>
      </c>
      <c r="F7" s="82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1.0</v>
      </c>
      <c r="B8" s="85" t="s">
        <v>1392</v>
      </c>
      <c r="C8" s="307" t="s">
        <v>1393</v>
      </c>
      <c r="D8" s="86">
        <v>5087.62</v>
      </c>
      <c r="E8" s="275" t="s">
        <v>15</v>
      </c>
      <c r="F8" s="163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356">
        <v>1.0</v>
      </c>
      <c r="B9" s="277" t="s">
        <v>507</v>
      </c>
      <c r="C9" s="307" t="s">
        <v>1394</v>
      </c>
      <c r="D9" s="579">
        <v>3000.0</v>
      </c>
      <c r="E9" s="275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307" t="s">
        <v>894</v>
      </c>
      <c r="C10" s="307" t="s">
        <v>369</v>
      </c>
      <c r="D10" s="418">
        <v>1000.0</v>
      </c>
      <c r="E10" s="275" t="s">
        <v>15</v>
      </c>
      <c r="F10" s="82"/>
      <c r="G10" s="81"/>
      <c r="H10" s="138"/>
      <c r="I10" s="138"/>
      <c r="J10" s="138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356">
        <v>1.0</v>
      </c>
      <c r="B11" s="171" t="s">
        <v>543</v>
      </c>
      <c r="C11" s="171" t="s">
        <v>1323</v>
      </c>
      <c r="D11" s="87">
        <v>89.44</v>
      </c>
      <c r="E11" s="275" t="s">
        <v>15</v>
      </c>
      <c r="F11" s="82"/>
      <c r="G11" s="81"/>
      <c r="H11" s="138"/>
      <c r="I11" s="138"/>
      <c r="J11" s="138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276">
        <v>5.0</v>
      </c>
      <c r="B12" s="580" t="s">
        <v>1395</v>
      </c>
      <c r="C12" s="581" t="s">
        <v>1396</v>
      </c>
      <c r="D12" s="87">
        <v>1886.39</v>
      </c>
      <c r="E12" s="275" t="s">
        <v>15</v>
      </c>
      <c r="F12" s="82"/>
      <c r="G12" s="81"/>
      <c r="H12" s="138"/>
      <c r="I12" s="138"/>
      <c r="J12" s="138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5.0</v>
      </c>
      <c r="B13" s="85" t="s">
        <v>1397</v>
      </c>
      <c r="C13" s="307" t="s">
        <v>1398</v>
      </c>
      <c r="D13" s="87">
        <v>2104.06</v>
      </c>
      <c r="E13" s="275" t="s">
        <v>15</v>
      </c>
      <c r="F13" s="82"/>
      <c r="G13" s="81"/>
      <c r="H13" s="138"/>
      <c r="I13" s="138"/>
      <c r="J13" s="138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5.0</v>
      </c>
      <c r="B14" s="85" t="s">
        <v>32</v>
      </c>
      <c r="C14" s="85" t="s">
        <v>369</v>
      </c>
      <c r="D14" s="86">
        <v>1000.0</v>
      </c>
      <c r="E14" s="275" t="s">
        <v>15</v>
      </c>
      <c r="F14" s="82" t="s">
        <v>1399</v>
      </c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10.0</v>
      </c>
      <c r="B15" s="85" t="s">
        <v>1400</v>
      </c>
      <c r="C15" s="85" t="s">
        <v>39</v>
      </c>
      <c r="D15" s="86">
        <v>157.03</v>
      </c>
      <c r="E15" s="275" t="s">
        <v>15</v>
      </c>
      <c r="F15" s="82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10.0</v>
      </c>
      <c r="B16" s="85" t="s">
        <v>504</v>
      </c>
      <c r="C16" s="85" t="s">
        <v>39</v>
      </c>
      <c r="D16" s="86">
        <v>759.0</v>
      </c>
      <c r="E16" s="275" t="s">
        <v>15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10.0</v>
      </c>
      <c r="B17" s="85" t="s">
        <v>1128</v>
      </c>
      <c r="C17" s="85" t="s">
        <v>50</v>
      </c>
      <c r="D17" s="181" t="s">
        <v>896</v>
      </c>
      <c r="E17" s="209" t="s">
        <v>895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356">
        <v>15.0</v>
      </c>
      <c r="B18" s="171" t="s">
        <v>13</v>
      </c>
      <c r="C18" s="171" t="s">
        <v>14</v>
      </c>
      <c r="D18" s="87">
        <v>3162.86</v>
      </c>
      <c r="E18" s="275" t="s">
        <v>15</v>
      </c>
      <c r="F18" s="82" t="s">
        <v>1401</v>
      </c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356">
        <v>15.0</v>
      </c>
      <c r="B19" s="171" t="s">
        <v>20</v>
      </c>
      <c r="C19" s="171" t="s">
        <v>21</v>
      </c>
      <c r="D19" s="86">
        <v>73.0</v>
      </c>
      <c r="E19" s="275" t="s">
        <v>15</v>
      </c>
      <c r="F19" s="82" t="s">
        <v>1401</v>
      </c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356">
        <v>15.0</v>
      </c>
      <c r="B20" s="171" t="s">
        <v>23</v>
      </c>
      <c r="C20" s="171" t="s">
        <v>21</v>
      </c>
      <c r="D20" s="87">
        <v>382.09</v>
      </c>
      <c r="E20" s="275" t="s">
        <v>15</v>
      </c>
      <c r="F20" s="82" t="s">
        <v>1401</v>
      </c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172</v>
      </c>
      <c r="C21" s="85" t="s">
        <v>26</v>
      </c>
      <c r="D21" s="358">
        <f>SUM(E37:E45)</f>
        <v>7260.23</v>
      </c>
      <c r="E21" s="275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1402</v>
      </c>
      <c r="C22" s="85" t="s">
        <v>26</v>
      </c>
      <c r="D22" s="181" t="s">
        <v>896</v>
      </c>
      <c r="E22" s="181" t="s">
        <v>896</v>
      </c>
      <c r="F22" s="82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356">
        <v>20.0</v>
      </c>
      <c r="B23" s="277" t="s">
        <v>38</v>
      </c>
      <c r="C23" s="85" t="s">
        <v>1077</v>
      </c>
      <c r="D23" s="86">
        <v>154.25</v>
      </c>
      <c r="E23" s="275" t="s">
        <v>15</v>
      </c>
      <c r="F23" s="82" t="s">
        <v>1403</v>
      </c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356">
        <v>20.0</v>
      </c>
      <c r="B24" s="307" t="s">
        <v>1129</v>
      </c>
      <c r="C24" s="85" t="s">
        <v>1077</v>
      </c>
      <c r="D24" s="86">
        <v>317.75</v>
      </c>
      <c r="E24" s="275" t="s">
        <v>15</v>
      </c>
      <c r="F24" s="82" t="s">
        <v>1403</v>
      </c>
      <c r="H24" s="82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368</v>
      </c>
      <c r="C25" s="85" t="s">
        <v>39</v>
      </c>
      <c r="D25" s="181" t="s">
        <v>1008</v>
      </c>
      <c r="E25" s="209" t="s">
        <v>1008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1333</v>
      </c>
      <c r="C26" s="85" t="s">
        <v>39</v>
      </c>
      <c r="D26" s="87">
        <v>354.19</v>
      </c>
      <c r="E26" s="275" t="s">
        <v>15</v>
      </c>
      <c r="F26" s="82" t="s">
        <v>1404</v>
      </c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20.0</v>
      </c>
      <c r="B27" s="85" t="s">
        <v>1405</v>
      </c>
      <c r="C27" s="85" t="s">
        <v>39</v>
      </c>
      <c r="D27" s="87">
        <v>1060.7</v>
      </c>
      <c r="E27" s="275" t="s">
        <v>15</v>
      </c>
      <c r="F27" s="82" t="s">
        <v>1406</v>
      </c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20.0</v>
      </c>
      <c r="B28" s="85" t="s">
        <v>60</v>
      </c>
      <c r="C28" s="85" t="s">
        <v>39</v>
      </c>
      <c r="D28" s="87">
        <v>2885.12</v>
      </c>
      <c r="E28" s="275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1265</v>
      </c>
      <c r="C29" s="85" t="s">
        <v>1407</v>
      </c>
      <c r="D29" s="87">
        <v>900.0</v>
      </c>
      <c r="E29" s="275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75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1046</v>
      </c>
      <c r="C31" s="92" t="s">
        <v>26</v>
      </c>
      <c r="D31" s="153">
        <f>SUM(C51:D51)</f>
        <v>900</v>
      </c>
      <c r="E31" s="275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191" t="s">
        <v>178</v>
      </c>
      <c r="C32" s="92" t="s">
        <v>26</v>
      </c>
      <c r="D32" s="153">
        <f>SUM(J37:J45)</f>
        <v>8310.9</v>
      </c>
      <c r="E32" s="275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582"/>
      <c r="D33" s="583">
        <f>SUM(D6:D32)</f>
        <v>41494.63</v>
      </c>
      <c r="E33" s="472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584"/>
      <c r="C34" s="585"/>
      <c r="D34" s="586"/>
      <c r="E34" s="587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588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833</v>
      </c>
      <c r="C37" s="302"/>
      <c r="D37" s="398">
        <v>2206.71</v>
      </c>
      <c r="E37" s="396">
        <f t="shared" ref="E37:E44" si="1">SUM(C37+D37)</f>
        <v>2206.71</v>
      </c>
      <c r="F37" s="81"/>
      <c r="G37" s="108" t="s">
        <v>833</v>
      </c>
      <c r="H37" s="393">
        <v>300.0</v>
      </c>
      <c r="I37" s="385">
        <v>2480.87</v>
      </c>
      <c r="J37" s="396">
        <f t="shared" ref="J37:J47" si="2">SUM(H37:I37)</f>
        <v>2780.87</v>
      </c>
      <c r="K37" s="108" t="s">
        <v>833</v>
      </c>
      <c r="L37" s="241"/>
      <c r="M37" s="396">
        <f t="shared" ref="M37:M48" si="3">SUM(E37+J37)</f>
        <v>4987.58</v>
      </c>
      <c r="N37" s="82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1336</v>
      </c>
      <c r="C38" s="302">
        <v>150.0</v>
      </c>
      <c r="D38" s="398">
        <v>556.69</v>
      </c>
      <c r="E38" s="396">
        <f t="shared" si="1"/>
        <v>706.69</v>
      </c>
      <c r="F38" s="82" t="s">
        <v>1408</v>
      </c>
      <c r="G38" s="108" t="s">
        <v>913</v>
      </c>
      <c r="H38" s="393"/>
      <c r="I38" s="385">
        <v>1362.74</v>
      </c>
      <c r="J38" s="396">
        <f t="shared" si="2"/>
        <v>1362.74</v>
      </c>
      <c r="K38" s="108" t="s">
        <v>913</v>
      </c>
      <c r="L38" s="241"/>
      <c r="M38" s="396">
        <f t="shared" si="3"/>
        <v>2069.43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1337</v>
      </c>
      <c r="C39" s="302"/>
      <c r="D39" s="398">
        <v>381.0</v>
      </c>
      <c r="E39" s="396">
        <f t="shared" si="1"/>
        <v>381</v>
      </c>
      <c r="F39" s="81"/>
      <c r="G39" s="108" t="s">
        <v>1337</v>
      </c>
      <c r="H39" s="393"/>
      <c r="I39" s="224">
        <v>474.42</v>
      </c>
      <c r="J39" s="396">
        <f t="shared" si="2"/>
        <v>474.42</v>
      </c>
      <c r="K39" s="108" t="s">
        <v>1337</v>
      </c>
      <c r="L39" s="241"/>
      <c r="M39" s="396">
        <f t="shared" si="3"/>
        <v>855.42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1188</v>
      </c>
      <c r="C40" s="302"/>
      <c r="D40" s="398">
        <v>1379.28</v>
      </c>
      <c r="E40" s="396">
        <f t="shared" si="1"/>
        <v>1379.28</v>
      </c>
      <c r="F40" s="81"/>
      <c r="G40" s="108" t="s">
        <v>1188</v>
      </c>
      <c r="H40" s="524"/>
      <c r="I40" s="87">
        <v>1601.37</v>
      </c>
      <c r="J40" s="396">
        <f t="shared" si="2"/>
        <v>1601.37</v>
      </c>
      <c r="K40" s="108" t="s">
        <v>1188</v>
      </c>
      <c r="L40" s="241"/>
      <c r="M40" s="396">
        <f t="shared" si="3"/>
        <v>2980.65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1374</v>
      </c>
      <c r="C41" s="302"/>
      <c r="D41" s="398">
        <v>1524.65</v>
      </c>
      <c r="E41" s="396">
        <f t="shared" si="1"/>
        <v>1524.65</v>
      </c>
      <c r="F41" s="81"/>
      <c r="G41" s="108" t="s">
        <v>1374</v>
      </c>
      <c r="H41" s="399"/>
      <c r="I41" s="87">
        <v>1204.8</v>
      </c>
      <c r="J41" s="396">
        <f t="shared" si="2"/>
        <v>1204.8</v>
      </c>
      <c r="K41" s="108" t="s">
        <v>1374</v>
      </c>
      <c r="L41" s="241"/>
      <c r="M41" s="421">
        <f t="shared" si="3"/>
        <v>2729.45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1239</v>
      </c>
      <c r="C42" s="302"/>
      <c r="D42" s="398">
        <v>207.3</v>
      </c>
      <c r="E42" s="396">
        <f t="shared" si="1"/>
        <v>207.3</v>
      </c>
      <c r="F42" s="81"/>
      <c r="G42" s="108" t="s">
        <v>1239</v>
      </c>
      <c r="H42" s="399"/>
      <c r="I42" s="224">
        <v>126.9</v>
      </c>
      <c r="J42" s="396">
        <f t="shared" si="2"/>
        <v>126.9</v>
      </c>
      <c r="K42" s="108" t="s">
        <v>1239</v>
      </c>
      <c r="L42" s="241"/>
      <c r="M42" s="421">
        <f t="shared" si="3"/>
        <v>334.2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319" t="s">
        <v>1108</v>
      </c>
      <c r="C43" s="302"/>
      <c r="D43" s="398">
        <v>90.0</v>
      </c>
      <c r="E43" s="396">
        <f t="shared" si="1"/>
        <v>90</v>
      </c>
      <c r="F43" s="81"/>
      <c r="G43" s="319" t="s">
        <v>1108</v>
      </c>
      <c r="H43" s="393"/>
      <c r="I43" s="398"/>
      <c r="J43" s="396">
        <f t="shared" si="2"/>
        <v>0</v>
      </c>
      <c r="K43" s="319" t="s">
        <v>1108</v>
      </c>
      <c r="L43" s="241"/>
      <c r="M43" s="421">
        <f t="shared" si="3"/>
        <v>90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319" t="s">
        <v>763</v>
      </c>
      <c r="C44" s="302"/>
      <c r="D44" s="398">
        <v>414.6</v>
      </c>
      <c r="E44" s="396">
        <f t="shared" si="1"/>
        <v>414.6</v>
      </c>
      <c r="F44" s="81"/>
      <c r="G44" s="319" t="s">
        <v>763</v>
      </c>
      <c r="H44" s="436"/>
      <c r="I44" s="398">
        <v>409.8</v>
      </c>
      <c r="J44" s="396">
        <f t="shared" si="2"/>
        <v>409.8</v>
      </c>
      <c r="K44" s="319" t="s">
        <v>763</v>
      </c>
      <c r="L44" s="241"/>
      <c r="M44" s="421">
        <f t="shared" si="3"/>
        <v>824.4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330" t="s">
        <v>1310</v>
      </c>
      <c r="C45" s="302"/>
      <c r="D45" s="398"/>
      <c r="E45" s="302">
        <v>350.0</v>
      </c>
      <c r="F45" s="81"/>
      <c r="G45" s="319" t="s">
        <v>1190</v>
      </c>
      <c r="H45" s="302">
        <v>189.9</v>
      </c>
      <c r="I45" s="224">
        <v>160.1</v>
      </c>
      <c r="J45" s="396">
        <f t="shared" si="2"/>
        <v>350</v>
      </c>
      <c r="K45" s="319" t="s">
        <v>1190</v>
      </c>
      <c r="L45" s="241"/>
      <c r="M45" s="421">
        <f t="shared" si="3"/>
        <v>700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330" t="s">
        <v>1339</v>
      </c>
      <c r="C46" s="302">
        <v>3193.4</v>
      </c>
      <c r="D46" s="589"/>
      <c r="E46" s="396">
        <f t="shared" ref="E46:E47" si="4">SUM(C46+D46)</f>
        <v>3193.4</v>
      </c>
      <c r="F46" s="81"/>
      <c r="G46" s="330" t="s">
        <v>1339</v>
      </c>
      <c r="H46" s="573"/>
      <c r="I46" s="224"/>
      <c r="J46" s="396">
        <f t="shared" si="2"/>
        <v>0</v>
      </c>
      <c r="K46" s="330" t="s">
        <v>1339</v>
      </c>
      <c r="L46" s="241"/>
      <c r="M46" s="396">
        <f t="shared" si="3"/>
        <v>3193.4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330" t="s">
        <v>1375</v>
      </c>
      <c r="C47" s="219">
        <v>2000.2</v>
      </c>
      <c r="D47" s="398">
        <v>0.0</v>
      </c>
      <c r="E47" s="396">
        <f t="shared" si="4"/>
        <v>2000.2</v>
      </c>
      <c r="F47" s="194"/>
      <c r="G47" s="330" t="s">
        <v>1375</v>
      </c>
      <c r="H47" s="131"/>
      <c r="I47" s="113"/>
      <c r="J47" s="396">
        <f t="shared" si="2"/>
        <v>0</v>
      </c>
      <c r="K47" s="330" t="s">
        <v>1375</v>
      </c>
      <c r="L47" s="327"/>
      <c r="M47" s="396">
        <f t="shared" si="3"/>
        <v>2000.2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81"/>
      <c r="C48" s="81"/>
      <c r="D48" s="130" t="s">
        <v>281</v>
      </c>
      <c r="E48" s="396">
        <f>SUM(E37:E47)</f>
        <v>12453.83</v>
      </c>
      <c r="F48" s="81"/>
      <c r="G48" s="81"/>
      <c r="H48" s="81"/>
      <c r="I48" s="257" t="s">
        <v>193</v>
      </c>
      <c r="J48" s="335">
        <f>SUM(J37:J47)</f>
        <v>8310.9</v>
      </c>
      <c r="K48" s="81"/>
      <c r="L48" s="81"/>
      <c r="M48" s="396">
        <f t="shared" si="3"/>
        <v>20764.73</v>
      </c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87" t="s">
        <v>1021</v>
      </c>
      <c r="C50" s="132" t="s">
        <v>1022</v>
      </c>
      <c r="D50" s="132" t="s">
        <v>1023</v>
      </c>
      <c r="E50" s="132" t="s">
        <v>281</v>
      </c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132" t="s">
        <v>1024</v>
      </c>
      <c r="C51" s="456">
        <v>450.0</v>
      </c>
      <c r="D51" s="456">
        <v>450.0</v>
      </c>
      <c r="E51" s="456">
        <f>SUM(C51:D51)</f>
        <v>900</v>
      </c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79" t="s">
        <v>201</v>
      </c>
      <c r="C53" s="99"/>
      <c r="D53" s="99"/>
      <c r="E53" s="99"/>
      <c r="F53" s="99"/>
      <c r="G53" s="99"/>
      <c r="H53" s="99"/>
      <c r="I53" s="99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79" t="s">
        <v>438</v>
      </c>
      <c r="C55" s="99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29"/>
      <c r="C56" s="129"/>
      <c r="D56" s="129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 t="s">
        <v>1409</v>
      </c>
      <c r="C57" s="130" t="s">
        <v>340</v>
      </c>
      <c r="D57" s="130">
        <v>125.28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/>
      <c r="C58" s="130"/>
      <c r="D58" s="13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/>
      <c r="C59" s="130"/>
      <c r="D59" s="13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/>
      <c r="C60" s="130"/>
      <c r="D60" s="13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1"/>
      <c r="C61" s="131"/>
      <c r="D61" s="13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81"/>
      <c r="C62" s="133" t="s">
        <v>193</v>
      </c>
      <c r="D62" s="134">
        <f>SUM(D57:D61)</f>
        <v>125.28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79" t="s">
        <v>210</v>
      </c>
      <c r="C64" s="99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29" t="s">
        <v>203</v>
      </c>
      <c r="C65" s="129" t="s">
        <v>160</v>
      </c>
      <c r="D65" s="517" t="s">
        <v>204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 t="s">
        <v>1410</v>
      </c>
      <c r="C66" s="130" t="s">
        <v>1317</v>
      </c>
      <c r="D66" s="408" t="s">
        <v>1378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1410</v>
      </c>
      <c r="C67" s="130" t="s">
        <v>209</v>
      </c>
      <c r="D67" s="302">
        <v>24.78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330" t="s">
        <v>1411</v>
      </c>
      <c r="C68" s="130" t="s">
        <v>619</v>
      </c>
      <c r="D68" s="302">
        <v>130.95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0" t="s">
        <v>1379</v>
      </c>
      <c r="C69" s="130" t="s">
        <v>270</v>
      </c>
      <c r="D69" s="302">
        <v>182.15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0"/>
      <c r="C70" s="130"/>
      <c r="D70" s="302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1"/>
      <c r="C71" s="131"/>
      <c r="D71" s="396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5"/>
      <c r="C72" s="131"/>
      <c r="D72" s="396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6"/>
      <c r="C73" s="133" t="s">
        <v>193</v>
      </c>
      <c r="D73" s="329">
        <f>SUM(D66:D72)</f>
        <v>337.88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79" t="s">
        <v>216</v>
      </c>
      <c r="C75" s="99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29" t="s">
        <v>203</v>
      </c>
      <c r="C76" s="129" t="s">
        <v>160</v>
      </c>
      <c r="D76" s="129" t="s">
        <v>204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0"/>
      <c r="C77" s="130"/>
      <c r="D77" s="302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0"/>
      <c r="C78" s="130"/>
      <c r="D78" s="302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5"/>
      <c r="C79" s="135"/>
      <c r="D79" s="577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6"/>
      <c r="C80" s="133" t="s">
        <v>193</v>
      </c>
      <c r="D80" s="329">
        <f>SUM(D77:D79)</f>
        <v>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79" t="s">
        <v>220</v>
      </c>
      <c r="C82" s="99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29" t="s">
        <v>203</v>
      </c>
      <c r="C83" s="129" t="s">
        <v>160</v>
      </c>
      <c r="D83" s="129" t="s">
        <v>204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0" t="s">
        <v>1412</v>
      </c>
      <c r="C84" s="130" t="s">
        <v>270</v>
      </c>
      <c r="D84" s="302">
        <v>900.0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0"/>
      <c r="C85" s="130"/>
      <c r="D85" s="13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7"/>
      <c r="C86" s="137"/>
      <c r="D86" s="348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36"/>
      <c r="C87" s="133" t="s">
        <v>193</v>
      </c>
      <c r="D87" s="329">
        <f>SUM(D84:D86)</f>
        <v>900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79" t="s">
        <v>223</v>
      </c>
      <c r="C89" s="99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29" t="s">
        <v>203</v>
      </c>
      <c r="C90" s="129" t="s">
        <v>160</v>
      </c>
      <c r="D90" s="129" t="s">
        <v>204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 t="s">
        <v>1413</v>
      </c>
      <c r="C91" s="130" t="s">
        <v>1414</v>
      </c>
      <c r="D91" s="302">
        <v>210.0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0" t="s">
        <v>1415</v>
      </c>
      <c r="C92" s="130" t="s">
        <v>1414</v>
      </c>
      <c r="D92" s="302">
        <v>495.0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30"/>
      <c r="C93" s="130"/>
      <c r="D93" s="13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81"/>
      <c r="C94" s="133" t="s">
        <v>193</v>
      </c>
      <c r="D94" s="329">
        <f>SUM(D91:D93)</f>
        <v>705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79" t="s">
        <v>224</v>
      </c>
      <c r="C96" s="99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29" t="s">
        <v>203</v>
      </c>
      <c r="C97" s="129" t="s">
        <v>160</v>
      </c>
      <c r="D97" s="129" t="s">
        <v>204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330"/>
      <c r="C98" s="387"/>
      <c r="D98" s="388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1"/>
      <c r="C99" s="131"/>
      <c r="D99" s="13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35"/>
      <c r="C100" s="135"/>
      <c r="D100" s="135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136"/>
      <c r="C101" s="133" t="s">
        <v>193</v>
      </c>
      <c r="D101" s="134">
        <f>SUM(D98:D100)</f>
        <v>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200" t="s">
        <v>354</v>
      </c>
      <c r="C104" s="99"/>
      <c r="D104" s="81"/>
      <c r="E104" s="81"/>
      <c r="F104" s="81"/>
      <c r="G104" s="365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29" t="s">
        <v>203</v>
      </c>
      <c r="C105" s="129" t="s">
        <v>160</v>
      </c>
      <c r="D105" s="129" t="s">
        <v>204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30"/>
      <c r="C106" s="130"/>
      <c r="D106" s="302"/>
      <c r="E106" s="199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87"/>
      <c r="C107" s="130"/>
      <c r="D107" s="302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0"/>
      <c r="C108" s="130"/>
      <c r="D108" s="302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137"/>
      <c r="C109" s="137"/>
      <c r="D109" s="348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213"/>
      <c r="C110" s="214" t="s">
        <v>193</v>
      </c>
      <c r="D110" s="411">
        <f>SUM(D106:D109)</f>
        <v>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216"/>
      <c r="C111" s="217"/>
      <c r="D111" s="217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364" t="s">
        <v>928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29" t="s">
        <v>203</v>
      </c>
      <c r="C113" s="129" t="s">
        <v>160</v>
      </c>
      <c r="D113" s="129" t="s">
        <v>204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87" t="s">
        <v>1416</v>
      </c>
      <c r="C114" s="130" t="s">
        <v>209</v>
      </c>
      <c r="D114" s="302">
        <v>154.7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0"/>
      <c r="C115" s="130"/>
      <c r="D115" s="302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30"/>
      <c r="C116" s="130"/>
      <c r="D116" s="13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137"/>
      <c r="C117" s="137"/>
      <c r="D117" s="137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213"/>
      <c r="C118" s="214" t="s">
        <v>193</v>
      </c>
      <c r="D118" s="439">
        <f>SUM(D114:D117)</f>
        <v>154.7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367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216"/>
      <c r="C120" s="429"/>
      <c r="D120" s="429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79" t="s">
        <v>930</v>
      </c>
      <c r="C121" s="218"/>
      <c r="D121" s="218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129" t="s">
        <v>203</v>
      </c>
      <c r="C122" s="129" t="s">
        <v>160</v>
      </c>
      <c r="D122" s="129" t="s">
        <v>204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330" t="s">
        <v>1417</v>
      </c>
      <c r="C123" s="387" t="s">
        <v>1418</v>
      </c>
      <c r="D123" s="578">
        <v>473.15</v>
      </c>
      <c r="E123" s="82" t="s">
        <v>1419</v>
      </c>
      <c r="F123" s="81"/>
      <c r="G123" s="389"/>
      <c r="H123" s="389"/>
      <c r="I123" s="99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319" t="s">
        <v>1420</v>
      </c>
      <c r="C124" s="346" t="s">
        <v>270</v>
      </c>
      <c r="D124" s="593">
        <v>1551.76</v>
      </c>
      <c r="E124" s="81"/>
      <c r="F124" s="81"/>
      <c r="G124" s="131"/>
      <c r="H124" s="242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30"/>
      <c r="C125" s="130"/>
      <c r="D125" s="130"/>
      <c r="E125" s="81"/>
      <c r="F125" s="81"/>
      <c r="I125" s="99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30"/>
      <c r="C126" s="130"/>
      <c r="D126" s="130"/>
      <c r="E126" s="81"/>
      <c r="F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30"/>
      <c r="C127" s="130"/>
      <c r="D127" s="130"/>
      <c r="E127" s="81"/>
      <c r="F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0"/>
      <c r="C128" s="130"/>
      <c r="D128" s="130"/>
      <c r="E128" s="81"/>
      <c r="F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131"/>
      <c r="C129" s="131"/>
      <c r="D129" s="131"/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81"/>
      <c r="C130" s="133" t="s">
        <v>193</v>
      </c>
      <c r="D130" s="594">
        <f>SUM(D123:D129)</f>
        <v>2024.91</v>
      </c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81"/>
      <c r="C131" s="81"/>
      <c r="D131" s="81"/>
      <c r="E131" s="81"/>
      <c r="F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79" t="s">
        <v>252</v>
      </c>
      <c r="C132" s="304">
        <f>SUM(D62+D73+D80+D87+D94+D101+D110+D118+D130)</f>
        <v>4247.77</v>
      </c>
      <c r="D132" s="99"/>
      <c r="E132" s="99"/>
      <c r="F132" s="389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41"/>
      <c r="C133" s="141"/>
      <c r="D133" s="141"/>
      <c r="E133" s="81"/>
      <c r="F133" s="13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79" t="s">
        <v>253</v>
      </c>
      <c r="C134" s="99"/>
      <c r="D134" s="99"/>
      <c r="E134" s="99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39" t="s">
        <v>254</v>
      </c>
      <c r="C135" s="139" t="s">
        <v>255</v>
      </c>
      <c r="D135" s="139" t="s">
        <v>256</v>
      </c>
      <c r="E135" s="142" t="s">
        <v>257</v>
      </c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6"/>
      <c r="C136" s="147"/>
      <c r="D136" s="231"/>
      <c r="E136" s="146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46"/>
      <c r="C137" s="147"/>
      <c r="D137" s="146"/>
      <c r="E137" s="146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 ht="15.75" customHeight="1">
      <c r="A138" s="81"/>
      <c r="B138" s="146"/>
      <c r="C138" s="147"/>
      <c r="D138" s="146"/>
      <c r="E138" s="146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 ht="15.75" customHeight="1">
      <c r="A139" s="81"/>
      <c r="B139" s="146"/>
      <c r="C139" s="147"/>
      <c r="D139" s="146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331"/>
      <c r="D140" s="342"/>
      <c r="E140" s="146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331"/>
      <c r="D141" s="146"/>
      <c r="E141" s="332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147"/>
      <c r="D142" s="146"/>
      <c r="E142" s="332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147"/>
      <c r="D143" s="146"/>
      <c r="E143" s="333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147"/>
      <c r="D144" s="146"/>
      <c r="E144" s="146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146"/>
      <c r="C145" s="147"/>
      <c r="D145" s="146"/>
      <c r="E145" s="146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373" t="s">
        <v>971</v>
      </c>
      <c r="C147" s="376" t="s">
        <v>255</v>
      </c>
      <c r="D147" s="377" t="s">
        <v>748</v>
      </c>
      <c r="E147" s="374" t="s">
        <v>749</v>
      </c>
      <c r="F147" s="430" t="s">
        <v>937</v>
      </c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375"/>
      <c r="C148" s="375"/>
      <c r="D148" s="378"/>
      <c r="E148" s="378"/>
      <c r="F148" s="378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219">
        <v>10000.0</v>
      </c>
      <c r="C149" s="406">
        <v>45260.0</v>
      </c>
      <c r="D149" s="219">
        <v>350000.0</v>
      </c>
      <c r="E149" s="219">
        <v>10000.0</v>
      </c>
      <c r="F149" s="219">
        <v>340000.0</v>
      </c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219">
        <v>15000.0</v>
      </c>
      <c r="C150" s="406">
        <v>45275.0</v>
      </c>
      <c r="D150" s="219">
        <v>340000.0</v>
      </c>
      <c r="E150" s="219">
        <v>5000.0</v>
      </c>
      <c r="F150" s="219">
        <v>335000.0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219">
        <v>20000.0</v>
      </c>
      <c r="C151" s="337">
        <v>45315.0</v>
      </c>
      <c r="D151" s="219">
        <v>335000.0</v>
      </c>
      <c r="E151" s="219">
        <v>5000.0</v>
      </c>
      <c r="F151" s="219">
        <v>330000.0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451">
        <v>25000.0</v>
      </c>
      <c r="C152" s="452">
        <v>45328.0</v>
      </c>
      <c r="D152" s="453">
        <v>330000.0</v>
      </c>
      <c r="E152" s="453">
        <v>5000.0</v>
      </c>
      <c r="F152" s="453">
        <v>325000.0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30000.0</v>
      </c>
      <c r="C153" s="337">
        <v>45357.0</v>
      </c>
      <c r="D153" s="451">
        <v>325000.0</v>
      </c>
      <c r="E153" s="219">
        <v>5000.0</v>
      </c>
      <c r="F153" s="219">
        <v>320000.0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35000.0</v>
      </c>
      <c r="C154" s="337">
        <v>45385.0</v>
      </c>
      <c r="D154" s="219">
        <v>320000.0</v>
      </c>
      <c r="E154" s="219">
        <v>5000.0</v>
      </c>
      <c r="F154" s="219">
        <v>315000.0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40000.0</v>
      </c>
      <c r="C155" s="337">
        <v>45416.0</v>
      </c>
      <c r="D155" s="219">
        <v>315000.0</v>
      </c>
      <c r="E155" s="219">
        <v>5000.0</v>
      </c>
      <c r="F155" s="219">
        <v>310000.0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40500.0</v>
      </c>
      <c r="C156" s="337">
        <v>45427.0</v>
      </c>
      <c r="D156" s="219">
        <v>310000.0</v>
      </c>
      <c r="E156" s="219">
        <v>500.0</v>
      </c>
      <c r="F156" s="219">
        <v>309500.0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45500.0</v>
      </c>
      <c r="C157" s="337">
        <v>45450.0</v>
      </c>
      <c r="D157" s="219">
        <v>309500.0</v>
      </c>
      <c r="E157" s="219">
        <v>5000.0</v>
      </c>
      <c r="F157" s="219">
        <v>304500.0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46000.0</v>
      </c>
      <c r="C158" s="337">
        <v>45456.0</v>
      </c>
      <c r="D158" s="219">
        <v>304500.0</v>
      </c>
      <c r="E158" s="219">
        <v>500.0</v>
      </c>
      <c r="F158" s="219">
        <v>304000.0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51000.0</v>
      </c>
      <c r="C159" s="337">
        <v>45482.0</v>
      </c>
      <c r="D159" s="219">
        <v>304000.0</v>
      </c>
      <c r="E159" s="219">
        <v>5000.0</v>
      </c>
      <c r="F159" s="219">
        <v>299000.0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56000.0</v>
      </c>
      <c r="C160" s="337">
        <v>45505.0</v>
      </c>
      <c r="D160" s="219">
        <v>299000.0</v>
      </c>
      <c r="E160" s="219">
        <v>5000.0</v>
      </c>
      <c r="F160" s="219">
        <v>294000.0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219">
        <v>56500.0</v>
      </c>
      <c r="C161" s="337">
        <v>45505.0</v>
      </c>
      <c r="D161" s="219">
        <v>294000.0</v>
      </c>
      <c r="E161" s="219">
        <v>500.0</v>
      </c>
      <c r="F161" s="219">
        <v>293500.0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451">
        <v>66500.0</v>
      </c>
      <c r="C162" s="530">
        <v>45545.0</v>
      </c>
      <c r="D162" s="451">
        <v>293500.0</v>
      </c>
      <c r="E162" s="451">
        <v>5000.0</v>
      </c>
      <c r="F162" s="451">
        <v>288500.0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534">
        <v>71500.0</v>
      </c>
      <c r="C163" s="535">
        <v>45586.0</v>
      </c>
      <c r="D163" s="451">
        <v>288500.0</v>
      </c>
      <c r="E163" s="534">
        <v>4000.0</v>
      </c>
      <c r="F163" s="534">
        <v>283500.0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534">
        <v>76500.0</v>
      </c>
      <c r="C164" s="535">
        <v>45605.0</v>
      </c>
      <c r="D164" s="534">
        <v>283500.0</v>
      </c>
      <c r="E164" s="534">
        <v>5000.0</v>
      </c>
      <c r="F164" s="534">
        <v>278500.0</v>
      </c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534"/>
      <c r="C165" s="535"/>
      <c r="D165" s="534">
        <v>278500.0</v>
      </c>
      <c r="E165" s="534"/>
      <c r="F165" s="534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S977" s="81"/>
      <c r="T977" s="81"/>
      <c r="U977" s="81"/>
      <c r="V977" s="81"/>
    </row>
    <row r="978">
      <c r="S978" s="81"/>
      <c r="T978" s="81"/>
      <c r="U978" s="81"/>
      <c r="V978" s="81"/>
    </row>
    <row r="979">
      <c r="S979" s="81"/>
      <c r="T979" s="81"/>
      <c r="U979" s="81"/>
      <c r="V979" s="81"/>
    </row>
  </sheetData>
  <mergeCells count="17">
    <mergeCell ref="F6:G6"/>
    <mergeCell ref="F7:G7"/>
    <mergeCell ref="F14:G14"/>
    <mergeCell ref="F15:G15"/>
    <mergeCell ref="F18:G18"/>
    <mergeCell ref="F19:G19"/>
    <mergeCell ref="F20:G20"/>
    <mergeCell ref="D147:D148"/>
    <mergeCell ref="E147:E148"/>
    <mergeCell ref="F23:G23"/>
    <mergeCell ref="F24:G24"/>
    <mergeCell ref="F26:G26"/>
    <mergeCell ref="F27:G27"/>
    <mergeCell ref="B112:D112"/>
    <mergeCell ref="B147:B148"/>
    <mergeCell ref="C147:C148"/>
    <mergeCell ref="F147:F148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SUM(D33+C131)</f>
        <v>49288.98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595" t="s">
        <v>1421</v>
      </c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61779.14</v>
      </c>
      <c r="F3" s="592">
        <f>E3-E50-M44-M45-M46</f>
        <v>58627.74</v>
      </c>
      <c r="G3" s="596">
        <v>13500.0</v>
      </c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61779.14</v>
      </c>
      <c r="F4" s="81">
        <f>(E4/E1)</f>
        <v>1.253406745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1127</v>
      </c>
      <c r="C6" s="85" t="s">
        <v>701</v>
      </c>
      <c r="D6" s="86">
        <v>297.0</v>
      </c>
      <c r="E6" s="275" t="s">
        <v>15</v>
      </c>
      <c r="F6" s="82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1422</v>
      </c>
      <c r="C7" s="85" t="s">
        <v>26</v>
      </c>
      <c r="D7" s="86">
        <v>297.0</v>
      </c>
      <c r="E7" s="275" t="s">
        <v>15</v>
      </c>
      <c r="F7" s="82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1.0</v>
      </c>
      <c r="B8" s="85" t="s">
        <v>1423</v>
      </c>
      <c r="C8" s="307" t="s">
        <v>1424</v>
      </c>
      <c r="D8" s="86">
        <v>5295.92</v>
      </c>
      <c r="E8" s="275" t="s">
        <v>15</v>
      </c>
      <c r="F8" s="163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356">
        <v>1.0</v>
      </c>
      <c r="B9" s="277" t="s">
        <v>507</v>
      </c>
      <c r="C9" s="307" t="s">
        <v>1425</v>
      </c>
      <c r="D9" s="579">
        <v>3000.0</v>
      </c>
      <c r="E9" s="275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276">
        <v>1.0</v>
      </c>
      <c r="B10" s="307" t="s">
        <v>894</v>
      </c>
      <c r="C10" s="307" t="s">
        <v>369</v>
      </c>
      <c r="D10" s="418">
        <v>1000.0</v>
      </c>
      <c r="E10" s="275" t="s">
        <v>1008</v>
      </c>
      <c r="F10" s="82"/>
      <c r="G10" s="81"/>
      <c r="H10" s="138"/>
      <c r="I10" s="138"/>
      <c r="J10" s="138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356">
        <v>1.0</v>
      </c>
      <c r="B11" s="171" t="s">
        <v>543</v>
      </c>
      <c r="C11" s="171" t="s">
        <v>1323</v>
      </c>
      <c r="D11" s="87">
        <v>64.44</v>
      </c>
      <c r="E11" s="275" t="s">
        <v>15</v>
      </c>
      <c r="F11" s="82"/>
      <c r="G11" s="81"/>
      <c r="H11" s="138"/>
      <c r="I11" s="138"/>
      <c r="J11" s="138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276">
        <v>5.0</v>
      </c>
      <c r="B12" s="580" t="s">
        <v>1426</v>
      </c>
      <c r="C12" s="581" t="s">
        <v>701</v>
      </c>
      <c r="D12" s="87">
        <v>1860.75</v>
      </c>
      <c r="E12" s="275" t="s">
        <v>15</v>
      </c>
      <c r="F12" s="82"/>
      <c r="G12" s="81"/>
      <c r="H12" s="138"/>
      <c r="I12" s="138"/>
      <c r="J12" s="138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5.0</v>
      </c>
      <c r="B13" s="85" t="s">
        <v>1427</v>
      </c>
      <c r="C13" s="307" t="s">
        <v>1428</v>
      </c>
      <c r="D13" s="87">
        <v>2015.12</v>
      </c>
      <c r="E13" s="275" t="s">
        <v>15</v>
      </c>
      <c r="F13" s="82"/>
      <c r="G13" s="81"/>
      <c r="H13" s="138"/>
      <c r="I13" s="138"/>
      <c r="J13" s="138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5.0</v>
      </c>
      <c r="B14" s="85" t="s">
        <v>32</v>
      </c>
      <c r="C14" s="85" t="s">
        <v>369</v>
      </c>
      <c r="D14" s="86">
        <v>1000.0</v>
      </c>
      <c r="E14" s="275" t="s">
        <v>15</v>
      </c>
      <c r="F14" s="82"/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10.0</v>
      </c>
      <c r="B15" s="85" t="s">
        <v>1400</v>
      </c>
      <c r="C15" s="85" t="s">
        <v>39</v>
      </c>
      <c r="D15" s="86">
        <v>154.16</v>
      </c>
      <c r="E15" s="275" t="s">
        <v>15</v>
      </c>
      <c r="F15" s="82"/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10.0</v>
      </c>
      <c r="B16" s="85" t="s">
        <v>504</v>
      </c>
      <c r="C16" s="85" t="s">
        <v>39</v>
      </c>
      <c r="D16" s="86">
        <v>759.0</v>
      </c>
      <c r="E16" s="275" t="s">
        <v>15</v>
      </c>
      <c r="F16" s="82" t="s">
        <v>1429</v>
      </c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85">
        <v>10.0</v>
      </c>
      <c r="B17" s="85" t="s">
        <v>1128</v>
      </c>
      <c r="C17" s="85" t="s">
        <v>50</v>
      </c>
      <c r="D17" s="181" t="s">
        <v>896</v>
      </c>
      <c r="E17" s="209" t="s">
        <v>895</v>
      </c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356">
        <v>15.0</v>
      </c>
      <c r="B18" s="171" t="s">
        <v>13</v>
      </c>
      <c r="C18" s="171" t="s">
        <v>14</v>
      </c>
      <c r="D18" s="87">
        <v>3162.86</v>
      </c>
      <c r="E18" s="275" t="s">
        <v>15</v>
      </c>
      <c r="F18" s="82" t="s">
        <v>1429</v>
      </c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356">
        <v>15.0</v>
      </c>
      <c r="B19" s="171" t="s">
        <v>20</v>
      </c>
      <c r="C19" s="171" t="s">
        <v>21</v>
      </c>
      <c r="D19" s="86">
        <v>82.02</v>
      </c>
      <c r="E19" s="275" t="s">
        <v>15</v>
      </c>
      <c r="F19" s="82" t="s">
        <v>1429</v>
      </c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356">
        <v>15.0</v>
      </c>
      <c r="B20" s="171" t="s">
        <v>23</v>
      </c>
      <c r="C20" s="171" t="s">
        <v>21</v>
      </c>
      <c r="D20" s="87">
        <v>354.58</v>
      </c>
      <c r="E20" s="275" t="s">
        <v>15</v>
      </c>
      <c r="F20" s="82" t="s">
        <v>1429</v>
      </c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85">
        <v>15.0</v>
      </c>
      <c r="B21" s="85" t="s">
        <v>172</v>
      </c>
      <c r="C21" s="85" t="s">
        <v>26</v>
      </c>
      <c r="D21" s="358">
        <f>SUM(E37:E46)</f>
        <v>9368.48</v>
      </c>
      <c r="E21" s="275" t="s">
        <v>15</v>
      </c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85">
        <v>15.0</v>
      </c>
      <c r="B22" s="85" t="s">
        <v>1402</v>
      </c>
      <c r="C22" s="85" t="s">
        <v>26</v>
      </c>
      <c r="D22" s="87" t="s">
        <v>1008</v>
      </c>
      <c r="E22" s="181" t="s">
        <v>896</v>
      </c>
      <c r="F22" s="82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356">
        <v>20.0</v>
      </c>
      <c r="B23" s="277" t="s">
        <v>38</v>
      </c>
      <c r="C23" s="85" t="s">
        <v>1077</v>
      </c>
      <c r="D23" s="86">
        <v>168.22</v>
      </c>
      <c r="E23" s="275" t="s">
        <v>15</v>
      </c>
      <c r="F23" s="82" t="s">
        <v>1430</v>
      </c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356">
        <v>20.0</v>
      </c>
      <c r="B24" s="307" t="s">
        <v>1129</v>
      </c>
      <c r="C24" s="85" t="s">
        <v>1077</v>
      </c>
      <c r="D24" s="86">
        <v>333.45</v>
      </c>
      <c r="E24" s="275" t="s">
        <v>15</v>
      </c>
      <c r="F24" s="82" t="s">
        <v>1430</v>
      </c>
      <c r="H24" s="82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368</v>
      </c>
      <c r="C25" s="85" t="s">
        <v>39</v>
      </c>
      <c r="D25" s="181" t="s">
        <v>896</v>
      </c>
      <c r="E25" s="209" t="s">
        <v>1008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1431</v>
      </c>
      <c r="C26" s="85" t="s">
        <v>39</v>
      </c>
      <c r="D26" s="87">
        <v>354.19</v>
      </c>
      <c r="E26" s="275" t="s">
        <v>15</v>
      </c>
      <c r="F26" s="82" t="s">
        <v>1430</v>
      </c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>
      <c r="A27" s="85">
        <v>25.0</v>
      </c>
      <c r="B27" s="85" t="s">
        <v>1405</v>
      </c>
      <c r="C27" s="85" t="s">
        <v>39</v>
      </c>
      <c r="D27" s="87">
        <v>2006.35</v>
      </c>
      <c r="E27" s="275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20.0</v>
      </c>
      <c r="B28" s="85" t="s">
        <v>60</v>
      </c>
      <c r="C28" s="85" t="s">
        <v>39</v>
      </c>
      <c r="D28" s="87">
        <v>4128.86</v>
      </c>
      <c r="E28" s="275" t="s">
        <v>15</v>
      </c>
      <c r="F28" s="82" t="s">
        <v>1430</v>
      </c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1432</v>
      </c>
      <c r="C29" s="85" t="s">
        <v>1433</v>
      </c>
      <c r="D29" s="87">
        <v>600.0</v>
      </c>
      <c r="E29" s="211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177</v>
      </c>
      <c r="C30" s="89" t="s">
        <v>168</v>
      </c>
      <c r="D30" s="87">
        <v>100.0</v>
      </c>
      <c r="E30" s="211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1046</v>
      </c>
      <c r="C31" s="92" t="s">
        <v>26</v>
      </c>
      <c r="D31" s="153">
        <f>SUM(C50:D50)</f>
        <v>1350</v>
      </c>
      <c r="E31" s="211" t="s">
        <v>15</v>
      </c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191" t="s">
        <v>178</v>
      </c>
      <c r="C32" s="92" t="s">
        <v>26</v>
      </c>
      <c r="D32" s="153">
        <f>SUM(J37:J46)</f>
        <v>8838.74</v>
      </c>
      <c r="E32" s="211" t="s">
        <v>15</v>
      </c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582"/>
      <c r="D33" s="583">
        <f>SUM(D6:D32)</f>
        <v>46591.14</v>
      </c>
      <c r="E33" s="472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584"/>
      <c r="C34" s="585"/>
      <c r="D34" s="586"/>
      <c r="E34" s="587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588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833</v>
      </c>
      <c r="C37" s="302"/>
      <c r="D37" s="398">
        <v>2967.55</v>
      </c>
      <c r="E37" s="396">
        <f t="shared" ref="E37:E45" si="1">SUM(C37+D37)</f>
        <v>2967.55</v>
      </c>
      <c r="F37" s="81"/>
      <c r="G37" s="108" t="s">
        <v>833</v>
      </c>
      <c r="H37" s="399"/>
      <c r="I37" s="385">
        <v>2943.09</v>
      </c>
      <c r="J37" s="396">
        <f t="shared" ref="J37:J46" si="2">SUM(H37:I37)</f>
        <v>2943.09</v>
      </c>
      <c r="K37" s="108" t="s">
        <v>833</v>
      </c>
      <c r="L37" s="241"/>
      <c r="M37" s="396">
        <f t="shared" ref="M37:M47" si="3">SUM(E37+J37)</f>
        <v>5910.64</v>
      </c>
      <c r="N37" s="82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913</v>
      </c>
      <c r="C38" s="302">
        <v>150.0</v>
      </c>
      <c r="D38" s="398">
        <v>1167.7</v>
      </c>
      <c r="E38" s="396">
        <f t="shared" si="1"/>
        <v>1317.7</v>
      </c>
      <c r="F38" s="82" t="s">
        <v>1434</v>
      </c>
      <c r="G38" s="108" t="s">
        <v>913</v>
      </c>
      <c r="H38" s="393">
        <v>186.5</v>
      </c>
      <c r="I38" s="267">
        <v>914.5</v>
      </c>
      <c r="J38" s="396">
        <f t="shared" si="2"/>
        <v>1101</v>
      </c>
      <c r="K38" s="108" t="s">
        <v>913</v>
      </c>
      <c r="L38" s="241"/>
      <c r="M38" s="396">
        <f t="shared" si="3"/>
        <v>2418.7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1337</v>
      </c>
      <c r="C39" s="302"/>
      <c r="D39" s="398">
        <v>350.55</v>
      </c>
      <c r="E39" s="396">
        <f t="shared" si="1"/>
        <v>350.55</v>
      </c>
      <c r="F39" s="81"/>
      <c r="G39" s="108" t="s">
        <v>1337</v>
      </c>
      <c r="H39" s="393">
        <v>40.0</v>
      </c>
      <c r="I39" s="224">
        <v>638.6</v>
      </c>
      <c r="J39" s="396">
        <f t="shared" si="2"/>
        <v>678.6</v>
      </c>
      <c r="K39" s="108" t="s">
        <v>1337</v>
      </c>
      <c r="L39" s="241"/>
      <c r="M39" s="396">
        <f t="shared" si="3"/>
        <v>1029.15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1188</v>
      </c>
      <c r="C40" s="302">
        <v>119.5</v>
      </c>
      <c r="D40" s="398">
        <v>1454.24</v>
      </c>
      <c r="E40" s="396">
        <f t="shared" si="1"/>
        <v>1573.74</v>
      </c>
      <c r="F40" s="81"/>
      <c r="G40" s="108" t="s">
        <v>1188</v>
      </c>
      <c r="H40" s="524"/>
      <c r="I40" s="87">
        <v>1654.43</v>
      </c>
      <c r="J40" s="396">
        <f t="shared" si="2"/>
        <v>1654.43</v>
      </c>
      <c r="K40" s="108" t="s">
        <v>1188</v>
      </c>
      <c r="L40" s="241"/>
      <c r="M40" s="396">
        <f t="shared" si="3"/>
        <v>3228.17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108" t="s">
        <v>1374</v>
      </c>
      <c r="C41" s="302"/>
      <c r="D41" s="398">
        <v>1214.94</v>
      </c>
      <c r="E41" s="396">
        <f t="shared" si="1"/>
        <v>1214.94</v>
      </c>
      <c r="F41" s="81"/>
      <c r="G41" s="108" t="s">
        <v>1374</v>
      </c>
      <c r="H41" s="399"/>
      <c r="I41" s="87">
        <v>1605.82</v>
      </c>
      <c r="J41" s="396">
        <f t="shared" si="2"/>
        <v>1605.82</v>
      </c>
      <c r="K41" s="108" t="s">
        <v>1374</v>
      </c>
      <c r="L41" s="241"/>
      <c r="M41" s="421">
        <f t="shared" si="3"/>
        <v>2820.76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108" t="s">
        <v>1239</v>
      </c>
      <c r="C42" s="302"/>
      <c r="D42" s="398"/>
      <c r="E42" s="396">
        <f t="shared" si="1"/>
        <v>0</v>
      </c>
      <c r="F42" s="81"/>
      <c r="G42" s="108" t="s">
        <v>1239</v>
      </c>
      <c r="H42" s="399"/>
      <c r="I42" s="224"/>
      <c r="J42" s="396">
        <f t="shared" si="2"/>
        <v>0</v>
      </c>
      <c r="K42" s="108" t="s">
        <v>1239</v>
      </c>
      <c r="L42" s="241"/>
      <c r="M42" s="421">
        <f t="shared" si="3"/>
        <v>0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319" t="s">
        <v>763</v>
      </c>
      <c r="C43" s="302"/>
      <c r="D43" s="398">
        <v>492.6</v>
      </c>
      <c r="E43" s="396">
        <f t="shared" si="1"/>
        <v>492.6</v>
      </c>
      <c r="F43" s="81"/>
      <c r="G43" s="319" t="s">
        <v>763</v>
      </c>
      <c r="H43" s="436"/>
      <c r="I43" s="398">
        <v>505.8</v>
      </c>
      <c r="J43" s="396">
        <f t="shared" si="2"/>
        <v>505.8</v>
      </c>
      <c r="K43" s="319" t="s">
        <v>763</v>
      </c>
      <c r="L43" s="241"/>
      <c r="M43" s="421">
        <f t="shared" si="3"/>
        <v>998.4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330" t="s">
        <v>1310</v>
      </c>
      <c r="C44" s="302"/>
      <c r="D44" s="302">
        <v>650.0</v>
      </c>
      <c r="E44" s="396">
        <f t="shared" si="1"/>
        <v>650</v>
      </c>
      <c r="F44" s="81"/>
      <c r="G44" s="319" t="s">
        <v>1190</v>
      </c>
      <c r="H44" s="302"/>
      <c r="I44" s="398">
        <v>350.0</v>
      </c>
      <c r="J44" s="396">
        <f t="shared" si="2"/>
        <v>350</v>
      </c>
      <c r="K44" s="319" t="s">
        <v>1190</v>
      </c>
      <c r="L44" s="241"/>
      <c r="M44" s="421">
        <f t="shared" si="3"/>
        <v>1000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330" t="s">
        <v>1339</v>
      </c>
      <c r="C45" s="302"/>
      <c r="D45" s="589"/>
      <c r="E45" s="396">
        <f t="shared" si="1"/>
        <v>0</v>
      </c>
      <c r="F45" s="81"/>
      <c r="G45" s="330" t="s">
        <v>1339</v>
      </c>
      <c r="H45" s="573"/>
      <c r="I45" s="224"/>
      <c r="J45" s="396">
        <f t="shared" si="2"/>
        <v>0</v>
      </c>
      <c r="K45" s="330" t="s">
        <v>1339</v>
      </c>
      <c r="L45" s="241"/>
      <c r="M45" s="396">
        <f t="shared" si="3"/>
        <v>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330" t="s">
        <v>1375</v>
      </c>
      <c r="C46" s="219"/>
      <c r="D46" s="398"/>
      <c r="E46" s="302">
        <v>801.4</v>
      </c>
      <c r="F46" s="194"/>
      <c r="G46" s="330" t="s">
        <v>1375</v>
      </c>
      <c r="H46" s="131"/>
      <c r="I46" s="113"/>
      <c r="J46" s="396">
        <f t="shared" si="2"/>
        <v>0</v>
      </c>
      <c r="K46" s="330" t="s">
        <v>1375</v>
      </c>
      <c r="L46" s="327"/>
      <c r="M46" s="396">
        <f t="shared" si="3"/>
        <v>801.4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81"/>
      <c r="C47" s="81"/>
      <c r="D47" s="130" t="s">
        <v>281</v>
      </c>
      <c r="E47" s="396">
        <f>SUM(E37:E46)</f>
        <v>9368.48</v>
      </c>
      <c r="F47" s="81"/>
      <c r="G47" s="81"/>
      <c r="H47" s="81"/>
      <c r="I47" s="257" t="s">
        <v>193</v>
      </c>
      <c r="J47" s="335">
        <f>SUM(J37:J46)</f>
        <v>8838.74</v>
      </c>
      <c r="K47" s="81"/>
      <c r="L47" s="81"/>
      <c r="M47" s="396">
        <f t="shared" si="3"/>
        <v>18207.22</v>
      </c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87" t="s">
        <v>1021</v>
      </c>
      <c r="C49" s="132" t="s">
        <v>1022</v>
      </c>
      <c r="D49" s="132" t="s">
        <v>1023</v>
      </c>
      <c r="E49" s="132" t="s">
        <v>281</v>
      </c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132" t="s">
        <v>1024</v>
      </c>
      <c r="C50" s="456">
        <v>900.0</v>
      </c>
      <c r="D50" s="456">
        <v>450.0</v>
      </c>
      <c r="E50" s="456">
        <f>SUM(C50:D50)</f>
        <v>1350</v>
      </c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79" t="s">
        <v>201</v>
      </c>
      <c r="C52" s="99"/>
      <c r="D52" s="99"/>
      <c r="E52" s="99"/>
      <c r="F52" s="99"/>
      <c r="G52" s="99"/>
      <c r="H52" s="99"/>
      <c r="I52" s="99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79" t="s">
        <v>438</v>
      </c>
      <c r="C54" s="99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29"/>
      <c r="C55" s="129"/>
      <c r="D55" s="129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30" t="s">
        <v>1435</v>
      </c>
      <c r="C56" s="130" t="s">
        <v>209</v>
      </c>
      <c r="D56" s="130">
        <v>71.75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/>
      <c r="C57" s="130"/>
      <c r="D57" s="13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/>
      <c r="C58" s="130"/>
      <c r="D58" s="13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/>
      <c r="C59" s="130"/>
      <c r="D59" s="13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1"/>
      <c r="C60" s="131"/>
      <c r="D60" s="13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81"/>
      <c r="C61" s="133" t="s">
        <v>193</v>
      </c>
      <c r="D61" s="134">
        <f>SUM(D56:D60)</f>
        <v>71.75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79" t="s">
        <v>1436</v>
      </c>
      <c r="C63" s="99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29" t="s">
        <v>203</v>
      </c>
      <c r="C64" s="129" t="s">
        <v>160</v>
      </c>
      <c r="D64" s="517" t="s">
        <v>204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0" t="s">
        <v>1437</v>
      </c>
      <c r="C65" s="130" t="s">
        <v>416</v>
      </c>
      <c r="D65" s="408">
        <v>182.22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 t="s">
        <v>1438</v>
      </c>
      <c r="C66" s="130" t="s">
        <v>416</v>
      </c>
      <c r="D66" s="302">
        <v>197.64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330" t="s">
        <v>1439</v>
      </c>
      <c r="C67" s="130" t="s">
        <v>416</v>
      </c>
      <c r="D67" s="302">
        <v>25.0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0" t="s">
        <v>1440</v>
      </c>
      <c r="C68" s="130" t="s">
        <v>416</v>
      </c>
      <c r="D68" s="302">
        <v>278.28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597" t="s">
        <v>1441</v>
      </c>
      <c r="C69" s="319" t="s">
        <v>416</v>
      </c>
      <c r="D69" s="518">
        <v>542.04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0" t="s">
        <v>1442</v>
      </c>
      <c r="C70" s="319" t="s">
        <v>416</v>
      </c>
      <c r="D70" s="302">
        <v>590.62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35"/>
      <c r="C71" s="131"/>
      <c r="D71" s="396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136"/>
      <c r="C72" s="133" t="s">
        <v>193</v>
      </c>
      <c r="D72" s="329">
        <f>SUM(D65:D71)</f>
        <v>1815.8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79" t="s">
        <v>216</v>
      </c>
      <c r="C74" s="99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29" t="s">
        <v>203</v>
      </c>
      <c r="C75" s="129" t="s">
        <v>160</v>
      </c>
      <c r="D75" s="129" t="s">
        <v>204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0"/>
      <c r="C76" s="130"/>
      <c r="D76" s="302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0"/>
      <c r="C77" s="130"/>
      <c r="D77" s="302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5"/>
      <c r="C78" s="135"/>
      <c r="D78" s="577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6"/>
      <c r="C79" s="133" t="s">
        <v>193</v>
      </c>
      <c r="D79" s="329">
        <f>SUM(D76:D78)</f>
        <v>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79" t="s">
        <v>220</v>
      </c>
      <c r="C81" s="99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29" t="s">
        <v>203</v>
      </c>
      <c r="C82" s="129" t="s">
        <v>160</v>
      </c>
      <c r="D82" s="129" t="s">
        <v>204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0" t="s">
        <v>1443</v>
      </c>
      <c r="C83" s="130" t="s">
        <v>270</v>
      </c>
      <c r="D83" s="302">
        <v>50.0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0" t="s">
        <v>1444</v>
      </c>
      <c r="C84" s="130" t="s">
        <v>270</v>
      </c>
      <c r="D84" s="302">
        <v>160.0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7"/>
      <c r="C85" s="137"/>
      <c r="D85" s="348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136"/>
      <c r="C86" s="133" t="s">
        <v>193</v>
      </c>
      <c r="D86" s="329">
        <f>SUM(D83:D85)</f>
        <v>210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79" t="s">
        <v>223</v>
      </c>
      <c r="C88" s="99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29" t="s">
        <v>203</v>
      </c>
      <c r="C89" s="129" t="s">
        <v>160</v>
      </c>
      <c r="D89" s="129" t="s">
        <v>204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0" t="s">
        <v>1445</v>
      </c>
      <c r="C90" s="130" t="s">
        <v>270</v>
      </c>
      <c r="D90" s="302">
        <v>120.0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30"/>
      <c r="C91" s="130"/>
      <c r="D91" s="302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30"/>
      <c r="C92" s="130"/>
      <c r="D92" s="13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81"/>
      <c r="C93" s="133" t="s">
        <v>193</v>
      </c>
      <c r="D93" s="329">
        <f>SUM(D90:D92)</f>
        <v>120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79" t="s">
        <v>224</v>
      </c>
      <c r="C95" s="99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29" t="s">
        <v>203</v>
      </c>
      <c r="C96" s="129" t="s">
        <v>160</v>
      </c>
      <c r="D96" s="129" t="s">
        <v>204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330"/>
      <c r="C97" s="387"/>
      <c r="D97" s="388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1"/>
      <c r="C98" s="131"/>
      <c r="D98" s="13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135"/>
      <c r="C99" s="135"/>
      <c r="D99" s="135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136"/>
      <c r="C100" s="133" t="s">
        <v>193</v>
      </c>
      <c r="D100" s="134">
        <f>SUM(D97:D99)</f>
        <v>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200" t="s">
        <v>354</v>
      </c>
      <c r="C103" s="99"/>
      <c r="D103" s="81"/>
      <c r="E103" s="81"/>
      <c r="F103" s="81"/>
      <c r="G103" s="365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29" t="s">
        <v>203</v>
      </c>
      <c r="C104" s="129" t="s">
        <v>160</v>
      </c>
      <c r="D104" s="129" t="s">
        <v>204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30" t="s">
        <v>1446</v>
      </c>
      <c r="C105" s="130" t="s">
        <v>270</v>
      </c>
      <c r="D105" s="302">
        <v>150.0</v>
      </c>
      <c r="E105" s="199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87" t="s">
        <v>1447</v>
      </c>
      <c r="C106" s="130" t="s">
        <v>270</v>
      </c>
      <c r="D106" s="302">
        <v>162.25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130" t="s">
        <v>1448</v>
      </c>
      <c r="C107" s="130" t="s">
        <v>1449</v>
      </c>
      <c r="D107" s="302">
        <v>160.0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137"/>
      <c r="C108" s="137"/>
      <c r="D108" s="348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213"/>
      <c r="C109" s="214" t="s">
        <v>193</v>
      </c>
      <c r="D109" s="411">
        <f>SUM(D105:D108)</f>
        <v>472.25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216"/>
      <c r="C110" s="217"/>
      <c r="D110" s="217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364" t="s">
        <v>928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29" t="s">
        <v>203</v>
      </c>
      <c r="C112" s="129" t="s">
        <v>160</v>
      </c>
      <c r="D112" s="129" t="s">
        <v>204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87" t="s">
        <v>1450</v>
      </c>
      <c r="C113" s="130" t="s">
        <v>270</v>
      </c>
      <c r="D113" s="302">
        <v>213.0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30" t="s">
        <v>1451</v>
      </c>
      <c r="C114" s="130" t="s">
        <v>270</v>
      </c>
      <c r="D114" s="302">
        <v>168.75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130"/>
      <c r="C115" s="130"/>
      <c r="D115" s="13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137"/>
      <c r="C116" s="137"/>
      <c r="D116" s="137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213"/>
      <c r="C117" s="214" t="s">
        <v>193</v>
      </c>
      <c r="D117" s="439">
        <f>SUM(D113:D116)</f>
        <v>381.75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367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216"/>
      <c r="C119" s="429"/>
      <c r="D119" s="429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79" t="s">
        <v>930</v>
      </c>
      <c r="C120" s="218"/>
      <c r="D120" s="218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129" t="s">
        <v>203</v>
      </c>
      <c r="C121" s="129" t="s">
        <v>160</v>
      </c>
      <c r="D121" s="129" t="s">
        <v>204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330" t="s">
        <v>1452</v>
      </c>
      <c r="C122" s="387" t="s">
        <v>227</v>
      </c>
      <c r="D122" s="578">
        <v>1442.09</v>
      </c>
      <c r="E122" s="82"/>
      <c r="F122" s="81"/>
      <c r="G122" s="389"/>
      <c r="H122" s="389"/>
      <c r="I122" s="99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369"/>
      <c r="C123" s="124"/>
      <c r="D123" s="370"/>
      <c r="E123" s="81"/>
      <c r="F123" s="81"/>
      <c r="G123" s="131"/>
      <c r="H123" s="242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130"/>
      <c r="C124" s="130"/>
      <c r="D124" s="130"/>
      <c r="E124" s="81"/>
      <c r="F124" s="81"/>
      <c r="I124" s="99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30"/>
      <c r="C125" s="130"/>
      <c r="D125" s="130"/>
      <c r="E125" s="81"/>
      <c r="F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30"/>
      <c r="C126" s="130"/>
      <c r="D126" s="130"/>
      <c r="E126" s="81"/>
      <c r="F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130"/>
      <c r="C127" s="130"/>
      <c r="D127" s="130"/>
      <c r="E127" s="81"/>
      <c r="F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131"/>
      <c r="C128" s="131"/>
      <c r="D128" s="131"/>
      <c r="E128" s="81"/>
      <c r="F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81"/>
      <c r="C129" s="133" t="s">
        <v>193</v>
      </c>
      <c r="D129" s="594">
        <f>SUM(D122:D128)</f>
        <v>1442.09</v>
      </c>
      <c r="E129" s="81"/>
      <c r="F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81"/>
      <c r="C130" s="81"/>
      <c r="D130" s="81"/>
      <c r="E130" s="81"/>
      <c r="F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79" t="s">
        <v>252</v>
      </c>
      <c r="C131" s="304">
        <f>SUM(D61+D79+D86+D93+D100+D109+D117+D129)</f>
        <v>2697.84</v>
      </c>
      <c r="D131" s="99"/>
      <c r="E131" s="99"/>
      <c r="F131" s="389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41"/>
      <c r="C132" s="141"/>
      <c r="D132" s="141"/>
      <c r="E132" s="81"/>
      <c r="F132" s="13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79" t="s">
        <v>253</v>
      </c>
      <c r="C133" s="99"/>
      <c r="D133" s="99"/>
      <c r="E133" s="99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39" t="s">
        <v>254</v>
      </c>
      <c r="C134" s="139" t="s">
        <v>255</v>
      </c>
      <c r="D134" s="139" t="s">
        <v>256</v>
      </c>
      <c r="E134" s="142" t="s">
        <v>257</v>
      </c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146"/>
      <c r="C135" s="147"/>
      <c r="D135" s="231"/>
      <c r="E135" s="146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146"/>
      <c r="C136" s="147"/>
      <c r="D136" s="146"/>
      <c r="E136" s="146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 ht="15.75" customHeight="1">
      <c r="A137" s="81"/>
      <c r="B137" s="146"/>
      <c r="C137" s="147"/>
      <c r="D137" s="146"/>
      <c r="E137" s="146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 ht="15.75" customHeight="1">
      <c r="A138" s="81"/>
      <c r="B138" s="146"/>
      <c r="C138" s="147"/>
      <c r="D138" s="146"/>
      <c r="E138" s="146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/>
      <c r="C139" s="331"/>
      <c r="D139" s="342"/>
      <c r="E139" s="146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331"/>
      <c r="D140" s="146"/>
      <c r="E140" s="332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147"/>
      <c r="D141" s="146"/>
      <c r="E141" s="332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147"/>
      <c r="D142" s="146"/>
      <c r="E142" s="333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146"/>
      <c r="C143" s="147"/>
      <c r="D143" s="146"/>
      <c r="E143" s="146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146"/>
      <c r="C144" s="147"/>
      <c r="D144" s="146"/>
      <c r="E144" s="146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373" t="s">
        <v>971</v>
      </c>
      <c r="C146" s="376" t="s">
        <v>255</v>
      </c>
      <c r="D146" s="377" t="s">
        <v>748</v>
      </c>
      <c r="E146" s="374" t="s">
        <v>749</v>
      </c>
      <c r="F146" s="430" t="s">
        <v>937</v>
      </c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375"/>
      <c r="C147" s="375"/>
      <c r="D147" s="378"/>
      <c r="E147" s="378"/>
      <c r="F147" s="378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219">
        <v>10000.0</v>
      </c>
      <c r="C148" s="406">
        <v>45260.0</v>
      </c>
      <c r="D148" s="219">
        <v>350000.0</v>
      </c>
      <c r="E148" s="219">
        <v>10000.0</v>
      </c>
      <c r="F148" s="219">
        <v>340000.0</v>
      </c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219">
        <v>15000.0</v>
      </c>
      <c r="C149" s="406">
        <v>45275.0</v>
      </c>
      <c r="D149" s="219">
        <v>340000.0</v>
      </c>
      <c r="E149" s="219">
        <v>5000.0</v>
      </c>
      <c r="F149" s="219">
        <v>335000.0</v>
      </c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219">
        <v>20000.0</v>
      </c>
      <c r="C150" s="337">
        <v>45315.0</v>
      </c>
      <c r="D150" s="219">
        <v>335000.0</v>
      </c>
      <c r="E150" s="219">
        <v>5000.0</v>
      </c>
      <c r="F150" s="219">
        <v>330000.0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451">
        <v>25000.0</v>
      </c>
      <c r="C151" s="452">
        <v>45328.0</v>
      </c>
      <c r="D151" s="453">
        <v>330000.0</v>
      </c>
      <c r="E151" s="453">
        <v>5000.0</v>
      </c>
      <c r="F151" s="453">
        <v>325000.0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30000.0</v>
      </c>
      <c r="C152" s="337">
        <v>45357.0</v>
      </c>
      <c r="D152" s="451">
        <v>325000.0</v>
      </c>
      <c r="E152" s="219">
        <v>5000.0</v>
      </c>
      <c r="F152" s="219">
        <v>320000.0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35000.0</v>
      </c>
      <c r="C153" s="337">
        <v>45385.0</v>
      </c>
      <c r="D153" s="219">
        <v>320000.0</v>
      </c>
      <c r="E153" s="219">
        <v>5000.0</v>
      </c>
      <c r="F153" s="219">
        <v>315000.0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40000.0</v>
      </c>
      <c r="C154" s="337">
        <v>45416.0</v>
      </c>
      <c r="D154" s="219">
        <v>315000.0</v>
      </c>
      <c r="E154" s="219">
        <v>5000.0</v>
      </c>
      <c r="F154" s="219">
        <v>310000.0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40500.0</v>
      </c>
      <c r="C155" s="337">
        <v>45427.0</v>
      </c>
      <c r="D155" s="219">
        <v>310000.0</v>
      </c>
      <c r="E155" s="219">
        <v>500.0</v>
      </c>
      <c r="F155" s="219">
        <v>309500.0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45500.0</v>
      </c>
      <c r="C156" s="337">
        <v>45450.0</v>
      </c>
      <c r="D156" s="219">
        <v>309500.0</v>
      </c>
      <c r="E156" s="219">
        <v>5000.0</v>
      </c>
      <c r="F156" s="219">
        <v>304500.0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46000.0</v>
      </c>
      <c r="C157" s="337">
        <v>45456.0</v>
      </c>
      <c r="D157" s="219">
        <v>304500.0</v>
      </c>
      <c r="E157" s="219">
        <v>500.0</v>
      </c>
      <c r="F157" s="219">
        <v>304000.0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51000.0</v>
      </c>
      <c r="C158" s="337">
        <v>45482.0</v>
      </c>
      <c r="D158" s="219">
        <v>304000.0</v>
      </c>
      <c r="E158" s="219">
        <v>5000.0</v>
      </c>
      <c r="F158" s="219">
        <v>299000.0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219">
        <v>56000.0</v>
      </c>
      <c r="C159" s="337">
        <v>45505.0</v>
      </c>
      <c r="D159" s="219">
        <v>299000.0</v>
      </c>
      <c r="E159" s="219">
        <v>5000.0</v>
      </c>
      <c r="F159" s="219">
        <v>294000.0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219">
        <v>56500.0</v>
      </c>
      <c r="C160" s="337">
        <v>45505.0</v>
      </c>
      <c r="D160" s="219">
        <v>294000.0</v>
      </c>
      <c r="E160" s="219">
        <v>500.0</v>
      </c>
      <c r="F160" s="219">
        <v>293500.0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451">
        <v>66500.0</v>
      </c>
      <c r="C161" s="530">
        <v>45545.0</v>
      </c>
      <c r="D161" s="451">
        <v>293500.0</v>
      </c>
      <c r="E161" s="451">
        <v>5000.0</v>
      </c>
      <c r="F161" s="451">
        <v>288500.0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534">
        <v>71500.0</v>
      </c>
      <c r="C162" s="535">
        <v>45586.0</v>
      </c>
      <c r="D162" s="451">
        <v>288500.0</v>
      </c>
      <c r="E162" s="534">
        <v>4000.0</v>
      </c>
      <c r="F162" s="534">
        <v>283500.0</v>
      </c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534">
        <v>76500.0</v>
      </c>
      <c r="C163" s="535">
        <v>45605.0</v>
      </c>
      <c r="D163" s="534">
        <v>283500.0</v>
      </c>
      <c r="E163" s="534">
        <v>5000.0</v>
      </c>
      <c r="F163" s="534">
        <v>278500.0</v>
      </c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534"/>
      <c r="C164" s="535"/>
      <c r="D164" s="534">
        <v>278500.0</v>
      </c>
      <c r="E164" s="534"/>
      <c r="F164" s="534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S975" s="81"/>
      <c r="T975" s="81"/>
      <c r="U975" s="81"/>
      <c r="V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S976" s="81"/>
      <c r="T976" s="81"/>
      <c r="U976" s="81"/>
      <c r="V976" s="81"/>
    </row>
    <row r="977">
      <c r="S977" s="81"/>
      <c r="T977" s="81"/>
      <c r="U977" s="81"/>
      <c r="V977" s="81"/>
    </row>
    <row r="978">
      <c r="S978" s="81"/>
      <c r="T978" s="81"/>
      <c r="U978" s="81"/>
      <c r="V978" s="81"/>
    </row>
  </sheetData>
  <mergeCells count="18">
    <mergeCell ref="F6:G6"/>
    <mergeCell ref="F7:G7"/>
    <mergeCell ref="F14:G14"/>
    <mergeCell ref="F15:G15"/>
    <mergeCell ref="F16:G16"/>
    <mergeCell ref="F18:G18"/>
    <mergeCell ref="F19:G19"/>
    <mergeCell ref="C146:C147"/>
    <mergeCell ref="D146:D147"/>
    <mergeCell ref="E146:E147"/>
    <mergeCell ref="F146:F147"/>
    <mergeCell ref="F20:G20"/>
    <mergeCell ref="F23:G23"/>
    <mergeCell ref="F24:G24"/>
    <mergeCell ref="F26:G26"/>
    <mergeCell ref="F28:G28"/>
    <mergeCell ref="B111:D111"/>
    <mergeCell ref="B146:B14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SUM(D31+C129)</f>
        <v>43319.28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>
        <v>53206.15</v>
      </c>
      <c r="F3" s="592">
        <f>E3-E48-M42-M43-M44</f>
        <v>49572.15</v>
      </c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53206.15</v>
      </c>
      <c r="F4" s="81">
        <f>(E4/E1)</f>
        <v>1.228232556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755</v>
      </c>
      <c r="C6" s="85" t="s">
        <v>701</v>
      </c>
      <c r="D6" s="86">
        <v>275.0</v>
      </c>
      <c r="E6" s="275" t="s">
        <v>15</v>
      </c>
      <c r="F6" s="82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1354</v>
      </c>
      <c r="C7" s="85" t="s">
        <v>26</v>
      </c>
      <c r="D7" s="86">
        <v>275.0</v>
      </c>
      <c r="E7" s="275" t="s">
        <v>15</v>
      </c>
      <c r="F7" s="82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1.0</v>
      </c>
      <c r="B8" s="85" t="s">
        <v>1453</v>
      </c>
      <c r="C8" s="307" t="s">
        <v>1454</v>
      </c>
      <c r="D8" s="86">
        <v>5866.86</v>
      </c>
      <c r="E8" s="275" t="s">
        <v>15</v>
      </c>
      <c r="F8" s="163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356">
        <v>1.0</v>
      </c>
      <c r="B9" s="277" t="s">
        <v>507</v>
      </c>
      <c r="C9" s="307" t="s">
        <v>1455</v>
      </c>
      <c r="D9" s="579">
        <v>3000.0</v>
      </c>
      <c r="E9" s="275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356">
        <v>1.0</v>
      </c>
      <c r="B10" s="171" t="s">
        <v>543</v>
      </c>
      <c r="C10" s="171" t="s">
        <v>1323</v>
      </c>
      <c r="D10" s="87">
        <v>114.54</v>
      </c>
      <c r="E10" s="275" t="s">
        <v>15</v>
      </c>
      <c r="F10" s="82"/>
      <c r="G10" s="81"/>
      <c r="H10" s="138"/>
      <c r="I10" s="138"/>
      <c r="J10" s="138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276">
        <v>5.0</v>
      </c>
      <c r="B11" s="580" t="s">
        <v>1456</v>
      </c>
      <c r="C11" s="581" t="s">
        <v>701</v>
      </c>
      <c r="D11" s="87">
        <v>1672.98</v>
      </c>
      <c r="E11" s="275" t="s">
        <v>15</v>
      </c>
      <c r="F11" s="82"/>
      <c r="G11" s="81"/>
      <c r="H11" s="138"/>
      <c r="I11" s="138"/>
      <c r="J11" s="138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5.0</v>
      </c>
      <c r="B12" s="85" t="s">
        <v>1457</v>
      </c>
      <c r="C12" s="307" t="s">
        <v>1458</v>
      </c>
      <c r="D12" s="87">
        <v>1904.65</v>
      </c>
      <c r="E12" s="275" t="s">
        <v>15</v>
      </c>
      <c r="F12" s="82"/>
      <c r="G12" s="81"/>
      <c r="H12" s="138"/>
      <c r="I12" s="138"/>
      <c r="J12" s="138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5.0</v>
      </c>
      <c r="B13" s="85" t="s">
        <v>32</v>
      </c>
      <c r="C13" s="85" t="s">
        <v>369</v>
      </c>
      <c r="D13" s="86">
        <v>1000.0</v>
      </c>
      <c r="E13" s="275" t="s">
        <v>15</v>
      </c>
      <c r="F13" s="82" t="s">
        <v>1429</v>
      </c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10.0</v>
      </c>
      <c r="B14" s="85" t="s">
        <v>1400</v>
      </c>
      <c r="C14" s="85" t="s">
        <v>39</v>
      </c>
      <c r="D14" s="86">
        <v>154.16</v>
      </c>
      <c r="E14" s="275" t="s">
        <v>15</v>
      </c>
      <c r="F14" s="82" t="s">
        <v>1429</v>
      </c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10.0</v>
      </c>
      <c r="B15" s="85" t="s">
        <v>504</v>
      </c>
      <c r="C15" s="85" t="s">
        <v>39</v>
      </c>
      <c r="D15" s="86">
        <v>759.0</v>
      </c>
      <c r="E15" s="275" t="s">
        <v>15</v>
      </c>
      <c r="F15" s="82" t="s">
        <v>1429</v>
      </c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10.0</v>
      </c>
      <c r="B16" s="85" t="s">
        <v>1128</v>
      </c>
      <c r="C16" s="85" t="s">
        <v>50</v>
      </c>
      <c r="D16" s="181" t="s">
        <v>896</v>
      </c>
      <c r="E16" s="209" t="s">
        <v>895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356">
        <v>15.0</v>
      </c>
      <c r="B17" s="171" t="s">
        <v>13</v>
      </c>
      <c r="C17" s="171" t="s">
        <v>14</v>
      </c>
      <c r="D17" s="87">
        <v>3162.86</v>
      </c>
      <c r="E17" s="275" t="s">
        <v>15</v>
      </c>
      <c r="F17" s="82" t="s">
        <v>1429</v>
      </c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356">
        <v>15.0</v>
      </c>
      <c r="B18" s="580" t="s">
        <v>23</v>
      </c>
      <c r="C18" s="171" t="s">
        <v>21</v>
      </c>
      <c r="D18" s="86">
        <v>334.51</v>
      </c>
      <c r="E18" s="275" t="s">
        <v>15</v>
      </c>
      <c r="F18" s="82" t="s">
        <v>1429</v>
      </c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356">
        <v>15.0</v>
      </c>
      <c r="B19" s="171" t="s">
        <v>20</v>
      </c>
      <c r="C19" s="171" t="s">
        <v>21</v>
      </c>
      <c r="D19" s="87">
        <v>100.06</v>
      </c>
      <c r="E19" s="275" t="s">
        <v>15</v>
      </c>
      <c r="F19" s="82" t="s">
        <v>1429</v>
      </c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15.0</v>
      </c>
      <c r="B20" s="85" t="s">
        <v>172</v>
      </c>
      <c r="C20" s="85" t="s">
        <v>26</v>
      </c>
      <c r="D20" s="358">
        <f>SUM(E35:E44)</f>
        <v>7999.4</v>
      </c>
      <c r="E20" s="275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356">
        <v>20.0</v>
      </c>
      <c r="B21" s="277" t="s">
        <v>38</v>
      </c>
      <c r="C21" s="85" t="s">
        <v>1077</v>
      </c>
      <c r="D21" s="86">
        <v>317.94</v>
      </c>
      <c r="E21" s="275" t="s">
        <v>15</v>
      </c>
      <c r="F21" s="82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356">
        <v>20.0</v>
      </c>
      <c r="B22" s="307" t="s">
        <v>1129</v>
      </c>
      <c r="C22" s="85" t="s">
        <v>1077</v>
      </c>
      <c r="D22" s="86">
        <v>154.43</v>
      </c>
      <c r="E22" s="275" t="s">
        <v>15</v>
      </c>
      <c r="F22" s="82"/>
      <c r="H22" s="82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85">
        <v>20.0</v>
      </c>
      <c r="B23" s="85" t="s">
        <v>368</v>
      </c>
      <c r="C23" s="85" t="s">
        <v>39</v>
      </c>
      <c r="D23" s="181" t="s">
        <v>1008</v>
      </c>
      <c r="E23" s="209" t="s">
        <v>895</v>
      </c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1459</v>
      </c>
      <c r="C24" s="85" t="s">
        <v>39</v>
      </c>
      <c r="D24" s="87">
        <v>354.19</v>
      </c>
      <c r="E24" s="275" t="s">
        <v>15</v>
      </c>
      <c r="F24" s="82" t="s">
        <v>1429</v>
      </c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1460</v>
      </c>
      <c r="C25" s="85" t="s">
        <v>39</v>
      </c>
      <c r="D25" s="87">
        <v>759.83</v>
      </c>
      <c r="E25" s="275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 ht="19.5" customHeight="1">
      <c r="A26" s="85">
        <v>20.0</v>
      </c>
      <c r="B26" s="85" t="s">
        <v>60</v>
      </c>
      <c r="C26" s="85" t="s">
        <v>39</v>
      </c>
      <c r="D26" s="86">
        <v>2310.06</v>
      </c>
      <c r="E26" s="275" t="s">
        <v>15</v>
      </c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30.0</v>
      </c>
      <c r="B27" s="85" t="s">
        <v>1461</v>
      </c>
      <c r="C27" s="85" t="s">
        <v>1425</v>
      </c>
      <c r="D27" s="87">
        <v>800.0</v>
      </c>
      <c r="E27" s="275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30.0</v>
      </c>
      <c r="B28" s="85" t="s">
        <v>177</v>
      </c>
      <c r="C28" s="89" t="s">
        <v>168</v>
      </c>
      <c r="D28" s="87">
        <v>100.0</v>
      </c>
      <c r="E28" s="275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1046</v>
      </c>
      <c r="C29" s="92" t="s">
        <v>26</v>
      </c>
      <c r="D29" s="153">
        <f>SUM(C48:D48)</f>
        <v>1300</v>
      </c>
      <c r="E29" s="275" t="s">
        <v>15</v>
      </c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191" t="s">
        <v>178</v>
      </c>
      <c r="C30" s="92" t="s">
        <v>26</v>
      </c>
      <c r="D30" s="153">
        <f>SUM(J37:J46)</f>
        <v>10603.81</v>
      </c>
      <c r="E30" s="275" t="s">
        <v>15</v>
      </c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94"/>
      <c r="B31" s="95" t="s">
        <v>179</v>
      </c>
      <c r="C31" s="582"/>
      <c r="D31" s="583">
        <f>SUM(D6:D30)</f>
        <v>43319.28</v>
      </c>
      <c r="E31" s="472"/>
      <c r="F31" s="99"/>
      <c r="G31" s="99"/>
      <c r="H31" s="99"/>
      <c r="I31" s="99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1"/>
      <c r="B32" s="584"/>
      <c r="C32" s="585"/>
      <c r="D32" s="586"/>
      <c r="E32" s="587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81"/>
      <c r="B33" s="588" t="s">
        <v>172</v>
      </c>
      <c r="C33" s="101"/>
      <c r="D33" s="101"/>
      <c r="E33" s="94"/>
      <c r="F33" s="81"/>
      <c r="G33" s="100" t="s">
        <v>178</v>
      </c>
      <c r="H33" s="380"/>
      <c r="I33" s="101"/>
      <c r="J33" s="94"/>
      <c r="K33" s="94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102" t="s">
        <v>180</v>
      </c>
      <c r="C34" s="102" t="s">
        <v>181</v>
      </c>
      <c r="D34" s="102" t="s">
        <v>761</v>
      </c>
      <c r="E34" s="189" t="s">
        <v>19</v>
      </c>
      <c r="F34" s="81"/>
      <c r="G34" s="102" t="s">
        <v>180</v>
      </c>
      <c r="H34" s="381" t="s">
        <v>181</v>
      </c>
      <c r="I34" s="102" t="s">
        <v>762</v>
      </c>
      <c r="J34" s="107" t="s">
        <v>19</v>
      </c>
      <c r="K34" s="107"/>
      <c r="L34" s="323" t="s">
        <v>435</v>
      </c>
      <c r="M34" s="324" t="s">
        <v>436</v>
      </c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108" t="s">
        <v>833</v>
      </c>
      <c r="C35" s="302"/>
      <c r="D35" s="398">
        <v>921.6</v>
      </c>
      <c r="E35" s="396">
        <f t="shared" ref="E35:E44" si="1">SUM(C35+D35)</f>
        <v>921.6</v>
      </c>
      <c r="F35" s="81"/>
      <c r="G35" s="108" t="s">
        <v>833</v>
      </c>
      <c r="H35" s="399"/>
      <c r="I35" s="385">
        <v>3267.11</v>
      </c>
      <c r="J35" s="396">
        <f t="shared" ref="J35:J44" si="2">SUM(H35:I35)</f>
        <v>3267.11</v>
      </c>
      <c r="K35" s="108" t="s">
        <v>833</v>
      </c>
      <c r="L35" s="241"/>
      <c r="M35" s="396">
        <f t="shared" ref="M35:M45" si="3">SUM(E35+J35)</f>
        <v>4188.71</v>
      </c>
      <c r="N35" s="82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8" t="s">
        <v>1336</v>
      </c>
      <c r="C36" s="302">
        <v>150.0</v>
      </c>
      <c r="D36" s="398">
        <v>895.2</v>
      </c>
      <c r="E36" s="396">
        <f t="shared" si="1"/>
        <v>1045.2</v>
      </c>
      <c r="F36" s="82" t="s">
        <v>1462</v>
      </c>
      <c r="G36" s="108" t="s">
        <v>913</v>
      </c>
      <c r="H36" s="393">
        <v>186.5</v>
      </c>
      <c r="I36" s="394">
        <v>744.7</v>
      </c>
      <c r="J36" s="396">
        <f t="shared" si="2"/>
        <v>931.2</v>
      </c>
      <c r="K36" s="108" t="s">
        <v>913</v>
      </c>
      <c r="L36" s="241"/>
      <c r="M36" s="396">
        <f t="shared" si="3"/>
        <v>1976.4</v>
      </c>
      <c r="N36" s="81"/>
      <c r="O36" s="81"/>
      <c r="P36" s="81"/>
      <c r="Q36" s="81"/>
      <c r="S36" s="81"/>
      <c r="T36" s="81"/>
      <c r="U36" s="81"/>
      <c r="V36" s="81"/>
    </row>
    <row r="37">
      <c r="A37" s="81"/>
      <c r="B37" s="108" t="s">
        <v>1337</v>
      </c>
      <c r="C37" s="302"/>
      <c r="D37" s="398">
        <v>559.8</v>
      </c>
      <c r="E37" s="396">
        <f t="shared" si="1"/>
        <v>559.8</v>
      </c>
      <c r="F37" s="81"/>
      <c r="G37" s="108" t="s">
        <v>1337</v>
      </c>
      <c r="H37" s="393"/>
      <c r="I37" s="224">
        <v>635.25</v>
      </c>
      <c r="J37" s="396">
        <f t="shared" si="2"/>
        <v>635.25</v>
      </c>
      <c r="K37" s="108" t="s">
        <v>1337</v>
      </c>
      <c r="L37" s="241"/>
      <c r="M37" s="396">
        <f t="shared" si="3"/>
        <v>1195.05</v>
      </c>
      <c r="N37" s="81"/>
      <c r="O37" s="81"/>
      <c r="P37" s="81"/>
      <c r="Q37" s="81"/>
      <c r="S37" s="81"/>
      <c r="T37" s="81"/>
      <c r="U37" s="81"/>
      <c r="V37" s="81"/>
    </row>
    <row r="38">
      <c r="A38" s="81"/>
      <c r="B38" s="108" t="s">
        <v>1188</v>
      </c>
      <c r="C38" s="302"/>
      <c r="D38" s="398">
        <v>1878.6</v>
      </c>
      <c r="E38" s="396">
        <f t="shared" si="1"/>
        <v>1878.6</v>
      </c>
      <c r="F38" s="81"/>
      <c r="G38" s="108" t="s">
        <v>1188</v>
      </c>
      <c r="H38" s="524"/>
      <c r="I38" s="87">
        <v>1512.6</v>
      </c>
      <c r="J38" s="396">
        <f t="shared" si="2"/>
        <v>1512.6</v>
      </c>
      <c r="K38" s="108" t="s">
        <v>1188</v>
      </c>
      <c r="L38" s="241"/>
      <c r="M38" s="396">
        <f t="shared" si="3"/>
        <v>3391.2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1374</v>
      </c>
      <c r="C39" s="302"/>
      <c r="D39" s="398">
        <v>1131.0</v>
      </c>
      <c r="E39" s="396">
        <f t="shared" si="1"/>
        <v>1131</v>
      </c>
      <c r="F39" s="81"/>
      <c r="G39" s="108" t="s">
        <v>1374</v>
      </c>
      <c r="H39" s="399"/>
      <c r="I39" s="224">
        <v>253.5</v>
      </c>
      <c r="J39" s="396">
        <f t="shared" si="2"/>
        <v>253.5</v>
      </c>
      <c r="K39" s="108" t="s">
        <v>1374</v>
      </c>
      <c r="L39" s="241"/>
      <c r="M39" s="421">
        <f t="shared" si="3"/>
        <v>1384.5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1239</v>
      </c>
      <c r="C40" s="302"/>
      <c r="D40" s="398"/>
      <c r="E40" s="396">
        <f t="shared" si="1"/>
        <v>0</v>
      </c>
      <c r="F40" s="81"/>
      <c r="G40" s="108" t="s">
        <v>1239</v>
      </c>
      <c r="H40" s="399"/>
      <c r="I40" s="224"/>
      <c r="J40" s="396">
        <f t="shared" si="2"/>
        <v>0</v>
      </c>
      <c r="K40" s="108" t="s">
        <v>1239</v>
      </c>
      <c r="L40" s="241"/>
      <c r="M40" s="421">
        <f t="shared" si="3"/>
        <v>0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319" t="s">
        <v>763</v>
      </c>
      <c r="C41" s="302"/>
      <c r="D41" s="398">
        <v>379.2</v>
      </c>
      <c r="E41" s="396">
        <f t="shared" si="1"/>
        <v>379.2</v>
      </c>
      <c r="F41" s="81"/>
      <c r="G41" s="319" t="s">
        <v>763</v>
      </c>
      <c r="H41" s="436"/>
      <c r="I41" s="398">
        <v>551.4</v>
      </c>
      <c r="J41" s="396">
        <f t="shared" si="2"/>
        <v>551.4</v>
      </c>
      <c r="K41" s="319" t="s">
        <v>763</v>
      </c>
      <c r="L41" s="241"/>
      <c r="M41" s="421">
        <f t="shared" si="3"/>
        <v>930.6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330" t="s">
        <v>1463</v>
      </c>
      <c r="C42" s="302">
        <v>300.0</v>
      </c>
      <c r="D42" s="398">
        <v>350.0</v>
      </c>
      <c r="E42" s="396">
        <f t="shared" si="1"/>
        <v>650</v>
      </c>
      <c r="F42" s="81"/>
      <c r="G42" s="319" t="s">
        <v>1190</v>
      </c>
      <c r="H42" s="302"/>
      <c r="I42" s="398">
        <v>250.0</v>
      </c>
      <c r="J42" s="396">
        <f t="shared" si="2"/>
        <v>250</v>
      </c>
      <c r="K42" s="319" t="s">
        <v>1190</v>
      </c>
      <c r="L42" s="241"/>
      <c r="M42" s="421">
        <f t="shared" si="3"/>
        <v>900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330" t="s">
        <v>1339</v>
      </c>
      <c r="C43" s="302"/>
      <c r="D43" s="589"/>
      <c r="E43" s="396">
        <f t="shared" si="1"/>
        <v>0</v>
      </c>
      <c r="F43" s="81"/>
      <c r="G43" s="330" t="s">
        <v>1339</v>
      </c>
      <c r="H43" s="573"/>
      <c r="I43" s="224"/>
      <c r="J43" s="396">
        <f t="shared" si="2"/>
        <v>0</v>
      </c>
      <c r="K43" s="330" t="s">
        <v>1339</v>
      </c>
      <c r="L43" s="241"/>
      <c r="M43" s="396">
        <f t="shared" si="3"/>
        <v>0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330" t="s">
        <v>1375</v>
      </c>
      <c r="C44" s="219"/>
      <c r="D44" s="398">
        <v>1434.0</v>
      </c>
      <c r="E44" s="396">
        <f t="shared" si="1"/>
        <v>1434</v>
      </c>
      <c r="F44" s="194"/>
      <c r="G44" s="330" t="s">
        <v>1375</v>
      </c>
      <c r="H44" s="131"/>
      <c r="I44" s="113"/>
      <c r="J44" s="396">
        <f t="shared" si="2"/>
        <v>0</v>
      </c>
      <c r="K44" s="330" t="s">
        <v>1375</v>
      </c>
      <c r="L44" s="327"/>
      <c r="M44" s="396">
        <f t="shared" si="3"/>
        <v>1434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81"/>
      <c r="C45" s="81"/>
      <c r="D45" s="130" t="s">
        <v>281</v>
      </c>
      <c r="E45" s="396">
        <f>SUM(E35:E44)</f>
        <v>7999.4</v>
      </c>
      <c r="F45" s="81"/>
      <c r="G45" s="81"/>
      <c r="H45" s="81"/>
      <c r="I45" s="257" t="s">
        <v>193</v>
      </c>
      <c r="J45" s="335">
        <f>SUM(J35:J44)</f>
        <v>7401.06</v>
      </c>
      <c r="K45" s="81"/>
      <c r="L45" s="81"/>
      <c r="M45" s="396">
        <f t="shared" si="3"/>
        <v>15400.46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187" t="s">
        <v>1021</v>
      </c>
      <c r="C47" s="132" t="s">
        <v>1022</v>
      </c>
      <c r="D47" s="132" t="s">
        <v>1023</v>
      </c>
      <c r="E47" s="132" t="s">
        <v>281</v>
      </c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32" t="s">
        <v>1024</v>
      </c>
      <c r="C48" s="456">
        <v>450.0</v>
      </c>
      <c r="D48" s="456">
        <v>850.0</v>
      </c>
      <c r="E48" s="456">
        <f>SUM(C48:D48)</f>
        <v>1300</v>
      </c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79" t="s">
        <v>201</v>
      </c>
      <c r="C50" s="99"/>
      <c r="D50" s="99"/>
      <c r="E50" s="99"/>
      <c r="F50" s="99"/>
      <c r="G50" s="99"/>
      <c r="H50" s="99"/>
      <c r="I50" s="99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79" t="s">
        <v>438</v>
      </c>
      <c r="C52" s="99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129"/>
      <c r="C53" s="129"/>
      <c r="D53" s="129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130"/>
      <c r="C54" s="130"/>
      <c r="D54" s="13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30"/>
      <c r="C55" s="130"/>
      <c r="D55" s="13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30"/>
      <c r="C56" s="130"/>
      <c r="D56" s="13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/>
      <c r="C57" s="130"/>
      <c r="D57" s="13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1"/>
      <c r="C58" s="131"/>
      <c r="D58" s="13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81"/>
      <c r="C59" s="133" t="s">
        <v>193</v>
      </c>
      <c r="D59" s="134">
        <f>SUM(D54:D58)</f>
        <v>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79" t="s">
        <v>1436</v>
      </c>
      <c r="C61" s="99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29" t="s">
        <v>203</v>
      </c>
      <c r="C62" s="129" t="s">
        <v>160</v>
      </c>
      <c r="D62" s="517" t="s">
        <v>204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0" t="s">
        <v>1464</v>
      </c>
      <c r="C63" s="130" t="s">
        <v>416</v>
      </c>
      <c r="D63" s="408">
        <v>79.99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 t="s">
        <v>405</v>
      </c>
      <c r="C64" s="130" t="s">
        <v>416</v>
      </c>
      <c r="D64" s="302">
        <v>118.98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330" t="s">
        <v>1465</v>
      </c>
      <c r="C65" s="130" t="s">
        <v>416</v>
      </c>
      <c r="D65" s="302">
        <v>309.59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/>
      <c r="C66" s="130"/>
      <c r="D66" s="302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/>
      <c r="C67" s="130"/>
      <c r="D67" s="302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131"/>
      <c r="C68" s="131"/>
      <c r="D68" s="396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135"/>
      <c r="C69" s="131"/>
      <c r="D69" s="396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136"/>
      <c r="C70" s="133" t="s">
        <v>193</v>
      </c>
      <c r="D70" s="329">
        <f>SUM(D63:D69)</f>
        <v>508.56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79" t="s">
        <v>216</v>
      </c>
      <c r="C72" s="99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29" t="s">
        <v>203</v>
      </c>
      <c r="C73" s="129" t="s">
        <v>160</v>
      </c>
      <c r="D73" s="129" t="s">
        <v>204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130"/>
      <c r="C74" s="130"/>
      <c r="D74" s="302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0"/>
      <c r="C75" s="130"/>
      <c r="D75" s="302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5"/>
      <c r="C76" s="135"/>
      <c r="D76" s="577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6"/>
      <c r="C77" s="133" t="s">
        <v>193</v>
      </c>
      <c r="D77" s="329">
        <f>SUM(D74:D76)</f>
        <v>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79" t="s">
        <v>220</v>
      </c>
      <c r="C79" s="99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29" t="s">
        <v>203</v>
      </c>
      <c r="C80" s="129" t="s">
        <v>160</v>
      </c>
      <c r="D80" s="129" t="s">
        <v>204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130"/>
      <c r="C81" s="130"/>
      <c r="D81" s="302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130"/>
      <c r="C82" s="130"/>
      <c r="D82" s="13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37"/>
      <c r="C83" s="137"/>
      <c r="D83" s="348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136"/>
      <c r="C84" s="133" t="s">
        <v>193</v>
      </c>
      <c r="D84" s="329">
        <f>SUM(D81:D83)</f>
        <v>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79" t="s">
        <v>223</v>
      </c>
      <c r="C86" s="99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>
      <c r="A87" s="81"/>
      <c r="B87" s="129" t="s">
        <v>203</v>
      </c>
      <c r="C87" s="129" t="s">
        <v>160</v>
      </c>
      <c r="D87" s="129" t="s">
        <v>204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30"/>
      <c r="C88" s="130"/>
      <c r="D88" s="13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30"/>
      <c r="C89" s="130"/>
      <c r="D89" s="302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30"/>
      <c r="C90" s="130"/>
      <c r="D90" s="13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81"/>
      <c r="C91" s="133" t="s">
        <v>193</v>
      </c>
      <c r="D91" s="134">
        <f>SUM(D88:D90)</f>
        <v>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79" t="s">
        <v>224</v>
      </c>
      <c r="C93" s="99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129" t="s">
        <v>203</v>
      </c>
      <c r="C94" s="129" t="s">
        <v>160</v>
      </c>
      <c r="D94" s="129" t="s">
        <v>204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330"/>
      <c r="C95" s="387"/>
      <c r="D95" s="388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131"/>
      <c r="C96" s="131"/>
      <c r="D96" s="13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135"/>
      <c r="C97" s="135"/>
      <c r="D97" s="135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136"/>
      <c r="C98" s="133" t="s">
        <v>193</v>
      </c>
      <c r="D98" s="134">
        <f>SUM(D95:D97)</f>
        <v>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200" t="s">
        <v>354</v>
      </c>
      <c r="C101" s="99"/>
      <c r="D101" s="81"/>
      <c r="E101" s="81"/>
      <c r="F101" s="81"/>
      <c r="G101" s="365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129" t="s">
        <v>203</v>
      </c>
      <c r="C102" s="129" t="s">
        <v>160</v>
      </c>
      <c r="D102" s="129" t="s">
        <v>204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130"/>
      <c r="C103" s="130"/>
      <c r="D103" s="302"/>
      <c r="E103" s="199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187"/>
      <c r="C104" s="130"/>
      <c r="D104" s="302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130"/>
      <c r="C105" s="130"/>
      <c r="D105" s="302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137"/>
      <c r="C106" s="137"/>
      <c r="D106" s="348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213"/>
      <c r="C107" s="214" t="s">
        <v>193</v>
      </c>
      <c r="D107" s="411">
        <f>SUM(D103:D106)</f>
        <v>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216"/>
      <c r="C108" s="217"/>
      <c r="D108" s="217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364" t="s">
        <v>928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129" t="s">
        <v>203</v>
      </c>
      <c r="C110" s="129" t="s">
        <v>160</v>
      </c>
      <c r="D110" s="129" t="s">
        <v>204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187"/>
      <c r="C111" s="130"/>
      <c r="D111" s="302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130"/>
      <c r="C112" s="130"/>
      <c r="D112" s="302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130"/>
      <c r="C113" s="130"/>
      <c r="D113" s="13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137"/>
      <c r="C114" s="137"/>
      <c r="D114" s="137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213"/>
      <c r="C115" s="214" t="s">
        <v>193</v>
      </c>
      <c r="D115" s="439">
        <f>SUM(D111:D114)</f>
        <v>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367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216"/>
      <c r="C117" s="429"/>
      <c r="D117" s="429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79" t="s">
        <v>930</v>
      </c>
      <c r="C118" s="218"/>
      <c r="D118" s="218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129" t="s">
        <v>203</v>
      </c>
      <c r="C119" s="129" t="s">
        <v>160</v>
      </c>
      <c r="D119" s="129" t="s">
        <v>204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330"/>
      <c r="C120" s="387"/>
      <c r="D120" s="578"/>
      <c r="E120" s="82"/>
      <c r="F120" s="81"/>
      <c r="G120" s="389"/>
      <c r="H120" s="389"/>
      <c r="I120" s="99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369"/>
      <c r="C121" s="124"/>
      <c r="D121" s="370"/>
      <c r="E121" s="81"/>
      <c r="F121" s="81"/>
      <c r="G121" s="131"/>
      <c r="H121" s="242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130"/>
      <c r="C122" s="130"/>
      <c r="D122" s="130"/>
      <c r="E122" s="81"/>
      <c r="F122" s="81"/>
      <c r="I122" s="99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130"/>
      <c r="C123" s="130"/>
      <c r="D123" s="130"/>
      <c r="E123" s="81"/>
      <c r="F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130"/>
      <c r="C124" s="130"/>
      <c r="D124" s="130"/>
      <c r="E124" s="81"/>
      <c r="F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130"/>
      <c r="C125" s="130"/>
      <c r="D125" s="130"/>
      <c r="E125" s="81"/>
      <c r="F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131"/>
      <c r="C126" s="131"/>
      <c r="D126" s="131"/>
      <c r="E126" s="81"/>
      <c r="F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81"/>
      <c r="C127" s="133" t="s">
        <v>193</v>
      </c>
      <c r="D127" s="594">
        <f>SUM(D120:D126)</f>
        <v>0</v>
      </c>
      <c r="E127" s="81"/>
      <c r="F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81"/>
      <c r="C128" s="81"/>
      <c r="D128" s="81"/>
      <c r="E128" s="81"/>
      <c r="F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79" t="s">
        <v>252</v>
      </c>
      <c r="C129" s="304">
        <f>SUM(D59+D77+D84+D91+D98+D107+D115+D127)</f>
        <v>0</v>
      </c>
      <c r="D129" s="99"/>
      <c r="E129" s="99"/>
      <c r="F129" s="389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141"/>
      <c r="C130" s="141"/>
      <c r="D130" s="141"/>
      <c r="E130" s="81"/>
      <c r="F130" s="13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79" t="s">
        <v>253</v>
      </c>
      <c r="C131" s="99"/>
      <c r="D131" s="99"/>
      <c r="E131" s="99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139" t="s">
        <v>254</v>
      </c>
      <c r="C132" s="139" t="s">
        <v>255</v>
      </c>
      <c r="D132" s="139" t="s">
        <v>256</v>
      </c>
      <c r="E132" s="142" t="s">
        <v>257</v>
      </c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146"/>
      <c r="C133" s="147"/>
      <c r="D133" s="231"/>
      <c r="E133" s="146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146"/>
      <c r="C134" s="147"/>
      <c r="D134" s="146"/>
      <c r="E134" s="146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 ht="15.75" customHeight="1">
      <c r="A135" s="81"/>
      <c r="B135" s="146"/>
      <c r="C135" s="147"/>
      <c r="D135" s="146"/>
      <c r="E135" s="146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 ht="15.75" customHeight="1">
      <c r="A136" s="81"/>
      <c r="B136" s="146"/>
      <c r="C136" s="147"/>
      <c r="D136" s="146"/>
      <c r="E136" s="146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146"/>
      <c r="C137" s="331"/>
      <c r="D137" s="342"/>
      <c r="E137" s="146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146"/>
      <c r="C138" s="331"/>
      <c r="D138" s="146"/>
      <c r="E138" s="332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146"/>
      <c r="C139" s="147"/>
      <c r="D139" s="146"/>
      <c r="E139" s="332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146"/>
      <c r="C140" s="147"/>
      <c r="D140" s="146"/>
      <c r="E140" s="333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146"/>
      <c r="C141" s="147"/>
      <c r="D141" s="146"/>
      <c r="E141" s="146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146"/>
      <c r="C142" s="147"/>
      <c r="D142" s="146"/>
      <c r="E142" s="146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373" t="s">
        <v>971</v>
      </c>
      <c r="C144" s="376" t="s">
        <v>255</v>
      </c>
      <c r="D144" s="377" t="s">
        <v>748</v>
      </c>
      <c r="E144" s="374" t="s">
        <v>749</v>
      </c>
      <c r="F144" s="430" t="s">
        <v>937</v>
      </c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375"/>
      <c r="C145" s="375"/>
      <c r="D145" s="378"/>
      <c r="E145" s="378"/>
      <c r="F145" s="378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219">
        <v>10000.0</v>
      </c>
      <c r="C146" s="406">
        <v>45260.0</v>
      </c>
      <c r="D146" s="219">
        <v>350000.0</v>
      </c>
      <c r="E146" s="219">
        <v>10000.0</v>
      </c>
      <c r="F146" s="219">
        <v>340000.0</v>
      </c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219">
        <v>15000.0</v>
      </c>
      <c r="C147" s="406">
        <v>45275.0</v>
      </c>
      <c r="D147" s="219">
        <v>340000.0</v>
      </c>
      <c r="E147" s="219">
        <v>5000.0</v>
      </c>
      <c r="F147" s="219">
        <v>335000.0</v>
      </c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219">
        <v>20000.0</v>
      </c>
      <c r="C148" s="337">
        <v>45315.0</v>
      </c>
      <c r="D148" s="219">
        <v>335000.0</v>
      </c>
      <c r="E148" s="219">
        <v>5000.0</v>
      </c>
      <c r="F148" s="219">
        <v>330000.0</v>
      </c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451">
        <v>25000.0</v>
      </c>
      <c r="C149" s="452">
        <v>45328.0</v>
      </c>
      <c r="D149" s="453">
        <v>330000.0</v>
      </c>
      <c r="E149" s="453">
        <v>5000.0</v>
      </c>
      <c r="F149" s="453">
        <v>325000.0</v>
      </c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219">
        <v>30000.0</v>
      </c>
      <c r="C150" s="337">
        <v>45357.0</v>
      </c>
      <c r="D150" s="451">
        <v>325000.0</v>
      </c>
      <c r="E150" s="219">
        <v>5000.0</v>
      </c>
      <c r="F150" s="219">
        <v>320000.0</v>
      </c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219">
        <v>35000.0</v>
      </c>
      <c r="C151" s="337">
        <v>45385.0</v>
      </c>
      <c r="D151" s="219">
        <v>320000.0</v>
      </c>
      <c r="E151" s="219">
        <v>5000.0</v>
      </c>
      <c r="F151" s="219">
        <v>315000.0</v>
      </c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219">
        <v>40000.0</v>
      </c>
      <c r="C152" s="337">
        <v>45416.0</v>
      </c>
      <c r="D152" s="219">
        <v>315000.0</v>
      </c>
      <c r="E152" s="219">
        <v>5000.0</v>
      </c>
      <c r="F152" s="219">
        <v>310000.0</v>
      </c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219">
        <v>40500.0</v>
      </c>
      <c r="C153" s="337">
        <v>45427.0</v>
      </c>
      <c r="D153" s="219">
        <v>310000.0</v>
      </c>
      <c r="E153" s="219">
        <v>500.0</v>
      </c>
      <c r="F153" s="219">
        <v>309500.0</v>
      </c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219">
        <v>45500.0</v>
      </c>
      <c r="C154" s="337">
        <v>45450.0</v>
      </c>
      <c r="D154" s="219">
        <v>309500.0</v>
      </c>
      <c r="E154" s="219">
        <v>5000.0</v>
      </c>
      <c r="F154" s="219">
        <v>304500.0</v>
      </c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219">
        <v>46000.0</v>
      </c>
      <c r="C155" s="337">
        <v>45456.0</v>
      </c>
      <c r="D155" s="219">
        <v>304500.0</v>
      </c>
      <c r="E155" s="219">
        <v>500.0</v>
      </c>
      <c r="F155" s="219">
        <v>304000.0</v>
      </c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219">
        <v>51000.0</v>
      </c>
      <c r="C156" s="337">
        <v>45482.0</v>
      </c>
      <c r="D156" s="219">
        <v>304000.0</v>
      </c>
      <c r="E156" s="219">
        <v>5000.0</v>
      </c>
      <c r="F156" s="219">
        <v>299000.0</v>
      </c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219">
        <v>56000.0</v>
      </c>
      <c r="C157" s="337">
        <v>45505.0</v>
      </c>
      <c r="D157" s="219">
        <v>299000.0</v>
      </c>
      <c r="E157" s="219">
        <v>5000.0</v>
      </c>
      <c r="F157" s="219">
        <v>294000.0</v>
      </c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219">
        <v>56500.0</v>
      </c>
      <c r="C158" s="337">
        <v>45505.0</v>
      </c>
      <c r="D158" s="219">
        <v>294000.0</v>
      </c>
      <c r="E158" s="219">
        <v>500.0</v>
      </c>
      <c r="F158" s="219">
        <v>293500.0</v>
      </c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451">
        <v>66500.0</v>
      </c>
      <c r="C159" s="530">
        <v>45545.0</v>
      </c>
      <c r="D159" s="451">
        <v>293500.0</v>
      </c>
      <c r="E159" s="451">
        <v>5000.0</v>
      </c>
      <c r="F159" s="451">
        <v>288500.0</v>
      </c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534">
        <v>71500.0</v>
      </c>
      <c r="C160" s="535">
        <v>45586.0</v>
      </c>
      <c r="D160" s="451">
        <v>288500.0</v>
      </c>
      <c r="E160" s="534">
        <v>4000.0</v>
      </c>
      <c r="F160" s="534">
        <v>283500.0</v>
      </c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534">
        <v>76500.0</v>
      </c>
      <c r="C161" s="535">
        <v>45605.0</v>
      </c>
      <c r="D161" s="534">
        <v>283500.0</v>
      </c>
      <c r="E161" s="534">
        <v>5000.0</v>
      </c>
      <c r="F161" s="534">
        <v>278500.0</v>
      </c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534"/>
      <c r="C162" s="535"/>
      <c r="D162" s="534">
        <v>278500.0</v>
      </c>
      <c r="E162" s="534"/>
      <c r="F162" s="534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S926" s="81"/>
      <c r="T926" s="81"/>
      <c r="U926" s="81"/>
      <c r="V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S927" s="81"/>
      <c r="T927" s="81"/>
      <c r="U927" s="81"/>
      <c r="V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S928" s="81"/>
      <c r="T928" s="81"/>
      <c r="U928" s="81"/>
      <c r="V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S929" s="81"/>
      <c r="T929" s="81"/>
      <c r="U929" s="81"/>
      <c r="V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S930" s="81"/>
      <c r="T930" s="81"/>
      <c r="U930" s="81"/>
      <c r="V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S931" s="81"/>
      <c r="T931" s="81"/>
      <c r="U931" s="81"/>
      <c r="V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S932" s="81"/>
      <c r="T932" s="81"/>
      <c r="U932" s="81"/>
      <c r="V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S933" s="81"/>
      <c r="T933" s="81"/>
      <c r="U933" s="81"/>
      <c r="V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S934" s="81"/>
      <c r="T934" s="81"/>
      <c r="U934" s="81"/>
      <c r="V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S935" s="81"/>
      <c r="T935" s="81"/>
      <c r="U935" s="81"/>
      <c r="V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S936" s="81"/>
      <c r="T936" s="81"/>
      <c r="U936" s="81"/>
      <c r="V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S937" s="81"/>
      <c r="T937" s="81"/>
      <c r="U937" s="81"/>
      <c r="V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S938" s="81"/>
      <c r="T938" s="81"/>
      <c r="U938" s="81"/>
      <c r="V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S939" s="81"/>
      <c r="T939" s="81"/>
      <c r="U939" s="81"/>
      <c r="V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S940" s="81"/>
      <c r="T940" s="81"/>
      <c r="U940" s="81"/>
      <c r="V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S941" s="81"/>
      <c r="T941" s="81"/>
      <c r="U941" s="81"/>
      <c r="V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S942" s="81"/>
      <c r="T942" s="81"/>
      <c r="U942" s="81"/>
      <c r="V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S943" s="81"/>
      <c r="T943" s="81"/>
      <c r="U943" s="81"/>
      <c r="V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S944" s="81"/>
      <c r="T944" s="81"/>
      <c r="U944" s="81"/>
      <c r="V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S945" s="81"/>
      <c r="T945" s="81"/>
      <c r="U945" s="81"/>
      <c r="V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S946" s="81"/>
      <c r="T946" s="81"/>
      <c r="U946" s="81"/>
      <c r="V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S947" s="81"/>
      <c r="T947" s="81"/>
      <c r="U947" s="81"/>
      <c r="V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S948" s="81"/>
      <c r="T948" s="81"/>
      <c r="U948" s="81"/>
      <c r="V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S949" s="81"/>
      <c r="T949" s="81"/>
      <c r="U949" s="81"/>
      <c r="V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S950" s="81"/>
      <c r="T950" s="81"/>
      <c r="U950" s="81"/>
      <c r="V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S951" s="81"/>
      <c r="T951" s="81"/>
      <c r="U951" s="81"/>
      <c r="V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S952" s="81"/>
      <c r="T952" s="81"/>
      <c r="U952" s="81"/>
      <c r="V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S953" s="81"/>
      <c r="T953" s="81"/>
      <c r="U953" s="81"/>
      <c r="V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S954" s="81"/>
      <c r="T954" s="81"/>
      <c r="U954" s="81"/>
      <c r="V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S955" s="81"/>
      <c r="T955" s="81"/>
      <c r="U955" s="81"/>
      <c r="V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S956" s="81"/>
      <c r="T956" s="81"/>
      <c r="U956" s="81"/>
      <c r="V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S957" s="81"/>
      <c r="T957" s="81"/>
      <c r="U957" s="81"/>
      <c r="V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S958" s="81"/>
      <c r="T958" s="81"/>
      <c r="U958" s="81"/>
      <c r="V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S959" s="81"/>
      <c r="T959" s="81"/>
      <c r="U959" s="81"/>
      <c r="V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S960" s="81"/>
      <c r="T960" s="81"/>
      <c r="U960" s="81"/>
      <c r="V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S961" s="81"/>
      <c r="T961" s="81"/>
      <c r="U961" s="81"/>
      <c r="V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S962" s="81"/>
      <c r="T962" s="81"/>
      <c r="U962" s="81"/>
      <c r="V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S963" s="81"/>
      <c r="T963" s="81"/>
      <c r="U963" s="81"/>
      <c r="V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S964" s="81"/>
      <c r="T964" s="81"/>
      <c r="U964" s="81"/>
      <c r="V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S965" s="81"/>
      <c r="T965" s="81"/>
      <c r="U965" s="81"/>
      <c r="V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S966" s="81"/>
      <c r="T966" s="81"/>
      <c r="U966" s="81"/>
      <c r="V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S967" s="81"/>
      <c r="T967" s="81"/>
      <c r="U967" s="81"/>
      <c r="V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S968" s="81"/>
      <c r="T968" s="81"/>
      <c r="U968" s="81"/>
      <c r="V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S969" s="81"/>
      <c r="T969" s="81"/>
      <c r="U969" s="81"/>
      <c r="V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S970" s="81"/>
      <c r="T970" s="81"/>
      <c r="U970" s="81"/>
      <c r="V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S971" s="81"/>
      <c r="T971" s="81"/>
      <c r="U971" s="81"/>
      <c r="V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S972" s="81"/>
      <c r="T972" s="81"/>
      <c r="U972" s="81"/>
      <c r="V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S973" s="81"/>
      <c r="T973" s="81"/>
      <c r="U973" s="81"/>
      <c r="V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S974" s="81"/>
      <c r="T974" s="81"/>
      <c r="U974" s="81"/>
      <c r="V974" s="81"/>
    </row>
    <row r="975">
      <c r="S975" s="81"/>
      <c r="T975" s="81"/>
      <c r="U975" s="81"/>
      <c r="V975" s="81"/>
    </row>
    <row r="976">
      <c r="S976" s="81"/>
      <c r="T976" s="81"/>
      <c r="U976" s="81"/>
      <c r="V976" s="81"/>
    </row>
  </sheetData>
  <mergeCells count="17">
    <mergeCell ref="F6:G6"/>
    <mergeCell ref="F7:G7"/>
    <mergeCell ref="F13:G13"/>
    <mergeCell ref="F14:G14"/>
    <mergeCell ref="F15:G15"/>
    <mergeCell ref="F17:G17"/>
    <mergeCell ref="F18:G18"/>
    <mergeCell ref="D144:D145"/>
    <mergeCell ref="E144:E145"/>
    <mergeCell ref="F19:G19"/>
    <mergeCell ref="F21:G21"/>
    <mergeCell ref="F22:G22"/>
    <mergeCell ref="F24:G24"/>
    <mergeCell ref="B109:D109"/>
    <mergeCell ref="B144:B145"/>
    <mergeCell ref="C144:C145"/>
    <mergeCell ref="F144:F145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58.75"/>
    <col customWidth="1" min="3" max="3" width="39.25"/>
    <col customWidth="1" min="4" max="4" width="18.13"/>
    <col customWidth="1" min="5" max="5" width="17.13"/>
    <col customWidth="1" min="6" max="6" width="12.5"/>
    <col customWidth="1" min="7" max="7" width="48.5"/>
    <col customWidth="1" min="8" max="8" width="22.13"/>
    <col customWidth="1" min="9" max="10" width="17.63"/>
    <col customWidth="1" min="11" max="11" width="40.0"/>
    <col customWidth="1" min="12" max="12" width="27.13"/>
    <col customWidth="1" min="13" max="14" width="24.75"/>
  </cols>
  <sheetData>
    <row r="1">
      <c r="A1" s="78"/>
      <c r="B1" s="79" t="s">
        <v>155</v>
      </c>
      <c r="C1" s="79" t="s">
        <v>156</v>
      </c>
      <c r="D1" s="78"/>
      <c r="E1" s="80">
        <f>SUM(D33+D68)</f>
        <v>39697.23</v>
      </c>
      <c r="F1" s="78"/>
      <c r="G1" s="379" t="s">
        <v>788</v>
      </c>
      <c r="H1" s="78"/>
      <c r="I1" s="78"/>
      <c r="J1" s="81"/>
      <c r="K1" s="81"/>
      <c r="L1" s="81"/>
      <c r="M1" s="81"/>
      <c r="N1" s="81"/>
      <c r="O1" s="81"/>
      <c r="P1" s="81"/>
      <c r="Q1" s="81"/>
      <c r="S1" s="81"/>
      <c r="T1" s="81"/>
      <c r="U1" s="81"/>
      <c r="V1" s="81"/>
    </row>
    <row r="2">
      <c r="A2" s="81"/>
      <c r="B2" s="81"/>
      <c r="C2" s="81"/>
      <c r="D2" s="82"/>
      <c r="E2" s="206"/>
      <c r="F2" s="81"/>
      <c r="G2" s="390"/>
      <c r="H2" s="81"/>
      <c r="I2" s="81"/>
      <c r="J2" s="81"/>
      <c r="K2" s="81"/>
      <c r="L2" s="81"/>
      <c r="M2" s="81"/>
      <c r="N2" s="81"/>
      <c r="O2" s="81"/>
      <c r="P2" s="81"/>
      <c r="Q2" s="81"/>
      <c r="S2" s="81"/>
      <c r="T2" s="81"/>
      <c r="U2" s="81"/>
      <c r="V2" s="81"/>
    </row>
    <row r="3">
      <c r="A3" s="81"/>
      <c r="B3" s="81"/>
      <c r="C3" s="81"/>
      <c r="D3" s="82" t="s">
        <v>157</v>
      </c>
      <c r="E3" s="206"/>
      <c r="F3" s="592">
        <f>E3-E49-M43-M44-M45</f>
        <v>-2914.64</v>
      </c>
      <c r="G3" s="390"/>
      <c r="H3" s="81"/>
      <c r="I3" s="81"/>
      <c r="J3" s="81"/>
      <c r="K3" s="81"/>
      <c r="L3" s="81"/>
      <c r="M3" s="81"/>
      <c r="N3" s="81"/>
      <c r="O3" s="81"/>
      <c r="P3" s="81"/>
      <c r="Q3" s="81"/>
      <c r="S3" s="81"/>
      <c r="T3" s="81"/>
      <c r="U3" s="81"/>
      <c r="V3" s="81"/>
    </row>
    <row r="4">
      <c r="A4" s="81"/>
      <c r="B4" s="81"/>
      <c r="C4" s="81"/>
      <c r="D4" s="82" t="s">
        <v>1067</v>
      </c>
      <c r="E4" s="206">
        <f>SUM(E2:E3)</f>
        <v>0</v>
      </c>
      <c r="F4" s="81">
        <f>(E4/E1)</f>
        <v>0</v>
      </c>
      <c r="G4" s="390"/>
      <c r="H4" s="81"/>
      <c r="I4" s="81"/>
      <c r="J4" s="81"/>
      <c r="K4" s="81"/>
      <c r="L4" s="81"/>
      <c r="M4" s="81"/>
      <c r="N4" s="81"/>
      <c r="O4" s="81"/>
      <c r="P4" s="81"/>
      <c r="Q4" s="81"/>
      <c r="S4" s="81"/>
      <c r="T4" s="81"/>
      <c r="U4" s="81"/>
      <c r="V4" s="81"/>
    </row>
    <row r="5">
      <c r="A5" s="84" t="s">
        <v>158</v>
      </c>
      <c r="B5" s="84" t="s">
        <v>159</v>
      </c>
      <c r="C5" s="84" t="s">
        <v>160</v>
      </c>
      <c r="D5" s="84" t="s">
        <v>161</v>
      </c>
      <c r="E5" s="207" t="s">
        <v>162</v>
      </c>
      <c r="F5" s="179"/>
      <c r="G5" s="180"/>
      <c r="H5" s="168"/>
      <c r="I5" s="168"/>
      <c r="J5" s="168"/>
      <c r="K5" s="168"/>
      <c r="L5" s="81"/>
      <c r="M5" s="81"/>
      <c r="N5" s="81"/>
      <c r="O5" s="81"/>
      <c r="P5" s="81"/>
      <c r="Q5" s="81"/>
      <c r="S5" s="81"/>
      <c r="T5" s="81"/>
      <c r="U5" s="81"/>
      <c r="V5" s="81"/>
    </row>
    <row r="6">
      <c r="A6" s="85">
        <v>1.0</v>
      </c>
      <c r="B6" s="85" t="s">
        <v>755</v>
      </c>
      <c r="C6" s="85" t="s">
        <v>701</v>
      </c>
      <c r="D6" s="86">
        <v>297.0</v>
      </c>
      <c r="E6" s="275" t="s">
        <v>15</v>
      </c>
      <c r="F6" s="82"/>
      <c r="H6" s="184"/>
      <c r="I6" s="180"/>
      <c r="J6" s="185"/>
      <c r="K6" s="185"/>
      <c r="L6" s="81"/>
      <c r="M6" s="81"/>
      <c r="N6" s="81"/>
      <c r="O6" s="81"/>
      <c r="P6" s="81"/>
      <c r="Q6" s="81"/>
      <c r="S6" s="81"/>
      <c r="T6" s="81"/>
      <c r="U6" s="81"/>
      <c r="V6" s="81"/>
    </row>
    <row r="7">
      <c r="A7" s="85">
        <v>1.0</v>
      </c>
      <c r="B7" s="85" t="s">
        <v>1354</v>
      </c>
      <c r="C7" s="85" t="s">
        <v>26</v>
      </c>
      <c r="D7" s="86">
        <v>297.0</v>
      </c>
      <c r="E7" s="275" t="s">
        <v>15</v>
      </c>
      <c r="F7" s="82"/>
      <c r="H7" s="168"/>
      <c r="I7" s="180"/>
      <c r="J7" s="185"/>
      <c r="K7" s="185"/>
      <c r="L7" s="81"/>
      <c r="M7" s="81"/>
      <c r="N7" s="81"/>
      <c r="O7" s="81"/>
      <c r="P7" s="81"/>
      <c r="Q7" s="81"/>
      <c r="S7" s="81"/>
      <c r="T7" s="81"/>
      <c r="U7" s="81"/>
      <c r="V7" s="81"/>
    </row>
    <row r="8">
      <c r="A8" s="85">
        <v>1.0</v>
      </c>
      <c r="B8" s="85" t="s">
        <v>1466</v>
      </c>
      <c r="C8" s="307" t="s">
        <v>1467</v>
      </c>
      <c r="D8" s="86">
        <v>6657.82</v>
      </c>
      <c r="E8" s="275" t="s">
        <v>15</v>
      </c>
      <c r="F8" s="163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S8" s="81"/>
      <c r="T8" s="81"/>
      <c r="U8" s="81"/>
      <c r="V8" s="81"/>
    </row>
    <row r="9">
      <c r="A9" s="356">
        <v>1.0</v>
      </c>
      <c r="B9" s="277" t="s">
        <v>507</v>
      </c>
      <c r="C9" s="307" t="s">
        <v>1468</v>
      </c>
      <c r="D9" s="579">
        <v>3000.0</v>
      </c>
      <c r="E9" s="275" t="s">
        <v>15</v>
      </c>
      <c r="F9" s="82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S9" s="81"/>
      <c r="T9" s="81"/>
      <c r="U9" s="81"/>
      <c r="V9" s="81"/>
    </row>
    <row r="10">
      <c r="A10" s="356">
        <v>1.0</v>
      </c>
      <c r="B10" s="171" t="s">
        <v>543</v>
      </c>
      <c r="C10" s="171" t="s">
        <v>1323</v>
      </c>
      <c r="D10" s="87">
        <v>89.89</v>
      </c>
      <c r="E10" s="275"/>
      <c r="F10" s="167" t="s">
        <v>1429</v>
      </c>
      <c r="H10" s="138"/>
      <c r="I10" s="138"/>
      <c r="J10" s="138"/>
      <c r="K10" s="81"/>
      <c r="L10" s="81"/>
      <c r="M10" s="81"/>
      <c r="N10" s="81"/>
      <c r="O10" s="81"/>
      <c r="P10" s="81"/>
      <c r="Q10" s="81"/>
      <c r="S10" s="81"/>
      <c r="T10" s="81"/>
      <c r="U10" s="81"/>
      <c r="V10" s="81"/>
    </row>
    <row r="11">
      <c r="A11" s="276">
        <v>5.0</v>
      </c>
      <c r="B11" s="580" t="s">
        <v>1469</v>
      </c>
      <c r="C11" s="581" t="s">
        <v>701</v>
      </c>
      <c r="D11" s="87">
        <v>1808.74</v>
      </c>
      <c r="E11" s="275" t="s">
        <v>15</v>
      </c>
      <c r="F11" s="82"/>
      <c r="H11" s="138"/>
      <c r="I11" s="138"/>
      <c r="J11" s="138"/>
      <c r="K11" s="81"/>
      <c r="L11" s="81"/>
      <c r="M11" s="81"/>
      <c r="N11" s="81"/>
      <c r="O11" s="81"/>
      <c r="P11" s="81"/>
      <c r="Q11" s="81"/>
      <c r="S11" s="81"/>
      <c r="T11" s="81"/>
      <c r="U11" s="81"/>
      <c r="V11" s="81"/>
    </row>
    <row r="12">
      <c r="A12" s="85">
        <v>5.0</v>
      </c>
      <c r="B12" s="85" t="s">
        <v>1470</v>
      </c>
      <c r="C12" s="307" t="s">
        <v>1471</v>
      </c>
      <c r="D12" s="87">
        <v>1821.44</v>
      </c>
      <c r="E12" s="275" t="s">
        <v>15</v>
      </c>
      <c r="F12" s="82"/>
      <c r="G12" s="81"/>
      <c r="H12" s="138"/>
      <c r="I12" s="138"/>
      <c r="J12" s="138"/>
      <c r="K12" s="81"/>
      <c r="L12" s="81"/>
      <c r="M12" s="81"/>
      <c r="N12" s="81"/>
      <c r="O12" s="81"/>
      <c r="P12" s="81"/>
      <c r="Q12" s="81"/>
      <c r="S12" s="81"/>
      <c r="T12" s="81"/>
      <c r="U12" s="81"/>
      <c r="V12" s="81"/>
    </row>
    <row r="13">
      <c r="A13" s="85">
        <v>5.0</v>
      </c>
      <c r="B13" s="85" t="s">
        <v>32</v>
      </c>
      <c r="C13" s="85" t="s">
        <v>369</v>
      </c>
      <c r="D13" s="86">
        <v>1326.43</v>
      </c>
      <c r="E13" s="275" t="s">
        <v>15</v>
      </c>
      <c r="F13" s="82"/>
      <c r="H13" s="81"/>
      <c r="I13" s="81"/>
      <c r="J13" s="81"/>
      <c r="K13" s="81"/>
      <c r="L13" s="81"/>
      <c r="M13" s="81"/>
      <c r="N13" s="81"/>
      <c r="O13" s="81"/>
      <c r="P13" s="81"/>
      <c r="Q13" s="81"/>
      <c r="S13" s="81"/>
      <c r="T13" s="81"/>
      <c r="U13" s="81"/>
      <c r="V13" s="81"/>
    </row>
    <row r="14">
      <c r="A14" s="85">
        <v>10.0</v>
      </c>
      <c r="B14" s="85" t="s">
        <v>1400</v>
      </c>
      <c r="C14" s="85" t="s">
        <v>39</v>
      </c>
      <c r="D14" s="86">
        <v>169.58</v>
      </c>
      <c r="E14" s="275" t="s">
        <v>15</v>
      </c>
      <c r="F14" s="82" t="s">
        <v>1429</v>
      </c>
      <c r="H14" s="81"/>
      <c r="I14" s="81"/>
      <c r="J14" s="81"/>
      <c r="K14" s="81"/>
      <c r="L14" s="81"/>
      <c r="M14" s="81"/>
      <c r="N14" s="81"/>
      <c r="O14" s="81"/>
      <c r="P14" s="81"/>
      <c r="Q14" s="81"/>
      <c r="S14" s="81"/>
      <c r="T14" s="81"/>
      <c r="U14" s="81"/>
      <c r="V14" s="81"/>
    </row>
    <row r="15">
      <c r="A15" s="85">
        <v>10.0</v>
      </c>
      <c r="B15" s="85" t="s">
        <v>504</v>
      </c>
      <c r="C15" s="85" t="s">
        <v>39</v>
      </c>
      <c r="D15" s="86">
        <v>759.0</v>
      </c>
      <c r="E15" s="275" t="s">
        <v>15</v>
      </c>
      <c r="F15" s="82" t="s">
        <v>1429</v>
      </c>
      <c r="H15" s="81"/>
      <c r="I15" s="81"/>
      <c r="J15" s="81"/>
      <c r="K15" s="81"/>
      <c r="L15" s="81"/>
      <c r="M15" s="81"/>
      <c r="N15" s="81"/>
      <c r="O15" s="81"/>
      <c r="P15" s="81"/>
      <c r="Q15" s="81"/>
      <c r="S15" s="81"/>
      <c r="T15" s="81"/>
      <c r="U15" s="81"/>
      <c r="V15" s="81"/>
    </row>
    <row r="16">
      <c r="A16" s="85">
        <v>10.0</v>
      </c>
      <c r="B16" s="85" t="s">
        <v>1128</v>
      </c>
      <c r="C16" s="85" t="s">
        <v>50</v>
      </c>
      <c r="D16" s="181" t="s">
        <v>896</v>
      </c>
      <c r="E16" s="209" t="s">
        <v>895</v>
      </c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S16" s="81"/>
      <c r="T16" s="81"/>
      <c r="U16" s="81"/>
      <c r="V16" s="81"/>
    </row>
    <row r="17">
      <c r="A17" s="356">
        <v>15.0</v>
      </c>
      <c r="B17" s="171" t="s">
        <v>13</v>
      </c>
      <c r="C17" s="171" t="s">
        <v>14</v>
      </c>
      <c r="D17" s="87">
        <v>3162.86</v>
      </c>
      <c r="E17" s="275" t="s">
        <v>15</v>
      </c>
      <c r="F17" s="82" t="s">
        <v>1429</v>
      </c>
      <c r="H17" s="81"/>
      <c r="I17" s="81"/>
      <c r="J17" s="81"/>
      <c r="K17" s="81"/>
      <c r="L17" s="81"/>
      <c r="M17" s="81"/>
      <c r="N17" s="81"/>
      <c r="O17" s="81"/>
      <c r="P17" s="81"/>
      <c r="Q17" s="81"/>
      <c r="S17" s="81"/>
      <c r="T17" s="81"/>
      <c r="U17" s="81"/>
      <c r="V17" s="81"/>
    </row>
    <row r="18">
      <c r="A18" s="356">
        <v>15.0</v>
      </c>
      <c r="B18" s="580" t="s">
        <v>23</v>
      </c>
      <c r="C18" s="171" t="s">
        <v>21</v>
      </c>
      <c r="D18" s="86">
        <v>217.06</v>
      </c>
      <c r="E18" s="275" t="s">
        <v>15</v>
      </c>
      <c r="F18" s="82" t="s">
        <v>1429</v>
      </c>
      <c r="H18" s="81"/>
      <c r="I18" s="81"/>
      <c r="J18" s="81"/>
      <c r="K18" s="81"/>
      <c r="L18" s="81"/>
      <c r="M18" s="81"/>
      <c r="N18" s="81"/>
      <c r="O18" s="81"/>
      <c r="P18" s="81"/>
      <c r="Q18" s="81"/>
      <c r="S18" s="81"/>
      <c r="T18" s="81"/>
      <c r="U18" s="81"/>
      <c r="V18" s="81"/>
    </row>
    <row r="19">
      <c r="A19" s="356">
        <v>15.0</v>
      </c>
      <c r="B19" s="171" t="s">
        <v>20</v>
      </c>
      <c r="C19" s="171" t="s">
        <v>21</v>
      </c>
      <c r="D19" s="87">
        <v>80.18</v>
      </c>
      <c r="E19" s="275" t="s">
        <v>15</v>
      </c>
      <c r="F19" s="82" t="s">
        <v>1429</v>
      </c>
      <c r="H19" s="81"/>
      <c r="I19" s="81"/>
      <c r="J19" s="81"/>
      <c r="K19" s="81"/>
      <c r="L19" s="81"/>
      <c r="M19" s="81"/>
      <c r="N19" s="81"/>
      <c r="O19" s="81"/>
      <c r="P19" s="81"/>
      <c r="Q19" s="81"/>
      <c r="S19" s="81"/>
      <c r="T19" s="81"/>
      <c r="U19" s="81"/>
      <c r="V19" s="81"/>
    </row>
    <row r="20">
      <c r="A20" s="85">
        <v>15.0</v>
      </c>
      <c r="B20" s="85" t="s">
        <v>172</v>
      </c>
      <c r="C20" s="85" t="s">
        <v>26</v>
      </c>
      <c r="D20" s="358">
        <f>SUM(E37:E45)</f>
        <v>8687.57</v>
      </c>
      <c r="E20" s="275" t="s">
        <v>15</v>
      </c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S20" s="81"/>
      <c r="T20" s="81"/>
      <c r="U20" s="81"/>
      <c r="V20" s="81"/>
    </row>
    <row r="21">
      <c r="A21" s="276">
        <v>15.0</v>
      </c>
      <c r="B21" s="307" t="s">
        <v>1472</v>
      </c>
      <c r="C21" s="85" t="s">
        <v>1077</v>
      </c>
      <c r="D21" s="598">
        <v>1009.9</v>
      </c>
      <c r="E21" s="209" t="s">
        <v>15</v>
      </c>
      <c r="F21" s="82"/>
      <c r="G21" s="82"/>
      <c r="H21" s="81"/>
      <c r="I21" s="81"/>
      <c r="J21" s="81"/>
      <c r="K21" s="81"/>
      <c r="L21" s="81"/>
      <c r="M21" s="81"/>
      <c r="N21" s="81"/>
      <c r="O21" s="81"/>
      <c r="P21" s="81"/>
      <c r="Q21" s="81"/>
      <c r="S21" s="81"/>
      <c r="T21" s="81"/>
      <c r="U21" s="81"/>
      <c r="V21" s="81"/>
    </row>
    <row r="22">
      <c r="A22" s="276">
        <v>18.0</v>
      </c>
      <c r="B22" s="277" t="s">
        <v>38</v>
      </c>
      <c r="C22" s="85" t="s">
        <v>1077</v>
      </c>
      <c r="D22" s="86">
        <v>145.23</v>
      </c>
      <c r="E22" s="209" t="s">
        <v>15</v>
      </c>
      <c r="F22" s="82"/>
      <c r="H22" s="81"/>
      <c r="I22" s="81"/>
      <c r="J22" s="81"/>
      <c r="K22" s="81"/>
      <c r="L22" s="81"/>
      <c r="M22" s="81"/>
      <c r="N22" s="81"/>
      <c r="O22" s="81"/>
      <c r="P22" s="81"/>
      <c r="Q22" s="81"/>
      <c r="S22" s="81"/>
      <c r="T22" s="81"/>
      <c r="U22" s="81"/>
      <c r="V22" s="81"/>
    </row>
    <row r="23">
      <c r="A23" s="276">
        <v>18.0</v>
      </c>
      <c r="B23" s="307" t="s">
        <v>1129</v>
      </c>
      <c r="C23" s="85" t="s">
        <v>1077</v>
      </c>
      <c r="D23" s="86">
        <v>526.72</v>
      </c>
      <c r="E23" s="209" t="s">
        <v>15</v>
      </c>
      <c r="F23" s="82"/>
      <c r="H23" s="82"/>
      <c r="I23" s="81"/>
      <c r="J23" s="81"/>
      <c r="K23" s="81"/>
      <c r="L23" s="81"/>
      <c r="M23" s="81"/>
      <c r="N23" s="81"/>
      <c r="O23" s="81"/>
      <c r="P23" s="81"/>
      <c r="Q23" s="81"/>
      <c r="S23" s="81"/>
      <c r="T23" s="81"/>
      <c r="U23" s="81"/>
      <c r="V23" s="81"/>
    </row>
    <row r="24">
      <c r="A24" s="85">
        <v>20.0</v>
      </c>
      <c r="B24" s="85" t="s">
        <v>368</v>
      </c>
      <c r="C24" s="85" t="s">
        <v>39</v>
      </c>
      <c r="D24" s="181" t="s">
        <v>896</v>
      </c>
      <c r="E24" s="209" t="s">
        <v>895</v>
      </c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S24" s="81"/>
      <c r="T24" s="81"/>
      <c r="U24" s="81"/>
      <c r="V24" s="81"/>
    </row>
    <row r="25">
      <c r="A25" s="85">
        <v>20.0</v>
      </c>
      <c r="B25" s="85" t="s">
        <v>1473</v>
      </c>
      <c r="C25" s="85" t="s">
        <v>39</v>
      </c>
      <c r="D25" s="87">
        <v>87.39</v>
      </c>
      <c r="E25" s="209" t="s">
        <v>15</v>
      </c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S25" s="81"/>
      <c r="T25" s="81"/>
      <c r="U25" s="81"/>
      <c r="V25" s="81"/>
    </row>
    <row r="26">
      <c r="A26" s="85">
        <v>20.0</v>
      </c>
      <c r="B26" s="85" t="s">
        <v>1474</v>
      </c>
      <c r="C26" s="85" t="s">
        <v>39</v>
      </c>
      <c r="D26" s="87">
        <v>1281.15</v>
      </c>
      <c r="E26" s="209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S26" s="81"/>
      <c r="T26" s="81"/>
      <c r="U26" s="81"/>
      <c r="V26" s="81"/>
    </row>
    <row r="27" ht="19.5" customHeight="1">
      <c r="A27" s="85">
        <v>20.0</v>
      </c>
      <c r="B27" s="85" t="s">
        <v>60</v>
      </c>
      <c r="C27" s="85" t="s">
        <v>39</v>
      </c>
      <c r="D27" s="87">
        <v>1590.35</v>
      </c>
      <c r="E27" s="209" t="s">
        <v>15</v>
      </c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S27" s="81"/>
      <c r="T27" s="81"/>
      <c r="U27" s="81"/>
      <c r="V27" s="81"/>
    </row>
    <row r="28" ht="19.5" customHeight="1">
      <c r="A28" s="85">
        <v>31.0</v>
      </c>
      <c r="B28" s="85" t="s">
        <v>1475</v>
      </c>
      <c r="C28" s="85" t="s">
        <v>39</v>
      </c>
      <c r="D28" s="87">
        <v>189.23</v>
      </c>
      <c r="E28" s="209" t="s">
        <v>15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S28" s="81"/>
      <c r="T28" s="81"/>
      <c r="U28" s="81"/>
      <c r="V28" s="81"/>
    </row>
    <row r="29" ht="19.5" customHeight="1">
      <c r="A29" s="85">
        <v>30.0</v>
      </c>
      <c r="B29" s="85" t="s">
        <v>1476</v>
      </c>
      <c r="C29" s="85" t="s">
        <v>701</v>
      </c>
      <c r="D29" s="87"/>
      <c r="E29" s="599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S29" s="81"/>
      <c r="T29" s="81"/>
      <c r="U29" s="81"/>
      <c r="V29" s="81"/>
    </row>
    <row r="30" ht="19.5" customHeight="1">
      <c r="A30" s="85">
        <v>30.0</v>
      </c>
      <c r="B30" s="85" t="s">
        <v>177</v>
      </c>
      <c r="C30" s="89" t="s">
        <v>168</v>
      </c>
      <c r="D30" s="87"/>
      <c r="E30" s="599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S30" s="81"/>
      <c r="T30" s="81"/>
      <c r="U30" s="81"/>
      <c r="V30" s="81"/>
    </row>
    <row r="31" ht="19.5" customHeight="1">
      <c r="A31" s="85">
        <v>30.0</v>
      </c>
      <c r="B31" s="85" t="s">
        <v>1046</v>
      </c>
      <c r="C31" s="92" t="s">
        <v>26</v>
      </c>
      <c r="D31" s="153">
        <f>SUM(C49:D49)</f>
        <v>800</v>
      </c>
      <c r="E31" s="210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S31" s="81"/>
      <c r="T31" s="81"/>
      <c r="U31" s="81"/>
      <c r="V31" s="81"/>
    </row>
    <row r="32" ht="19.5" customHeight="1">
      <c r="A32" s="85">
        <v>30.0</v>
      </c>
      <c r="B32" s="191" t="s">
        <v>178</v>
      </c>
      <c r="C32" s="92" t="s">
        <v>26</v>
      </c>
      <c r="D32" s="153">
        <f>SUM(J39:J47)</f>
        <v>617</v>
      </c>
      <c r="E32" s="600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S32" s="81"/>
      <c r="T32" s="81"/>
      <c r="U32" s="81"/>
      <c r="V32" s="81"/>
    </row>
    <row r="33" ht="19.5" customHeight="1">
      <c r="A33" s="94"/>
      <c r="B33" s="95" t="s">
        <v>179</v>
      </c>
      <c r="C33" s="582"/>
      <c r="D33" s="583">
        <f>SUM(D6:D32)</f>
        <v>34621.54</v>
      </c>
      <c r="E33" s="472"/>
      <c r="F33" s="99"/>
      <c r="G33" s="99"/>
      <c r="H33" s="99"/>
      <c r="I33" s="99"/>
      <c r="J33" s="81"/>
      <c r="K33" s="81"/>
      <c r="L33" s="81"/>
      <c r="M33" s="81"/>
      <c r="N33" s="81"/>
      <c r="O33" s="81"/>
      <c r="P33" s="81"/>
      <c r="Q33" s="81"/>
      <c r="S33" s="81"/>
      <c r="T33" s="81"/>
      <c r="U33" s="81"/>
      <c r="V33" s="81"/>
    </row>
    <row r="34" ht="19.5" customHeight="1">
      <c r="A34" s="81"/>
      <c r="B34" s="584"/>
      <c r="C34" s="585"/>
      <c r="D34" s="586"/>
      <c r="E34" s="587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S34" s="81"/>
      <c r="T34" s="81"/>
      <c r="U34" s="81"/>
      <c r="V34" s="81"/>
    </row>
    <row r="35" ht="19.5" customHeight="1">
      <c r="A35" s="81"/>
      <c r="B35" s="588" t="s">
        <v>172</v>
      </c>
      <c r="C35" s="101"/>
      <c r="D35" s="101"/>
      <c r="E35" s="94"/>
      <c r="F35" s="81"/>
      <c r="G35" s="100" t="s">
        <v>178</v>
      </c>
      <c r="H35" s="380"/>
      <c r="I35" s="101"/>
      <c r="J35" s="94"/>
      <c r="K35" s="94"/>
      <c r="L35" s="81"/>
      <c r="M35" s="81"/>
      <c r="N35" s="81"/>
      <c r="O35" s="81"/>
      <c r="P35" s="81"/>
      <c r="Q35" s="81"/>
      <c r="S35" s="81"/>
      <c r="T35" s="81"/>
      <c r="U35" s="81"/>
      <c r="V35" s="81"/>
    </row>
    <row r="36" ht="19.5" customHeight="1">
      <c r="A36" s="81"/>
      <c r="B36" s="102" t="s">
        <v>180</v>
      </c>
      <c r="C36" s="102" t="s">
        <v>181</v>
      </c>
      <c r="D36" s="102" t="s">
        <v>761</v>
      </c>
      <c r="E36" s="189" t="s">
        <v>19</v>
      </c>
      <c r="F36" s="81"/>
      <c r="G36" s="102" t="s">
        <v>180</v>
      </c>
      <c r="H36" s="381" t="s">
        <v>181</v>
      </c>
      <c r="I36" s="102" t="s">
        <v>762</v>
      </c>
      <c r="J36" s="107" t="s">
        <v>19</v>
      </c>
      <c r="K36" s="107"/>
      <c r="L36" s="323" t="s">
        <v>435</v>
      </c>
      <c r="M36" s="324" t="s">
        <v>436</v>
      </c>
      <c r="N36" s="81"/>
      <c r="O36" s="81"/>
      <c r="P36" s="81"/>
      <c r="Q36" s="81"/>
      <c r="S36" s="81"/>
      <c r="T36" s="81"/>
      <c r="U36" s="81"/>
      <c r="V36" s="81"/>
    </row>
    <row r="37" ht="19.5" customHeight="1">
      <c r="A37" s="81"/>
      <c r="B37" s="108" t="s">
        <v>833</v>
      </c>
      <c r="C37" s="302"/>
      <c r="D37" s="398">
        <v>2176.31</v>
      </c>
      <c r="E37" s="396">
        <f t="shared" ref="E37:E45" si="1">SUM(C37+D37)</f>
        <v>2176.31</v>
      </c>
      <c r="F37" s="81"/>
      <c r="G37" s="108" t="s">
        <v>833</v>
      </c>
      <c r="H37" s="399"/>
      <c r="I37" s="385"/>
      <c r="J37" s="396">
        <f t="shared" ref="J37:J45" si="2">SUM(H37:I37)</f>
        <v>0</v>
      </c>
      <c r="K37" s="108" t="s">
        <v>833</v>
      </c>
      <c r="L37" s="241"/>
      <c r="M37" s="396">
        <f t="shared" ref="M37:M46" si="3">SUM(E37+J37)</f>
        <v>2176.31</v>
      </c>
      <c r="N37" s="82"/>
      <c r="O37" s="81"/>
      <c r="P37" s="81"/>
      <c r="Q37" s="81"/>
      <c r="S37" s="81"/>
      <c r="T37" s="81"/>
      <c r="U37" s="81"/>
      <c r="V37" s="81"/>
    </row>
    <row r="38" ht="19.5" customHeight="1">
      <c r="A38" s="81"/>
      <c r="B38" s="108" t="s">
        <v>1336</v>
      </c>
      <c r="C38" s="302"/>
      <c r="D38" s="398">
        <v>889.02</v>
      </c>
      <c r="E38" s="396">
        <f t="shared" si="1"/>
        <v>889.02</v>
      </c>
      <c r="F38" s="82" t="s">
        <v>1462</v>
      </c>
      <c r="G38" s="108" t="s">
        <v>913</v>
      </c>
      <c r="H38" s="393">
        <v>117.0</v>
      </c>
      <c r="I38" s="267"/>
      <c r="J38" s="396">
        <f t="shared" si="2"/>
        <v>117</v>
      </c>
      <c r="K38" s="108" t="s">
        <v>913</v>
      </c>
      <c r="L38" s="241"/>
      <c r="M38" s="396">
        <f t="shared" si="3"/>
        <v>1006.02</v>
      </c>
      <c r="N38" s="81"/>
      <c r="O38" s="81"/>
      <c r="P38" s="81"/>
      <c r="Q38" s="81"/>
      <c r="S38" s="81"/>
      <c r="T38" s="81"/>
      <c r="U38" s="81"/>
      <c r="V38" s="81"/>
    </row>
    <row r="39">
      <c r="A39" s="81"/>
      <c r="B39" s="108" t="s">
        <v>1337</v>
      </c>
      <c r="C39" s="302"/>
      <c r="D39" s="398">
        <v>287.7</v>
      </c>
      <c r="E39" s="396">
        <f t="shared" si="1"/>
        <v>287.7</v>
      </c>
      <c r="F39" s="81"/>
      <c r="G39" s="108" t="s">
        <v>1337</v>
      </c>
      <c r="H39" s="393"/>
      <c r="I39" s="224"/>
      <c r="J39" s="396">
        <f t="shared" si="2"/>
        <v>0</v>
      </c>
      <c r="K39" s="108" t="s">
        <v>1337</v>
      </c>
      <c r="L39" s="241"/>
      <c r="M39" s="396">
        <f t="shared" si="3"/>
        <v>287.7</v>
      </c>
      <c r="N39" s="81"/>
      <c r="O39" s="81"/>
      <c r="P39" s="81"/>
      <c r="Q39" s="81"/>
      <c r="S39" s="81"/>
      <c r="T39" s="81"/>
      <c r="U39" s="81"/>
      <c r="V39" s="81"/>
    </row>
    <row r="40">
      <c r="A40" s="81"/>
      <c r="B40" s="108" t="s">
        <v>1188</v>
      </c>
      <c r="C40" s="302"/>
      <c r="D40" s="398">
        <v>1940.2</v>
      </c>
      <c r="E40" s="396">
        <f t="shared" si="1"/>
        <v>1940.2</v>
      </c>
      <c r="F40" s="81"/>
      <c r="G40" s="108" t="s">
        <v>1188</v>
      </c>
      <c r="H40" s="524"/>
      <c r="I40" s="224"/>
      <c r="J40" s="396">
        <f t="shared" si="2"/>
        <v>0</v>
      </c>
      <c r="K40" s="108" t="s">
        <v>1188</v>
      </c>
      <c r="L40" s="241"/>
      <c r="M40" s="396">
        <f t="shared" si="3"/>
        <v>1940.2</v>
      </c>
      <c r="N40" s="81"/>
      <c r="O40" s="81"/>
      <c r="P40" s="81"/>
      <c r="Q40" s="81"/>
      <c r="S40" s="81"/>
      <c r="T40" s="81"/>
      <c r="U40" s="81"/>
      <c r="V40" s="81"/>
    </row>
    <row r="41">
      <c r="A41" s="81"/>
      <c r="B41" s="330" t="s">
        <v>1477</v>
      </c>
      <c r="C41" s="302"/>
      <c r="D41" s="398">
        <v>995.1</v>
      </c>
      <c r="E41" s="396">
        <f t="shared" si="1"/>
        <v>995.1</v>
      </c>
      <c r="F41" s="81"/>
      <c r="G41" s="330" t="s">
        <v>1478</v>
      </c>
      <c r="H41" s="436"/>
      <c r="I41" s="398"/>
      <c r="J41" s="396">
        <f t="shared" si="2"/>
        <v>0</v>
      </c>
      <c r="K41" s="330" t="s">
        <v>1478</v>
      </c>
      <c r="L41" s="241"/>
      <c r="M41" s="421">
        <f t="shared" si="3"/>
        <v>995.1</v>
      </c>
      <c r="N41" s="81"/>
      <c r="O41" s="81"/>
      <c r="P41" s="81"/>
      <c r="Q41" s="81"/>
      <c r="S41" s="81"/>
      <c r="T41" s="81"/>
      <c r="U41" s="81"/>
      <c r="V41" s="81"/>
    </row>
    <row r="42">
      <c r="A42" s="81"/>
      <c r="B42" s="319" t="s">
        <v>763</v>
      </c>
      <c r="C42" s="302"/>
      <c r="D42" s="398">
        <v>534.6</v>
      </c>
      <c r="E42" s="396">
        <f t="shared" si="1"/>
        <v>534.6</v>
      </c>
      <c r="F42" s="81"/>
      <c r="G42" s="319" t="s">
        <v>763</v>
      </c>
      <c r="H42" s="436"/>
      <c r="I42" s="398"/>
      <c r="J42" s="396">
        <f t="shared" si="2"/>
        <v>0</v>
      </c>
      <c r="K42" s="319" t="s">
        <v>763</v>
      </c>
      <c r="L42" s="241"/>
      <c r="M42" s="421">
        <f t="shared" si="3"/>
        <v>534.6</v>
      </c>
      <c r="N42" s="81"/>
      <c r="O42" s="81"/>
      <c r="P42" s="81"/>
      <c r="Q42" s="81"/>
      <c r="S42" s="81"/>
      <c r="T42" s="81"/>
      <c r="U42" s="81"/>
      <c r="V42" s="81"/>
    </row>
    <row r="43">
      <c r="A43" s="81"/>
      <c r="B43" s="330" t="s">
        <v>1310</v>
      </c>
      <c r="C43" s="302">
        <v>300.0</v>
      </c>
      <c r="D43" s="398"/>
      <c r="E43" s="396">
        <f t="shared" si="1"/>
        <v>300</v>
      </c>
      <c r="F43" s="81"/>
      <c r="G43" s="319" t="s">
        <v>1190</v>
      </c>
      <c r="H43" s="302">
        <v>250.0</v>
      </c>
      <c r="I43" s="224"/>
      <c r="J43" s="396">
        <f t="shared" si="2"/>
        <v>250</v>
      </c>
      <c r="K43" s="319" t="s">
        <v>1190</v>
      </c>
      <c r="L43" s="241"/>
      <c r="M43" s="421">
        <f t="shared" si="3"/>
        <v>550</v>
      </c>
      <c r="N43" s="81"/>
      <c r="O43" s="81"/>
      <c r="P43" s="81"/>
      <c r="Q43" s="81"/>
      <c r="S43" s="81"/>
      <c r="T43" s="81"/>
      <c r="U43" s="81"/>
      <c r="V43" s="81"/>
    </row>
    <row r="44">
      <c r="A44" s="81"/>
      <c r="B44" s="330" t="s">
        <v>1339</v>
      </c>
      <c r="C44" s="302"/>
      <c r="D44" s="219">
        <v>1564.64</v>
      </c>
      <c r="E44" s="396">
        <f t="shared" si="1"/>
        <v>1564.64</v>
      </c>
      <c r="F44" s="81"/>
      <c r="G44" s="330" t="s">
        <v>1339</v>
      </c>
      <c r="H44" s="573"/>
      <c r="I44" s="224"/>
      <c r="J44" s="396">
        <f t="shared" si="2"/>
        <v>0</v>
      </c>
      <c r="K44" s="330" t="s">
        <v>1339</v>
      </c>
      <c r="L44" s="241"/>
      <c r="M44" s="396">
        <f t="shared" si="3"/>
        <v>1564.64</v>
      </c>
      <c r="N44" s="81"/>
      <c r="O44" s="81"/>
      <c r="P44" s="81"/>
      <c r="Q44" s="81"/>
      <c r="S44" s="81"/>
      <c r="T44" s="81"/>
      <c r="U44" s="81"/>
      <c r="V44" s="81"/>
    </row>
    <row r="45">
      <c r="A45" s="81"/>
      <c r="B45" s="330" t="s">
        <v>1375</v>
      </c>
      <c r="C45" s="219"/>
      <c r="D45" s="398"/>
      <c r="E45" s="396">
        <f t="shared" si="1"/>
        <v>0</v>
      </c>
      <c r="F45" s="194"/>
      <c r="G45" s="330" t="s">
        <v>1375</v>
      </c>
      <c r="H45" s="131"/>
      <c r="I45" s="113"/>
      <c r="J45" s="396">
        <f t="shared" si="2"/>
        <v>0</v>
      </c>
      <c r="K45" s="330" t="s">
        <v>1375</v>
      </c>
      <c r="L45" s="327"/>
      <c r="M45" s="396">
        <f t="shared" si="3"/>
        <v>0</v>
      </c>
      <c r="N45" s="81"/>
      <c r="O45" s="81"/>
      <c r="P45" s="81"/>
      <c r="Q45" s="81"/>
      <c r="S45" s="81"/>
      <c r="T45" s="81"/>
      <c r="U45" s="81"/>
      <c r="V45" s="81"/>
    </row>
    <row r="46">
      <c r="A46" s="81"/>
      <c r="B46" s="81"/>
      <c r="C46" s="81"/>
      <c r="D46" s="130" t="s">
        <v>281</v>
      </c>
      <c r="E46" s="396">
        <f>SUM(E37:E45)</f>
        <v>8687.57</v>
      </c>
      <c r="F46" s="81"/>
      <c r="G46" s="81"/>
      <c r="H46" s="81"/>
      <c r="I46" s="257" t="s">
        <v>193</v>
      </c>
      <c r="J46" s="335">
        <f>SUM(J37:J45)</f>
        <v>367</v>
      </c>
      <c r="K46" s="81"/>
      <c r="L46" s="81"/>
      <c r="M46" s="396">
        <f t="shared" si="3"/>
        <v>9054.57</v>
      </c>
      <c r="N46" s="81"/>
      <c r="O46" s="81"/>
      <c r="P46" s="81"/>
      <c r="Q46" s="81"/>
      <c r="S46" s="81"/>
      <c r="T46" s="81"/>
      <c r="U46" s="81"/>
      <c r="V46" s="81"/>
    </row>
    <row r="47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S47" s="81"/>
      <c r="T47" s="81"/>
      <c r="U47" s="81"/>
      <c r="V47" s="81"/>
    </row>
    <row r="48">
      <c r="A48" s="81"/>
      <c r="B48" s="187" t="s">
        <v>1021</v>
      </c>
      <c r="C48" s="132" t="s">
        <v>1022</v>
      </c>
      <c r="D48" s="132" t="s">
        <v>1023</v>
      </c>
      <c r="E48" s="132" t="s">
        <v>281</v>
      </c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S48" s="81"/>
      <c r="T48" s="81"/>
      <c r="U48" s="81"/>
      <c r="V48" s="81"/>
    </row>
    <row r="49">
      <c r="A49" s="81"/>
      <c r="B49" s="132" t="s">
        <v>1024</v>
      </c>
      <c r="C49" s="456">
        <v>800.0</v>
      </c>
      <c r="D49" s="456"/>
      <c r="E49" s="456">
        <f>SUM(C49:D49)</f>
        <v>800</v>
      </c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S49" s="81"/>
      <c r="T49" s="81"/>
      <c r="U49" s="81"/>
      <c r="V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S50" s="81"/>
      <c r="T50" s="81"/>
      <c r="U50" s="81"/>
      <c r="V50" s="81"/>
    </row>
    <row r="51">
      <c r="A51" s="81"/>
      <c r="B51" s="79" t="s">
        <v>201</v>
      </c>
      <c r="C51" s="99"/>
      <c r="D51" s="99"/>
      <c r="E51" s="99"/>
      <c r="F51" s="99"/>
      <c r="G51" s="99"/>
      <c r="H51" s="99"/>
      <c r="I51" s="99"/>
      <c r="J51" s="81"/>
      <c r="K51" s="81"/>
      <c r="L51" s="81"/>
      <c r="M51" s="81"/>
      <c r="N51" s="81"/>
      <c r="O51" s="81"/>
      <c r="P51" s="81"/>
      <c r="Q51" s="81"/>
      <c r="S51" s="81"/>
      <c r="T51" s="81"/>
      <c r="U51" s="81"/>
      <c r="V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S52" s="81"/>
      <c r="T52" s="81"/>
      <c r="U52" s="81"/>
      <c r="V52" s="81"/>
    </row>
    <row r="53">
      <c r="A53" s="81"/>
      <c r="B53" s="364" t="s">
        <v>1479</v>
      </c>
      <c r="C53" s="99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S53" s="81"/>
      <c r="T53" s="81"/>
      <c r="U53" s="81"/>
      <c r="V53" s="81"/>
    </row>
    <row r="54">
      <c r="A54" s="81"/>
      <c r="B54" s="129"/>
      <c r="C54" s="129"/>
      <c r="D54" s="129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S54" s="81"/>
      <c r="T54" s="81"/>
      <c r="U54" s="81"/>
      <c r="V54" s="81"/>
    </row>
    <row r="55">
      <c r="A55" s="81"/>
      <c r="B55" s="130" t="s">
        <v>1480</v>
      </c>
      <c r="C55" s="130" t="s">
        <v>227</v>
      </c>
      <c r="D55" s="302">
        <v>414.0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S55" s="81"/>
      <c r="T55" s="81"/>
      <c r="U55" s="81"/>
      <c r="V55" s="81"/>
    </row>
    <row r="56">
      <c r="A56" s="81"/>
      <c r="B56" s="130" t="s">
        <v>1481</v>
      </c>
      <c r="C56" s="130" t="s">
        <v>270</v>
      </c>
      <c r="D56" s="302">
        <v>82.7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S56" s="81"/>
      <c r="T56" s="81"/>
      <c r="U56" s="81"/>
      <c r="V56" s="81"/>
    </row>
    <row r="57">
      <c r="A57" s="81"/>
      <c r="B57" s="130" t="s">
        <v>1482</v>
      </c>
      <c r="C57" s="130" t="s">
        <v>270</v>
      </c>
      <c r="D57" s="302">
        <v>500.0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S57" s="81"/>
      <c r="T57" s="81"/>
      <c r="U57" s="81"/>
      <c r="V57" s="81"/>
    </row>
    <row r="58">
      <c r="A58" s="81"/>
      <c r="B58" s="130" t="s">
        <v>1483</v>
      </c>
      <c r="C58" s="130" t="s">
        <v>270</v>
      </c>
      <c r="D58" s="302">
        <v>614.77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S58" s="81"/>
      <c r="T58" s="81"/>
      <c r="U58" s="81"/>
      <c r="V58" s="81"/>
    </row>
    <row r="59">
      <c r="A59" s="81"/>
      <c r="B59" s="130" t="s">
        <v>1484</v>
      </c>
      <c r="C59" s="130" t="s">
        <v>270</v>
      </c>
      <c r="D59" s="302">
        <v>150.0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S59" s="81"/>
      <c r="T59" s="81"/>
      <c r="U59" s="81"/>
      <c r="V59" s="81"/>
    </row>
    <row r="60">
      <c r="A60" s="81"/>
      <c r="B60" s="130" t="s">
        <v>1485</v>
      </c>
      <c r="C60" s="130" t="s">
        <v>270</v>
      </c>
      <c r="D60" s="302">
        <v>110.0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S60" s="81"/>
      <c r="T60" s="81"/>
      <c r="U60" s="81"/>
      <c r="V60" s="81"/>
    </row>
    <row r="61">
      <c r="A61" s="81"/>
      <c r="B61" s="130" t="s">
        <v>1486</v>
      </c>
      <c r="C61" s="130" t="s">
        <v>270</v>
      </c>
      <c r="D61" s="302">
        <v>1649.25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S61" s="81"/>
      <c r="T61" s="81"/>
      <c r="U61" s="81"/>
      <c r="V61" s="81"/>
    </row>
    <row r="62">
      <c r="A62" s="81"/>
      <c r="B62" s="130" t="s">
        <v>1487</v>
      </c>
      <c r="C62" s="130" t="s">
        <v>270</v>
      </c>
      <c r="D62" s="302">
        <v>397.75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S62" s="81"/>
      <c r="T62" s="81"/>
      <c r="U62" s="81"/>
      <c r="V62" s="81"/>
    </row>
    <row r="63">
      <c r="A63" s="81"/>
      <c r="B63" s="130" t="s">
        <v>1488</v>
      </c>
      <c r="C63" s="130" t="s">
        <v>209</v>
      </c>
      <c r="D63" s="302">
        <v>135.0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S63" s="81"/>
      <c r="T63" s="81"/>
      <c r="U63" s="81"/>
      <c r="V63" s="81"/>
    </row>
    <row r="64">
      <c r="A64" s="81"/>
      <c r="B64" s="130" t="s">
        <v>1489</v>
      </c>
      <c r="C64" s="130" t="s">
        <v>270</v>
      </c>
      <c r="D64" s="302">
        <v>555.52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S64" s="81"/>
      <c r="T64" s="81"/>
      <c r="U64" s="81"/>
      <c r="V64" s="81"/>
    </row>
    <row r="65">
      <c r="A65" s="81"/>
      <c r="B65" s="130" t="s">
        <v>1490</v>
      </c>
      <c r="C65" s="130" t="s">
        <v>270</v>
      </c>
      <c r="D65" s="302">
        <v>115.8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S65" s="81"/>
      <c r="T65" s="81"/>
      <c r="U65" s="81"/>
      <c r="V65" s="81"/>
    </row>
    <row r="66">
      <c r="A66" s="81"/>
      <c r="B66" s="130" t="s">
        <v>1491</v>
      </c>
      <c r="C66" s="130" t="s">
        <v>270</v>
      </c>
      <c r="D66" s="302">
        <v>261.56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S66" s="81"/>
      <c r="T66" s="81"/>
      <c r="U66" s="81"/>
      <c r="V66" s="81"/>
    </row>
    <row r="67">
      <c r="A67" s="81"/>
      <c r="B67" s="130" t="s">
        <v>1492</v>
      </c>
      <c r="C67" s="130" t="s">
        <v>209</v>
      </c>
      <c r="D67" s="302">
        <v>89.34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S67" s="81"/>
      <c r="T67" s="81"/>
      <c r="U67" s="81"/>
      <c r="V67" s="81"/>
    </row>
    <row r="68">
      <c r="A68" s="81"/>
      <c r="B68" s="81"/>
      <c r="C68" s="133" t="s">
        <v>193</v>
      </c>
      <c r="D68" s="329">
        <f>SUM(D55:D67)</f>
        <v>5075.69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S68" s="81"/>
      <c r="T68" s="81"/>
      <c r="U68" s="81"/>
      <c r="V68" s="81"/>
    </row>
    <row r="69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S69" s="81"/>
      <c r="T69" s="81"/>
      <c r="U69" s="81"/>
      <c r="V69" s="81"/>
    </row>
    <row r="70">
      <c r="A70" s="81"/>
      <c r="B70" s="79" t="s">
        <v>1493</v>
      </c>
      <c r="C70" s="99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S70" s="81"/>
      <c r="T70" s="81"/>
      <c r="U70" s="81"/>
      <c r="V70" s="81"/>
    </row>
    <row r="71">
      <c r="A71" s="81"/>
      <c r="B71" s="129" t="s">
        <v>203</v>
      </c>
      <c r="C71" s="129" t="s">
        <v>160</v>
      </c>
      <c r="D71" s="517" t="s">
        <v>204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S71" s="81"/>
      <c r="T71" s="81"/>
      <c r="U71" s="81"/>
      <c r="V71" s="81"/>
    </row>
    <row r="72">
      <c r="A72" s="81"/>
      <c r="B72" s="330" t="s">
        <v>1494</v>
      </c>
      <c r="C72" s="130" t="s">
        <v>416</v>
      </c>
      <c r="D72" s="302">
        <v>309.59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S72" s="81"/>
      <c r="T72" s="81"/>
      <c r="U72" s="81"/>
      <c r="V72" s="81"/>
    </row>
    <row r="73">
      <c r="A73" s="81"/>
      <c r="B73" s="130" t="s">
        <v>1495</v>
      </c>
      <c r="C73" s="130" t="s">
        <v>416</v>
      </c>
      <c r="D73" s="302">
        <v>157.0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S73" s="81"/>
      <c r="T73" s="81"/>
      <c r="U73" s="81"/>
      <c r="V73" s="81"/>
    </row>
    <row r="74">
      <c r="A74" s="81"/>
      <c r="B74" s="330" t="s">
        <v>1496</v>
      </c>
      <c r="C74" s="130" t="s">
        <v>416</v>
      </c>
      <c r="D74" s="302">
        <v>127.34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S74" s="81"/>
      <c r="T74" s="81"/>
      <c r="U74" s="81"/>
      <c r="V74" s="81"/>
    </row>
    <row r="75">
      <c r="A75" s="81"/>
      <c r="B75" s="130" t="s">
        <v>1497</v>
      </c>
      <c r="C75" s="130" t="s">
        <v>416</v>
      </c>
      <c r="D75" s="302">
        <v>313.33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S75" s="81"/>
      <c r="T75" s="81"/>
      <c r="U75" s="81"/>
      <c r="V75" s="81"/>
    </row>
    <row r="76">
      <c r="A76" s="81"/>
      <c r="B76" s="130"/>
      <c r="C76" s="130"/>
      <c r="D76" s="302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S76" s="81"/>
      <c r="T76" s="81"/>
      <c r="U76" s="81"/>
      <c r="V76" s="81"/>
    </row>
    <row r="77">
      <c r="A77" s="81"/>
      <c r="B77" s="131"/>
      <c r="C77" s="131"/>
      <c r="D77" s="396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S77" s="81"/>
      <c r="T77" s="81"/>
      <c r="U77" s="81"/>
      <c r="V77" s="81"/>
    </row>
    <row r="78">
      <c r="A78" s="81"/>
      <c r="B78" s="135"/>
      <c r="C78" s="131"/>
      <c r="D78" s="396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S78" s="81"/>
      <c r="T78" s="81"/>
      <c r="U78" s="81"/>
      <c r="V78" s="81"/>
    </row>
    <row r="79">
      <c r="A79" s="81"/>
      <c r="B79" s="135"/>
      <c r="C79" s="131"/>
      <c r="D79" s="396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S79" s="81"/>
      <c r="T79" s="81"/>
      <c r="U79" s="81"/>
      <c r="V79" s="81"/>
    </row>
    <row r="80">
      <c r="A80" s="81"/>
      <c r="B80" s="136"/>
      <c r="C80" s="133" t="s">
        <v>193</v>
      </c>
      <c r="D80" s="329">
        <f>SUM(D72:D79)</f>
        <v>907.26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S80" s="81"/>
      <c r="T80" s="81"/>
      <c r="U80" s="81"/>
      <c r="V80" s="81"/>
    </row>
    <row r="8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S81" s="81"/>
      <c r="T81" s="81"/>
      <c r="U81" s="81"/>
      <c r="V81" s="81"/>
    </row>
    <row r="82">
      <c r="A82" s="81"/>
      <c r="B82" s="367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S82" s="81"/>
      <c r="T82" s="81"/>
      <c r="U82" s="81"/>
      <c r="V82" s="81"/>
    </row>
    <row r="83">
      <c r="A83" s="81"/>
      <c r="B83" s="141"/>
      <c r="C83" s="141"/>
      <c r="D83" s="14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S83" s="81"/>
      <c r="T83" s="81"/>
      <c r="U83" s="81"/>
      <c r="V83" s="81"/>
    </row>
    <row r="84">
      <c r="A84" s="81"/>
      <c r="B84" s="79" t="s">
        <v>1498</v>
      </c>
      <c r="C84" s="99"/>
      <c r="D84" s="99"/>
      <c r="E84" s="99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S84" s="81"/>
      <c r="T84" s="81"/>
      <c r="U84" s="81"/>
      <c r="V84" s="81"/>
    </row>
    <row r="85">
      <c r="A85" s="81"/>
      <c r="B85" s="139" t="s">
        <v>255</v>
      </c>
      <c r="C85" s="139" t="s">
        <v>256</v>
      </c>
      <c r="D85" s="139" t="s">
        <v>1499</v>
      </c>
      <c r="E85" s="139" t="s">
        <v>1500</v>
      </c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S85" s="81"/>
      <c r="T85" s="81"/>
      <c r="U85" s="81"/>
      <c r="V85" s="81"/>
    </row>
    <row r="86">
      <c r="A86" s="81"/>
      <c r="B86" s="220">
        <v>45838.0</v>
      </c>
      <c r="C86" s="146">
        <v>1200.0</v>
      </c>
      <c r="D86" s="146"/>
      <c r="E86" s="146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S86" s="81"/>
      <c r="T86" s="81"/>
      <c r="U86" s="81"/>
      <c r="V86" s="81"/>
    </row>
    <row r="87" ht="15.75" customHeight="1">
      <c r="A87" s="81"/>
      <c r="B87" s="220">
        <v>45846.0</v>
      </c>
      <c r="C87" s="146">
        <v>1200.0</v>
      </c>
      <c r="D87" s="146"/>
      <c r="E87" s="146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S87" s="81"/>
      <c r="T87" s="81"/>
      <c r="U87" s="81"/>
      <c r="V87" s="81"/>
    </row>
    <row r="88">
      <c r="A88" s="81"/>
      <c r="B88" s="146"/>
      <c r="C88" s="331"/>
      <c r="D88" s="342"/>
      <c r="E88" s="146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S88" s="81"/>
      <c r="T88" s="81"/>
      <c r="U88" s="81"/>
      <c r="V88" s="81"/>
    </row>
    <row r="89">
      <c r="A89" s="81"/>
      <c r="B89" s="146"/>
      <c r="C89" s="331"/>
      <c r="D89" s="146"/>
      <c r="E89" s="332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S89" s="81"/>
      <c r="T89" s="81"/>
      <c r="U89" s="81"/>
      <c r="V89" s="81"/>
    </row>
    <row r="90">
      <c r="A90" s="81"/>
      <c r="B90" s="146"/>
      <c r="C90" s="147"/>
      <c r="D90" s="146"/>
      <c r="E90" s="332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S90" s="81"/>
      <c r="T90" s="81"/>
      <c r="U90" s="81"/>
      <c r="V90" s="81"/>
    </row>
    <row r="91">
      <c r="A91" s="81"/>
      <c r="B91" s="146"/>
      <c r="C91" s="147"/>
      <c r="D91" s="146"/>
      <c r="E91" s="333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S91" s="81"/>
      <c r="T91" s="81"/>
      <c r="U91" s="81"/>
      <c r="V91" s="81"/>
    </row>
    <row r="92">
      <c r="A92" s="81"/>
      <c r="B92" s="146"/>
      <c r="C92" s="147"/>
      <c r="D92" s="146"/>
      <c r="E92" s="146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S92" s="81"/>
      <c r="T92" s="81"/>
      <c r="U92" s="81"/>
      <c r="V92" s="81"/>
    </row>
    <row r="93">
      <c r="A93" s="81"/>
      <c r="B93" s="146"/>
      <c r="C93" s="147"/>
      <c r="D93" s="146"/>
      <c r="E93" s="146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S93" s="81"/>
      <c r="T93" s="81"/>
      <c r="U93" s="81"/>
      <c r="V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S94" s="81"/>
      <c r="T94" s="81"/>
      <c r="U94" s="81"/>
      <c r="V94" s="81"/>
    </row>
    <row r="95">
      <c r="A95" s="81"/>
      <c r="B95" s="373" t="s">
        <v>971</v>
      </c>
      <c r="C95" s="376" t="s">
        <v>255</v>
      </c>
      <c r="D95" s="377" t="s">
        <v>748</v>
      </c>
      <c r="E95" s="374" t="s">
        <v>749</v>
      </c>
      <c r="F95" s="430" t="s">
        <v>937</v>
      </c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S95" s="81"/>
      <c r="T95" s="81"/>
      <c r="U95" s="81"/>
      <c r="V95" s="81"/>
    </row>
    <row r="96">
      <c r="A96" s="81"/>
      <c r="B96" s="375"/>
      <c r="C96" s="375"/>
      <c r="D96" s="378"/>
      <c r="E96" s="378"/>
      <c r="F96" s="378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S96" s="81"/>
      <c r="T96" s="81"/>
      <c r="U96" s="81"/>
      <c r="V96" s="81"/>
    </row>
    <row r="97">
      <c r="A97" s="81"/>
      <c r="B97" s="219">
        <v>10000.0</v>
      </c>
      <c r="C97" s="406">
        <v>45260.0</v>
      </c>
      <c r="D97" s="219">
        <v>350000.0</v>
      </c>
      <c r="E97" s="219">
        <v>10000.0</v>
      </c>
      <c r="F97" s="219">
        <v>340000.0</v>
      </c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S97" s="81"/>
      <c r="T97" s="81"/>
      <c r="U97" s="81"/>
      <c r="V97" s="81"/>
    </row>
    <row r="98">
      <c r="A98" s="81"/>
      <c r="B98" s="219">
        <v>15000.0</v>
      </c>
      <c r="C98" s="406">
        <v>45275.0</v>
      </c>
      <c r="D98" s="219">
        <v>340000.0</v>
      </c>
      <c r="E98" s="219">
        <v>5000.0</v>
      </c>
      <c r="F98" s="219">
        <v>335000.0</v>
      </c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S98" s="81"/>
      <c r="T98" s="81"/>
      <c r="U98" s="81"/>
      <c r="V98" s="81"/>
    </row>
    <row r="99">
      <c r="A99" s="81"/>
      <c r="B99" s="219">
        <v>20000.0</v>
      </c>
      <c r="C99" s="337">
        <v>45315.0</v>
      </c>
      <c r="D99" s="219">
        <v>335000.0</v>
      </c>
      <c r="E99" s="219">
        <v>5000.0</v>
      </c>
      <c r="F99" s="219">
        <v>330000.0</v>
      </c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S99" s="81"/>
      <c r="T99" s="81"/>
      <c r="U99" s="81"/>
      <c r="V99" s="81"/>
    </row>
    <row r="100">
      <c r="A100" s="81"/>
      <c r="B100" s="451">
        <v>25000.0</v>
      </c>
      <c r="C100" s="452">
        <v>45328.0</v>
      </c>
      <c r="D100" s="453">
        <v>330000.0</v>
      </c>
      <c r="E100" s="453">
        <v>5000.0</v>
      </c>
      <c r="F100" s="453">
        <v>325000.0</v>
      </c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S100" s="81"/>
      <c r="T100" s="81"/>
      <c r="U100" s="81"/>
      <c r="V100" s="81"/>
    </row>
    <row r="101">
      <c r="A101" s="81"/>
      <c r="B101" s="219">
        <v>30000.0</v>
      </c>
      <c r="C101" s="337">
        <v>45357.0</v>
      </c>
      <c r="D101" s="451">
        <v>325000.0</v>
      </c>
      <c r="E101" s="219">
        <v>5000.0</v>
      </c>
      <c r="F101" s="219">
        <v>320000.0</v>
      </c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S101" s="81"/>
      <c r="T101" s="81"/>
      <c r="U101" s="81"/>
      <c r="V101" s="81"/>
    </row>
    <row r="102">
      <c r="A102" s="81"/>
      <c r="B102" s="219">
        <v>35000.0</v>
      </c>
      <c r="C102" s="337">
        <v>45385.0</v>
      </c>
      <c r="D102" s="219">
        <v>320000.0</v>
      </c>
      <c r="E102" s="219">
        <v>5000.0</v>
      </c>
      <c r="F102" s="219">
        <v>315000.0</v>
      </c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S102" s="81"/>
      <c r="T102" s="81"/>
      <c r="U102" s="81"/>
      <c r="V102" s="81"/>
    </row>
    <row r="103">
      <c r="A103" s="81"/>
      <c r="B103" s="219">
        <v>40000.0</v>
      </c>
      <c r="C103" s="337">
        <v>45416.0</v>
      </c>
      <c r="D103" s="219">
        <v>315000.0</v>
      </c>
      <c r="E103" s="219">
        <v>5000.0</v>
      </c>
      <c r="F103" s="219">
        <v>310000.0</v>
      </c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S103" s="81"/>
      <c r="T103" s="81"/>
      <c r="U103" s="81"/>
      <c r="V103" s="81"/>
    </row>
    <row r="104">
      <c r="A104" s="81"/>
      <c r="B104" s="219">
        <v>40500.0</v>
      </c>
      <c r="C104" s="337">
        <v>45427.0</v>
      </c>
      <c r="D104" s="219">
        <v>310000.0</v>
      </c>
      <c r="E104" s="219">
        <v>500.0</v>
      </c>
      <c r="F104" s="219">
        <v>309500.0</v>
      </c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S104" s="81"/>
      <c r="T104" s="81"/>
      <c r="U104" s="81"/>
      <c r="V104" s="81"/>
    </row>
    <row r="105">
      <c r="A105" s="81"/>
      <c r="B105" s="219">
        <v>45500.0</v>
      </c>
      <c r="C105" s="337">
        <v>45450.0</v>
      </c>
      <c r="D105" s="219">
        <v>309500.0</v>
      </c>
      <c r="E105" s="219">
        <v>5000.0</v>
      </c>
      <c r="F105" s="219">
        <v>304500.0</v>
      </c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S105" s="81"/>
      <c r="T105" s="81"/>
      <c r="U105" s="81"/>
      <c r="V105" s="81"/>
    </row>
    <row r="106">
      <c r="A106" s="81"/>
      <c r="B106" s="219">
        <v>46000.0</v>
      </c>
      <c r="C106" s="337">
        <v>45456.0</v>
      </c>
      <c r="D106" s="219">
        <v>304500.0</v>
      </c>
      <c r="E106" s="219">
        <v>500.0</v>
      </c>
      <c r="F106" s="219">
        <v>304000.0</v>
      </c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S106" s="81"/>
      <c r="T106" s="81"/>
      <c r="U106" s="81"/>
      <c r="V106" s="81"/>
    </row>
    <row r="107">
      <c r="A107" s="81"/>
      <c r="B107" s="219">
        <v>51000.0</v>
      </c>
      <c r="C107" s="337">
        <v>45482.0</v>
      </c>
      <c r="D107" s="219">
        <v>304000.0</v>
      </c>
      <c r="E107" s="219">
        <v>5000.0</v>
      </c>
      <c r="F107" s="219">
        <v>299000.0</v>
      </c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S107" s="81"/>
      <c r="T107" s="81"/>
      <c r="U107" s="81"/>
      <c r="V107" s="81"/>
    </row>
    <row r="108">
      <c r="A108" s="81"/>
      <c r="B108" s="219">
        <v>56000.0</v>
      </c>
      <c r="C108" s="337">
        <v>45505.0</v>
      </c>
      <c r="D108" s="219">
        <v>299000.0</v>
      </c>
      <c r="E108" s="219">
        <v>5000.0</v>
      </c>
      <c r="F108" s="219">
        <v>294000.0</v>
      </c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S108" s="81"/>
      <c r="T108" s="81"/>
      <c r="U108" s="81"/>
      <c r="V108" s="81"/>
    </row>
    <row r="109">
      <c r="A109" s="81"/>
      <c r="B109" s="219">
        <v>56500.0</v>
      </c>
      <c r="C109" s="337">
        <v>45505.0</v>
      </c>
      <c r="D109" s="219">
        <v>294000.0</v>
      </c>
      <c r="E109" s="219">
        <v>500.0</v>
      </c>
      <c r="F109" s="219">
        <v>293500.0</v>
      </c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S109" s="81"/>
      <c r="T109" s="81"/>
      <c r="U109" s="81"/>
      <c r="V109" s="81"/>
    </row>
    <row r="110">
      <c r="A110" s="81"/>
      <c r="B110" s="451">
        <v>66500.0</v>
      </c>
      <c r="C110" s="530">
        <v>45545.0</v>
      </c>
      <c r="D110" s="451">
        <v>293500.0</v>
      </c>
      <c r="E110" s="451">
        <v>5000.0</v>
      </c>
      <c r="F110" s="451">
        <v>288500.0</v>
      </c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S110" s="81"/>
      <c r="T110" s="81"/>
      <c r="U110" s="81"/>
      <c r="V110" s="81"/>
    </row>
    <row r="111">
      <c r="A111" s="81"/>
      <c r="B111" s="534">
        <v>71500.0</v>
      </c>
      <c r="C111" s="535">
        <v>45586.0</v>
      </c>
      <c r="D111" s="451">
        <v>288500.0</v>
      </c>
      <c r="E111" s="534">
        <v>4000.0</v>
      </c>
      <c r="F111" s="534">
        <v>283500.0</v>
      </c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S111" s="81"/>
      <c r="T111" s="81"/>
      <c r="U111" s="81"/>
      <c r="V111" s="81"/>
    </row>
    <row r="112">
      <c r="A112" s="81"/>
      <c r="B112" s="534">
        <v>76500.0</v>
      </c>
      <c r="C112" s="535">
        <v>45605.0</v>
      </c>
      <c r="D112" s="534">
        <v>283500.0</v>
      </c>
      <c r="E112" s="534">
        <v>5000.0</v>
      </c>
      <c r="F112" s="534">
        <v>278500.0</v>
      </c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S112" s="81"/>
      <c r="T112" s="81"/>
      <c r="U112" s="81"/>
      <c r="V112" s="81"/>
    </row>
    <row r="113">
      <c r="A113" s="81"/>
      <c r="B113" s="534"/>
      <c r="C113" s="535"/>
      <c r="D113" s="534">
        <v>278500.0</v>
      </c>
      <c r="E113" s="534"/>
      <c r="F113" s="534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S113" s="81"/>
      <c r="T113" s="81"/>
      <c r="U113" s="81"/>
      <c r="V113" s="81"/>
    </row>
    <row r="114">
      <c r="A114" s="81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S114" s="81"/>
      <c r="T114" s="81"/>
      <c r="U114" s="81"/>
      <c r="V114" s="81"/>
    </row>
    <row r="115">
      <c r="A115" s="81"/>
      <c r="B115" s="81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S115" s="81"/>
      <c r="T115" s="81"/>
      <c r="U115" s="81"/>
      <c r="V115" s="81"/>
    </row>
    <row r="116">
      <c r="A116" s="81"/>
      <c r="B116" s="81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S116" s="81"/>
      <c r="T116" s="81"/>
      <c r="U116" s="81"/>
      <c r="V116" s="81"/>
    </row>
    <row r="117">
      <c r="A117" s="81"/>
      <c r="B117" s="81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S117" s="81"/>
      <c r="T117" s="81"/>
      <c r="U117" s="81"/>
      <c r="V117" s="81"/>
    </row>
    <row r="118">
      <c r="A118" s="81"/>
      <c r="B118" s="81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S118" s="81"/>
      <c r="T118" s="81"/>
      <c r="U118" s="81"/>
      <c r="V118" s="81"/>
    </row>
    <row r="119">
      <c r="A119" s="81"/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S119" s="81"/>
      <c r="T119" s="81"/>
      <c r="U119" s="81"/>
      <c r="V119" s="81"/>
    </row>
    <row r="120">
      <c r="A120" s="81"/>
      <c r="B120" s="81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S120" s="81"/>
      <c r="T120" s="81"/>
      <c r="U120" s="81"/>
      <c r="V120" s="81"/>
    </row>
    <row r="121">
      <c r="A121" s="81"/>
      <c r="B121" s="81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S121" s="81"/>
      <c r="T121" s="81"/>
      <c r="U121" s="81"/>
      <c r="V121" s="81"/>
    </row>
    <row r="122">
      <c r="A122" s="81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S122" s="81"/>
      <c r="T122" s="81"/>
      <c r="U122" s="81"/>
      <c r="V122" s="81"/>
    </row>
    <row r="123">
      <c r="A123" s="81"/>
      <c r="B123" s="81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S123" s="81"/>
      <c r="T123" s="81"/>
      <c r="U123" s="81"/>
      <c r="V123" s="81"/>
    </row>
    <row r="124">
      <c r="A124" s="81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S124" s="81"/>
      <c r="T124" s="81"/>
      <c r="U124" s="81"/>
      <c r="V124" s="81"/>
    </row>
    <row r="125">
      <c r="A125" s="81"/>
      <c r="B125" s="81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S125" s="81"/>
      <c r="T125" s="81"/>
      <c r="U125" s="81"/>
      <c r="V125" s="81"/>
    </row>
    <row r="126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S126" s="81"/>
      <c r="T126" s="81"/>
      <c r="U126" s="81"/>
      <c r="V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S127" s="81"/>
      <c r="T127" s="81"/>
      <c r="U127" s="81"/>
      <c r="V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S128" s="81"/>
      <c r="T128" s="81"/>
      <c r="U128" s="81"/>
      <c r="V128" s="81"/>
    </row>
    <row r="129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S129" s="81"/>
      <c r="T129" s="81"/>
      <c r="U129" s="81"/>
      <c r="V129" s="81"/>
    </row>
    <row r="130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S130" s="81"/>
      <c r="T130" s="81"/>
      <c r="U130" s="81"/>
      <c r="V130" s="81"/>
    </row>
    <row r="131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S131" s="81"/>
      <c r="T131" s="81"/>
      <c r="U131" s="81"/>
      <c r="V131" s="81"/>
    </row>
    <row r="132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S132" s="81"/>
      <c r="T132" s="81"/>
      <c r="U132" s="81"/>
      <c r="V132" s="81"/>
    </row>
    <row r="133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S133" s="81"/>
      <c r="T133" s="81"/>
      <c r="U133" s="81"/>
      <c r="V133" s="81"/>
    </row>
    <row r="134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S134" s="81"/>
      <c r="T134" s="81"/>
      <c r="U134" s="81"/>
      <c r="V134" s="81"/>
    </row>
    <row r="135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S135" s="81"/>
      <c r="T135" s="81"/>
      <c r="U135" s="81"/>
      <c r="V135" s="81"/>
    </row>
    <row r="136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S136" s="81"/>
      <c r="T136" s="81"/>
      <c r="U136" s="81"/>
      <c r="V136" s="81"/>
    </row>
    <row r="137">
      <c r="A137" s="81"/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S137" s="81"/>
      <c r="T137" s="81"/>
      <c r="U137" s="81"/>
      <c r="V137" s="81"/>
    </row>
    <row r="138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S138" s="81"/>
      <c r="T138" s="81"/>
      <c r="U138" s="81"/>
      <c r="V138" s="81"/>
    </row>
    <row r="139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S139" s="81"/>
      <c r="T139" s="81"/>
      <c r="U139" s="81"/>
      <c r="V139" s="81"/>
    </row>
    <row r="140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S140" s="81"/>
      <c r="T140" s="81"/>
      <c r="U140" s="81"/>
      <c r="V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S141" s="81"/>
      <c r="T141" s="81"/>
      <c r="U141" s="81"/>
      <c r="V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S142" s="81"/>
      <c r="T142" s="81"/>
      <c r="U142" s="81"/>
      <c r="V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S143" s="81"/>
      <c r="T143" s="81"/>
      <c r="U143" s="81"/>
      <c r="V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S144" s="81"/>
      <c r="T144" s="81"/>
      <c r="U144" s="81"/>
      <c r="V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S145" s="81"/>
      <c r="T145" s="81"/>
      <c r="U145" s="81"/>
      <c r="V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S146" s="81"/>
      <c r="T146" s="81"/>
      <c r="U146" s="81"/>
      <c r="V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S147" s="81"/>
      <c r="T147" s="81"/>
      <c r="U147" s="81"/>
      <c r="V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S148" s="81"/>
      <c r="T148" s="81"/>
      <c r="U148" s="81"/>
      <c r="V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S149" s="81"/>
      <c r="T149" s="81"/>
      <c r="U149" s="81"/>
      <c r="V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S150" s="81"/>
      <c r="T150" s="81"/>
      <c r="U150" s="81"/>
      <c r="V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S151" s="81"/>
      <c r="T151" s="81"/>
      <c r="U151" s="81"/>
      <c r="V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S152" s="81"/>
      <c r="T152" s="81"/>
      <c r="U152" s="81"/>
      <c r="V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S153" s="81"/>
      <c r="T153" s="81"/>
      <c r="U153" s="81"/>
      <c r="V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S154" s="81"/>
      <c r="T154" s="81"/>
      <c r="U154" s="81"/>
      <c r="V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S155" s="81"/>
      <c r="T155" s="81"/>
      <c r="U155" s="81"/>
      <c r="V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S156" s="81"/>
      <c r="T156" s="81"/>
      <c r="U156" s="81"/>
      <c r="V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S157" s="81"/>
      <c r="T157" s="81"/>
      <c r="U157" s="81"/>
      <c r="V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S158" s="81"/>
      <c r="T158" s="81"/>
      <c r="U158" s="81"/>
      <c r="V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S159" s="81"/>
      <c r="T159" s="81"/>
      <c r="U159" s="81"/>
      <c r="V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S160" s="81"/>
      <c r="T160" s="81"/>
      <c r="U160" s="81"/>
      <c r="V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S161" s="81"/>
      <c r="T161" s="81"/>
      <c r="U161" s="81"/>
      <c r="V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S162" s="81"/>
      <c r="T162" s="81"/>
      <c r="U162" s="81"/>
      <c r="V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S163" s="81"/>
      <c r="T163" s="81"/>
      <c r="U163" s="81"/>
      <c r="V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S164" s="81"/>
      <c r="T164" s="81"/>
      <c r="U164" s="81"/>
      <c r="V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S165" s="81"/>
      <c r="T165" s="81"/>
      <c r="U165" s="81"/>
      <c r="V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S166" s="81"/>
      <c r="T166" s="81"/>
      <c r="U166" s="81"/>
      <c r="V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S167" s="81"/>
      <c r="T167" s="81"/>
      <c r="U167" s="81"/>
      <c r="V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S168" s="81"/>
      <c r="T168" s="81"/>
      <c r="U168" s="81"/>
      <c r="V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S169" s="81"/>
      <c r="T169" s="81"/>
      <c r="U169" s="81"/>
      <c r="V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S170" s="81"/>
      <c r="T170" s="81"/>
      <c r="U170" s="81"/>
      <c r="V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S171" s="81"/>
      <c r="T171" s="81"/>
      <c r="U171" s="81"/>
      <c r="V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S172" s="81"/>
      <c r="T172" s="81"/>
      <c r="U172" s="81"/>
      <c r="V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S173" s="81"/>
      <c r="T173" s="81"/>
      <c r="U173" s="81"/>
      <c r="V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S174" s="81"/>
      <c r="T174" s="81"/>
      <c r="U174" s="81"/>
      <c r="V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S175" s="81"/>
      <c r="T175" s="81"/>
      <c r="U175" s="81"/>
      <c r="V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S176" s="81"/>
      <c r="T176" s="81"/>
      <c r="U176" s="81"/>
      <c r="V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S177" s="81"/>
      <c r="T177" s="81"/>
      <c r="U177" s="81"/>
      <c r="V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S178" s="81"/>
      <c r="T178" s="81"/>
      <c r="U178" s="81"/>
      <c r="V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S179" s="81"/>
      <c r="T179" s="81"/>
      <c r="U179" s="81"/>
      <c r="V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S180" s="81"/>
      <c r="T180" s="81"/>
      <c r="U180" s="81"/>
      <c r="V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S181" s="81"/>
      <c r="T181" s="81"/>
      <c r="U181" s="81"/>
      <c r="V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S182" s="81"/>
      <c r="T182" s="81"/>
      <c r="U182" s="81"/>
      <c r="V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S183" s="81"/>
      <c r="T183" s="81"/>
      <c r="U183" s="81"/>
      <c r="V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S184" s="81"/>
      <c r="T184" s="81"/>
      <c r="U184" s="81"/>
      <c r="V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S185" s="81"/>
      <c r="T185" s="81"/>
      <c r="U185" s="81"/>
      <c r="V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S186" s="81"/>
      <c r="T186" s="81"/>
      <c r="U186" s="81"/>
      <c r="V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S187" s="81"/>
      <c r="T187" s="81"/>
      <c r="U187" s="81"/>
      <c r="V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S188" s="81"/>
      <c r="T188" s="81"/>
      <c r="U188" s="81"/>
      <c r="V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S189" s="81"/>
      <c r="T189" s="81"/>
      <c r="U189" s="81"/>
      <c r="V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S190" s="81"/>
      <c r="T190" s="81"/>
      <c r="U190" s="81"/>
      <c r="V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S191" s="81"/>
      <c r="T191" s="81"/>
      <c r="U191" s="81"/>
      <c r="V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S192" s="81"/>
      <c r="T192" s="81"/>
      <c r="U192" s="81"/>
      <c r="V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S193" s="81"/>
      <c r="T193" s="81"/>
      <c r="U193" s="81"/>
      <c r="V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S194" s="81"/>
      <c r="T194" s="81"/>
      <c r="U194" s="81"/>
      <c r="V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S195" s="81"/>
      <c r="T195" s="81"/>
      <c r="U195" s="81"/>
      <c r="V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S196" s="81"/>
      <c r="T196" s="81"/>
      <c r="U196" s="81"/>
      <c r="V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S197" s="81"/>
      <c r="T197" s="81"/>
      <c r="U197" s="81"/>
      <c r="V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S198" s="81"/>
      <c r="T198" s="81"/>
      <c r="U198" s="81"/>
      <c r="V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S199" s="81"/>
      <c r="T199" s="81"/>
      <c r="U199" s="81"/>
      <c r="V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S200" s="81"/>
      <c r="T200" s="81"/>
      <c r="U200" s="81"/>
      <c r="V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S201" s="81"/>
      <c r="T201" s="81"/>
      <c r="U201" s="81"/>
      <c r="V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S202" s="81"/>
      <c r="T202" s="81"/>
      <c r="U202" s="81"/>
      <c r="V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S203" s="81"/>
      <c r="T203" s="81"/>
      <c r="U203" s="81"/>
      <c r="V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S204" s="81"/>
      <c r="T204" s="81"/>
      <c r="U204" s="81"/>
      <c r="V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S205" s="81"/>
      <c r="T205" s="81"/>
      <c r="U205" s="81"/>
      <c r="V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S206" s="81"/>
      <c r="T206" s="81"/>
      <c r="U206" s="81"/>
      <c r="V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S207" s="81"/>
      <c r="T207" s="81"/>
      <c r="U207" s="81"/>
      <c r="V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S208" s="81"/>
      <c r="T208" s="81"/>
      <c r="U208" s="81"/>
      <c r="V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S209" s="81"/>
      <c r="T209" s="81"/>
      <c r="U209" s="81"/>
      <c r="V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S210" s="81"/>
      <c r="T210" s="81"/>
      <c r="U210" s="81"/>
      <c r="V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S211" s="81"/>
      <c r="T211" s="81"/>
      <c r="U211" s="81"/>
      <c r="V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S212" s="81"/>
      <c r="T212" s="81"/>
      <c r="U212" s="81"/>
      <c r="V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S213" s="81"/>
      <c r="T213" s="81"/>
      <c r="U213" s="81"/>
      <c r="V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S214" s="81"/>
      <c r="T214" s="81"/>
      <c r="U214" s="81"/>
      <c r="V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S215" s="81"/>
      <c r="T215" s="81"/>
      <c r="U215" s="81"/>
      <c r="V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S216" s="81"/>
      <c r="T216" s="81"/>
      <c r="U216" s="81"/>
      <c r="V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S217" s="81"/>
      <c r="T217" s="81"/>
      <c r="U217" s="81"/>
      <c r="V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S218" s="81"/>
      <c r="T218" s="81"/>
      <c r="U218" s="81"/>
      <c r="V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S219" s="81"/>
      <c r="T219" s="81"/>
      <c r="U219" s="81"/>
      <c r="V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S220" s="81"/>
      <c r="T220" s="81"/>
      <c r="U220" s="81"/>
      <c r="V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S221" s="81"/>
      <c r="T221" s="81"/>
      <c r="U221" s="81"/>
      <c r="V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S222" s="81"/>
      <c r="T222" s="81"/>
      <c r="U222" s="81"/>
      <c r="V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S223" s="81"/>
      <c r="T223" s="81"/>
      <c r="U223" s="81"/>
      <c r="V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S224" s="81"/>
      <c r="T224" s="81"/>
      <c r="U224" s="81"/>
      <c r="V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S225" s="81"/>
      <c r="T225" s="81"/>
      <c r="U225" s="81"/>
      <c r="V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S226" s="81"/>
      <c r="T226" s="81"/>
      <c r="U226" s="81"/>
      <c r="V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S227" s="81"/>
      <c r="T227" s="81"/>
      <c r="U227" s="81"/>
      <c r="V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S228" s="81"/>
      <c r="T228" s="81"/>
      <c r="U228" s="81"/>
      <c r="V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S229" s="81"/>
      <c r="T229" s="81"/>
      <c r="U229" s="81"/>
      <c r="V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S230" s="81"/>
      <c r="T230" s="81"/>
      <c r="U230" s="81"/>
      <c r="V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S231" s="81"/>
      <c r="T231" s="81"/>
      <c r="U231" s="81"/>
      <c r="V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S232" s="81"/>
      <c r="T232" s="81"/>
      <c r="U232" s="81"/>
      <c r="V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S233" s="81"/>
      <c r="T233" s="81"/>
      <c r="U233" s="81"/>
      <c r="V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S234" s="81"/>
      <c r="T234" s="81"/>
      <c r="U234" s="81"/>
      <c r="V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S235" s="81"/>
      <c r="T235" s="81"/>
      <c r="U235" s="81"/>
      <c r="V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S236" s="81"/>
      <c r="T236" s="81"/>
      <c r="U236" s="81"/>
      <c r="V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S237" s="81"/>
      <c r="T237" s="81"/>
      <c r="U237" s="81"/>
      <c r="V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S238" s="81"/>
      <c r="T238" s="81"/>
      <c r="U238" s="81"/>
      <c r="V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S239" s="81"/>
      <c r="T239" s="81"/>
      <c r="U239" s="81"/>
      <c r="V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S240" s="81"/>
      <c r="T240" s="81"/>
      <c r="U240" s="81"/>
      <c r="V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S241" s="81"/>
      <c r="T241" s="81"/>
      <c r="U241" s="81"/>
      <c r="V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S242" s="81"/>
      <c r="T242" s="81"/>
      <c r="U242" s="81"/>
      <c r="V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S243" s="81"/>
      <c r="T243" s="81"/>
      <c r="U243" s="81"/>
      <c r="V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S244" s="81"/>
      <c r="T244" s="81"/>
      <c r="U244" s="81"/>
      <c r="V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S245" s="81"/>
      <c r="T245" s="81"/>
      <c r="U245" s="81"/>
      <c r="V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S246" s="81"/>
      <c r="T246" s="81"/>
      <c r="U246" s="81"/>
      <c r="V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S247" s="81"/>
      <c r="T247" s="81"/>
      <c r="U247" s="81"/>
      <c r="V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S248" s="81"/>
      <c r="T248" s="81"/>
      <c r="U248" s="81"/>
      <c r="V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S249" s="81"/>
      <c r="T249" s="81"/>
      <c r="U249" s="81"/>
      <c r="V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S250" s="81"/>
      <c r="T250" s="81"/>
      <c r="U250" s="81"/>
      <c r="V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S251" s="81"/>
      <c r="T251" s="81"/>
      <c r="U251" s="81"/>
      <c r="V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S252" s="81"/>
      <c r="T252" s="81"/>
      <c r="U252" s="81"/>
      <c r="V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S253" s="81"/>
      <c r="T253" s="81"/>
      <c r="U253" s="81"/>
      <c r="V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S254" s="81"/>
      <c r="T254" s="81"/>
      <c r="U254" s="81"/>
      <c r="V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S255" s="81"/>
      <c r="T255" s="81"/>
      <c r="U255" s="81"/>
      <c r="V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S256" s="81"/>
      <c r="T256" s="81"/>
      <c r="U256" s="81"/>
      <c r="V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S257" s="81"/>
      <c r="T257" s="81"/>
      <c r="U257" s="81"/>
      <c r="V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S258" s="81"/>
      <c r="T258" s="81"/>
      <c r="U258" s="81"/>
      <c r="V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S259" s="81"/>
      <c r="T259" s="81"/>
      <c r="U259" s="81"/>
      <c r="V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S260" s="81"/>
      <c r="T260" s="81"/>
      <c r="U260" s="81"/>
      <c r="V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S261" s="81"/>
      <c r="T261" s="81"/>
      <c r="U261" s="81"/>
      <c r="V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S262" s="81"/>
      <c r="T262" s="81"/>
      <c r="U262" s="81"/>
      <c r="V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S263" s="81"/>
      <c r="T263" s="81"/>
      <c r="U263" s="81"/>
      <c r="V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S264" s="81"/>
      <c r="T264" s="81"/>
      <c r="U264" s="81"/>
      <c r="V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S265" s="81"/>
      <c r="T265" s="81"/>
      <c r="U265" s="81"/>
      <c r="V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S266" s="81"/>
      <c r="T266" s="81"/>
      <c r="U266" s="81"/>
      <c r="V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S267" s="81"/>
      <c r="T267" s="81"/>
      <c r="U267" s="81"/>
      <c r="V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S268" s="81"/>
      <c r="T268" s="81"/>
      <c r="U268" s="81"/>
      <c r="V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S269" s="81"/>
      <c r="T269" s="81"/>
      <c r="U269" s="81"/>
      <c r="V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S270" s="81"/>
      <c r="T270" s="81"/>
      <c r="U270" s="81"/>
      <c r="V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S271" s="81"/>
      <c r="T271" s="81"/>
      <c r="U271" s="81"/>
      <c r="V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S272" s="81"/>
      <c r="T272" s="81"/>
      <c r="U272" s="81"/>
      <c r="V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S273" s="81"/>
      <c r="T273" s="81"/>
      <c r="U273" s="81"/>
      <c r="V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S274" s="81"/>
      <c r="T274" s="81"/>
      <c r="U274" s="81"/>
      <c r="V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S275" s="81"/>
      <c r="T275" s="81"/>
      <c r="U275" s="81"/>
      <c r="V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S276" s="81"/>
      <c r="T276" s="81"/>
      <c r="U276" s="81"/>
      <c r="V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S277" s="81"/>
      <c r="T277" s="81"/>
      <c r="U277" s="81"/>
      <c r="V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S278" s="81"/>
      <c r="T278" s="81"/>
      <c r="U278" s="81"/>
      <c r="V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S279" s="81"/>
      <c r="T279" s="81"/>
      <c r="U279" s="81"/>
      <c r="V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S280" s="81"/>
      <c r="T280" s="81"/>
      <c r="U280" s="81"/>
      <c r="V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S281" s="81"/>
      <c r="T281" s="81"/>
      <c r="U281" s="81"/>
      <c r="V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S282" s="81"/>
      <c r="T282" s="81"/>
      <c r="U282" s="81"/>
      <c r="V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S283" s="81"/>
      <c r="T283" s="81"/>
      <c r="U283" s="81"/>
      <c r="V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S284" s="81"/>
      <c r="T284" s="81"/>
      <c r="U284" s="81"/>
      <c r="V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S285" s="81"/>
      <c r="T285" s="81"/>
      <c r="U285" s="81"/>
      <c r="V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S286" s="81"/>
      <c r="T286" s="81"/>
      <c r="U286" s="81"/>
      <c r="V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S287" s="81"/>
      <c r="T287" s="81"/>
      <c r="U287" s="81"/>
      <c r="V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S288" s="81"/>
      <c r="T288" s="81"/>
      <c r="U288" s="81"/>
      <c r="V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S289" s="81"/>
      <c r="T289" s="81"/>
      <c r="U289" s="81"/>
      <c r="V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S290" s="81"/>
      <c r="T290" s="81"/>
      <c r="U290" s="81"/>
      <c r="V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S291" s="81"/>
      <c r="T291" s="81"/>
      <c r="U291" s="81"/>
      <c r="V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S292" s="81"/>
      <c r="T292" s="81"/>
      <c r="U292" s="81"/>
      <c r="V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S293" s="81"/>
      <c r="T293" s="81"/>
      <c r="U293" s="81"/>
      <c r="V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S294" s="81"/>
      <c r="T294" s="81"/>
      <c r="U294" s="81"/>
      <c r="V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S295" s="81"/>
      <c r="T295" s="81"/>
      <c r="U295" s="81"/>
      <c r="V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S296" s="81"/>
      <c r="T296" s="81"/>
      <c r="U296" s="81"/>
      <c r="V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S297" s="81"/>
      <c r="T297" s="81"/>
      <c r="U297" s="81"/>
      <c r="V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S298" s="81"/>
      <c r="T298" s="81"/>
      <c r="U298" s="81"/>
      <c r="V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S299" s="81"/>
      <c r="T299" s="81"/>
      <c r="U299" s="81"/>
      <c r="V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S300" s="81"/>
      <c r="T300" s="81"/>
      <c r="U300" s="81"/>
      <c r="V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S301" s="81"/>
      <c r="T301" s="81"/>
      <c r="U301" s="81"/>
      <c r="V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S302" s="81"/>
      <c r="T302" s="81"/>
      <c r="U302" s="81"/>
      <c r="V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S303" s="81"/>
      <c r="T303" s="81"/>
      <c r="U303" s="81"/>
      <c r="V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S304" s="81"/>
      <c r="T304" s="81"/>
      <c r="U304" s="81"/>
      <c r="V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S305" s="81"/>
      <c r="T305" s="81"/>
      <c r="U305" s="81"/>
      <c r="V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S306" s="81"/>
      <c r="T306" s="81"/>
      <c r="U306" s="81"/>
      <c r="V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S307" s="81"/>
      <c r="T307" s="81"/>
      <c r="U307" s="81"/>
      <c r="V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S308" s="81"/>
      <c r="T308" s="81"/>
      <c r="U308" s="81"/>
      <c r="V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S309" s="81"/>
      <c r="T309" s="81"/>
      <c r="U309" s="81"/>
      <c r="V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S310" s="81"/>
      <c r="T310" s="81"/>
      <c r="U310" s="81"/>
      <c r="V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S311" s="81"/>
      <c r="T311" s="81"/>
      <c r="U311" s="81"/>
      <c r="V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S312" s="81"/>
      <c r="T312" s="81"/>
      <c r="U312" s="81"/>
      <c r="V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S313" s="81"/>
      <c r="T313" s="81"/>
      <c r="U313" s="81"/>
      <c r="V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S314" s="81"/>
      <c r="T314" s="81"/>
      <c r="U314" s="81"/>
      <c r="V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S315" s="81"/>
      <c r="T315" s="81"/>
      <c r="U315" s="81"/>
      <c r="V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S316" s="81"/>
      <c r="T316" s="81"/>
      <c r="U316" s="81"/>
      <c r="V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S317" s="81"/>
      <c r="T317" s="81"/>
      <c r="U317" s="81"/>
      <c r="V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S318" s="81"/>
      <c r="T318" s="81"/>
      <c r="U318" s="81"/>
      <c r="V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S319" s="81"/>
      <c r="T319" s="81"/>
      <c r="U319" s="81"/>
      <c r="V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S320" s="81"/>
      <c r="T320" s="81"/>
      <c r="U320" s="81"/>
      <c r="V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S321" s="81"/>
      <c r="T321" s="81"/>
      <c r="U321" s="81"/>
      <c r="V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S322" s="81"/>
      <c r="T322" s="81"/>
      <c r="U322" s="81"/>
      <c r="V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S323" s="81"/>
      <c r="T323" s="81"/>
      <c r="U323" s="81"/>
      <c r="V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S324" s="81"/>
      <c r="T324" s="81"/>
      <c r="U324" s="81"/>
      <c r="V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S325" s="81"/>
      <c r="T325" s="81"/>
      <c r="U325" s="81"/>
      <c r="V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S326" s="81"/>
      <c r="T326" s="81"/>
      <c r="U326" s="81"/>
      <c r="V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S327" s="81"/>
      <c r="T327" s="81"/>
      <c r="U327" s="81"/>
      <c r="V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S328" s="81"/>
      <c r="T328" s="81"/>
      <c r="U328" s="81"/>
      <c r="V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S329" s="81"/>
      <c r="T329" s="81"/>
      <c r="U329" s="81"/>
      <c r="V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S330" s="81"/>
      <c r="T330" s="81"/>
      <c r="U330" s="81"/>
      <c r="V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S331" s="81"/>
      <c r="T331" s="81"/>
      <c r="U331" s="81"/>
      <c r="V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S332" s="81"/>
      <c r="T332" s="81"/>
      <c r="U332" s="81"/>
      <c r="V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S333" s="81"/>
      <c r="T333" s="81"/>
      <c r="U333" s="81"/>
      <c r="V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S334" s="81"/>
      <c r="T334" s="81"/>
      <c r="U334" s="81"/>
      <c r="V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S335" s="81"/>
      <c r="T335" s="81"/>
      <c r="U335" s="81"/>
      <c r="V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S336" s="81"/>
      <c r="T336" s="81"/>
      <c r="U336" s="81"/>
      <c r="V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S337" s="81"/>
      <c r="T337" s="81"/>
      <c r="U337" s="81"/>
      <c r="V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S338" s="81"/>
      <c r="T338" s="81"/>
      <c r="U338" s="81"/>
      <c r="V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S339" s="81"/>
      <c r="T339" s="81"/>
      <c r="U339" s="81"/>
      <c r="V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S340" s="81"/>
      <c r="T340" s="81"/>
      <c r="U340" s="81"/>
      <c r="V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S341" s="81"/>
      <c r="T341" s="81"/>
      <c r="U341" s="81"/>
      <c r="V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S342" s="81"/>
      <c r="T342" s="81"/>
      <c r="U342" s="81"/>
      <c r="V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S343" s="81"/>
      <c r="T343" s="81"/>
      <c r="U343" s="81"/>
      <c r="V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S344" s="81"/>
      <c r="T344" s="81"/>
      <c r="U344" s="81"/>
      <c r="V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S345" s="81"/>
      <c r="T345" s="81"/>
      <c r="U345" s="81"/>
      <c r="V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S346" s="81"/>
      <c r="T346" s="81"/>
      <c r="U346" s="81"/>
      <c r="V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S347" s="81"/>
      <c r="T347" s="81"/>
      <c r="U347" s="81"/>
      <c r="V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S348" s="81"/>
      <c r="T348" s="81"/>
      <c r="U348" s="81"/>
      <c r="V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S349" s="81"/>
      <c r="T349" s="81"/>
      <c r="U349" s="81"/>
      <c r="V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S350" s="81"/>
      <c r="T350" s="81"/>
      <c r="U350" s="81"/>
      <c r="V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S351" s="81"/>
      <c r="T351" s="81"/>
      <c r="U351" s="81"/>
      <c r="V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S352" s="81"/>
      <c r="T352" s="81"/>
      <c r="U352" s="81"/>
      <c r="V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S353" s="81"/>
      <c r="T353" s="81"/>
      <c r="U353" s="81"/>
      <c r="V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S354" s="81"/>
      <c r="T354" s="81"/>
      <c r="U354" s="81"/>
      <c r="V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S355" s="81"/>
      <c r="T355" s="81"/>
      <c r="U355" s="81"/>
      <c r="V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S356" s="81"/>
      <c r="T356" s="81"/>
      <c r="U356" s="81"/>
      <c r="V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S357" s="81"/>
      <c r="T357" s="81"/>
      <c r="U357" s="81"/>
      <c r="V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S358" s="81"/>
      <c r="T358" s="81"/>
      <c r="U358" s="81"/>
      <c r="V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S359" s="81"/>
      <c r="T359" s="81"/>
      <c r="U359" s="81"/>
      <c r="V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S360" s="81"/>
      <c r="T360" s="81"/>
      <c r="U360" s="81"/>
      <c r="V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S361" s="81"/>
      <c r="T361" s="81"/>
      <c r="U361" s="81"/>
      <c r="V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S362" s="81"/>
      <c r="T362" s="81"/>
      <c r="U362" s="81"/>
      <c r="V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S363" s="81"/>
      <c r="T363" s="81"/>
      <c r="U363" s="81"/>
      <c r="V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S364" s="81"/>
      <c r="T364" s="81"/>
      <c r="U364" s="81"/>
      <c r="V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S365" s="81"/>
      <c r="T365" s="81"/>
      <c r="U365" s="81"/>
      <c r="V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S366" s="81"/>
      <c r="T366" s="81"/>
      <c r="U366" s="81"/>
      <c r="V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S367" s="81"/>
      <c r="T367" s="81"/>
      <c r="U367" s="81"/>
      <c r="V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S368" s="81"/>
      <c r="T368" s="81"/>
      <c r="U368" s="81"/>
      <c r="V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S369" s="81"/>
      <c r="T369" s="81"/>
      <c r="U369" s="81"/>
      <c r="V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S370" s="81"/>
      <c r="T370" s="81"/>
      <c r="U370" s="81"/>
      <c r="V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S371" s="81"/>
      <c r="T371" s="81"/>
      <c r="U371" s="81"/>
      <c r="V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S372" s="81"/>
      <c r="T372" s="81"/>
      <c r="U372" s="81"/>
      <c r="V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S373" s="81"/>
      <c r="T373" s="81"/>
      <c r="U373" s="81"/>
      <c r="V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S374" s="81"/>
      <c r="T374" s="81"/>
      <c r="U374" s="81"/>
      <c r="V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S375" s="81"/>
      <c r="T375" s="81"/>
      <c r="U375" s="81"/>
      <c r="V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S376" s="81"/>
      <c r="T376" s="81"/>
      <c r="U376" s="81"/>
      <c r="V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S377" s="81"/>
      <c r="T377" s="81"/>
      <c r="U377" s="81"/>
      <c r="V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S378" s="81"/>
      <c r="T378" s="81"/>
      <c r="U378" s="81"/>
      <c r="V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S379" s="81"/>
      <c r="T379" s="81"/>
      <c r="U379" s="81"/>
      <c r="V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S380" s="81"/>
      <c r="T380" s="81"/>
      <c r="U380" s="81"/>
      <c r="V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S381" s="81"/>
      <c r="T381" s="81"/>
      <c r="U381" s="81"/>
      <c r="V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S382" s="81"/>
      <c r="T382" s="81"/>
      <c r="U382" s="81"/>
      <c r="V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S383" s="81"/>
      <c r="T383" s="81"/>
      <c r="U383" s="81"/>
      <c r="V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S384" s="81"/>
      <c r="T384" s="81"/>
      <c r="U384" s="81"/>
      <c r="V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S385" s="81"/>
      <c r="T385" s="81"/>
      <c r="U385" s="81"/>
      <c r="V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S386" s="81"/>
      <c r="T386" s="81"/>
      <c r="U386" s="81"/>
      <c r="V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S387" s="81"/>
      <c r="T387" s="81"/>
      <c r="U387" s="81"/>
      <c r="V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S388" s="81"/>
      <c r="T388" s="81"/>
      <c r="U388" s="81"/>
      <c r="V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S389" s="81"/>
      <c r="T389" s="81"/>
      <c r="U389" s="81"/>
      <c r="V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S390" s="81"/>
      <c r="T390" s="81"/>
      <c r="U390" s="81"/>
      <c r="V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S391" s="81"/>
      <c r="T391" s="81"/>
      <c r="U391" s="81"/>
      <c r="V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S392" s="81"/>
      <c r="T392" s="81"/>
      <c r="U392" s="81"/>
      <c r="V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S393" s="81"/>
      <c r="T393" s="81"/>
      <c r="U393" s="81"/>
      <c r="V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S394" s="81"/>
      <c r="T394" s="81"/>
      <c r="U394" s="81"/>
      <c r="V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S395" s="81"/>
      <c r="T395" s="81"/>
      <c r="U395" s="81"/>
      <c r="V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S396" s="81"/>
      <c r="T396" s="81"/>
      <c r="U396" s="81"/>
      <c r="V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S397" s="81"/>
      <c r="T397" s="81"/>
      <c r="U397" s="81"/>
      <c r="V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S398" s="81"/>
      <c r="T398" s="81"/>
      <c r="U398" s="81"/>
      <c r="V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S399" s="81"/>
      <c r="T399" s="81"/>
      <c r="U399" s="81"/>
      <c r="V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S400" s="81"/>
      <c r="T400" s="81"/>
      <c r="U400" s="81"/>
      <c r="V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S401" s="81"/>
      <c r="T401" s="81"/>
      <c r="U401" s="81"/>
      <c r="V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S402" s="81"/>
      <c r="T402" s="81"/>
      <c r="U402" s="81"/>
      <c r="V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S403" s="81"/>
      <c r="T403" s="81"/>
      <c r="U403" s="81"/>
      <c r="V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S404" s="81"/>
      <c r="T404" s="81"/>
      <c r="U404" s="81"/>
      <c r="V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S405" s="81"/>
      <c r="T405" s="81"/>
      <c r="U405" s="81"/>
      <c r="V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S406" s="81"/>
      <c r="T406" s="81"/>
      <c r="U406" s="81"/>
      <c r="V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S407" s="81"/>
      <c r="T407" s="81"/>
      <c r="U407" s="81"/>
      <c r="V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S408" s="81"/>
      <c r="T408" s="81"/>
      <c r="U408" s="81"/>
      <c r="V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S409" s="81"/>
      <c r="T409" s="81"/>
      <c r="U409" s="81"/>
      <c r="V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S410" s="81"/>
      <c r="T410" s="81"/>
      <c r="U410" s="81"/>
      <c r="V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S411" s="81"/>
      <c r="T411" s="81"/>
      <c r="U411" s="81"/>
      <c r="V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S412" s="81"/>
      <c r="T412" s="81"/>
      <c r="U412" s="81"/>
      <c r="V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S413" s="81"/>
      <c r="T413" s="81"/>
      <c r="U413" s="81"/>
      <c r="V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S414" s="81"/>
      <c r="T414" s="81"/>
      <c r="U414" s="81"/>
      <c r="V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S415" s="81"/>
      <c r="T415" s="81"/>
      <c r="U415" s="81"/>
      <c r="V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S416" s="81"/>
      <c r="T416" s="81"/>
      <c r="U416" s="81"/>
      <c r="V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S417" s="81"/>
      <c r="T417" s="81"/>
      <c r="U417" s="81"/>
      <c r="V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S418" s="81"/>
      <c r="T418" s="81"/>
      <c r="U418" s="81"/>
      <c r="V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S419" s="81"/>
      <c r="T419" s="81"/>
      <c r="U419" s="81"/>
      <c r="V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S420" s="81"/>
      <c r="T420" s="81"/>
      <c r="U420" s="81"/>
      <c r="V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S421" s="81"/>
      <c r="T421" s="81"/>
      <c r="U421" s="81"/>
      <c r="V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S422" s="81"/>
      <c r="T422" s="81"/>
      <c r="U422" s="81"/>
      <c r="V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S423" s="81"/>
      <c r="T423" s="81"/>
      <c r="U423" s="81"/>
      <c r="V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S424" s="81"/>
      <c r="T424" s="81"/>
      <c r="U424" s="81"/>
      <c r="V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S425" s="81"/>
      <c r="T425" s="81"/>
      <c r="U425" s="81"/>
      <c r="V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S426" s="81"/>
      <c r="T426" s="81"/>
      <c r="U426" s="81"/>
      <c r="V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S427" s="81"/>
      <c r="T427" s="81"/>
      <c r="U427" s="81"/>
      <c r="V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S428" s="81"/>
      <c r="T428" s="81"/>
      <c r="U428" s="81"/>
      <c r="V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S429" s="81"/>
      <c r="T429" s="81"/>
      <c r="U429" s="81"/>
      <c r="V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S430" s="81"/>
      <c r="T430" s="81"/>
      <c r="U430" s="81"/>
      <c r="V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S431" s="81"/>
      <c r="T431" s="81"/>
      <c r="U431" s="81"/>
      <c r="V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S432" s="81"/>
      <c r="T432" s="81"/>
      <c r="U432" s="81"/>
      <c r="V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S433" s="81"/>
      <c r="T433" s="81"/>
      <c r="U433" s="81"/>
      <c r="V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S434" s="81"/>
      <c r="T434" s="81"/>
      <c r="U434" s="81"/>
      <c r="V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S435" s="81"/>
      <c r="T435" s="81"/>
      <c r="U435" s="81"/>
      <c r="V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S436" s="81"/>
      <c r="T436" s="81"/>
      <c r="U436" s="81"/>
      <c r="V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S437" s="81"/>
      <c r="T437" s="81"/>
      <c r="U437" s="81"/>
      <c r="V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S438" s="81"/>
      <c r="T438" s="81"/>
      <c r="U438" s="81"/>
      <c r="V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S439" s="81"/>
      <c r="T439" s="81"/>
      <c r="U439" s="81"/>
      <c r="V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S440" s="81"/>
      <c r="T440" s="81"/>
      <c r="U440" s="81"/>
      <c r="V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S441" s="81"/>
      <c r="T441" s="81"/>
      <c r="U441" s="81"/>
      <c r="V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S442" s="81"/>
      <c r="T442" s="81"/>
      <c r="U442" s="81"/>
      <c r="V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S443" s="81"/>
      <c r="T443" s="81"/>
      <c r="U443" s="81"/>
      <c r="V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S444" s="81"/>
      <c r="T444" s="81"/>
      <c r="U444" s="81"/>
      <c r="V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S445" s="81"/>
      <c r="T445" s="81"/>
      <c r="U445" s="81"/>
      <c r="V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S446" s="81"/>
      <c r="T446" s="81"/>
      <c r="U446" s="81"/>
      <c r="V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S447" s="81"/>
      <c r="T447" s="81"/>
      <c r="U447" s="81"/>
      <c r="V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S448" s="81"/>
      <c r="T448" s="81"/>
      <c r="U448" s="81"/>
      <c r="V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S449" s="81"/>
      <c r="T449" s="81"/>
      <c r="U449" s="81"/>
      <c r="V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S450" s="81"/>
      <c r="T450" s="81"/>
      <c r="U450" s="81"/>
      <c r="V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S451" s="81"/>
      <c r="T451" s="81"/>
      <c r="U451" s="81"/>
      <c r="V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S452" s="81"/>
      <c r="T452" s="81"/>
      <c r="U452" s="81"/>
      <c r="V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S453" s="81"/>
      <c r="T453" s="81"/>
      <c r="U453" s="81"/>
      <c r="V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S454" s="81"/>
      <c r="T454" s="81"/>
      <c r="U454" s="81"/>
      <c r="V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S455" s="81"/>
      <c r="T455" s="81"/>
      <c r="U455" s="81"/>
      <c r="V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S456" s="81"/>
      <c r="T456" s="81"/>
      <c r="U456" s="81"/>
      <c r="V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S457" s="81"/>
      <c r="T457" s="81"/>
      <c r="U457" s="81"/>
      <c r="V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S458" s="81"/>
      <c r="T458" s="81"/>
      <c r="U458" s="81"/>
      <c r="V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S459" s="81"/>
      <c r="T459" s="81"/>
      <c r="U459" s="81"/>
      <c r="V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S460" s="81"/>
      <c r="T460" s="81"/>
      <c r="U460" s="81"/>
      <c r="V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S461" s="81"/>
      <c r="T461" s="81"/>
      <c r="U461" s="81"/>
      <c r="V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S462" s="81"/>
      <c r="T462" s="81"/>
      <c r="U462" s="81"/>
      <c r="V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S463" s="81"/>
      <c r="T463" s="81"/>
      <c r="U463" s="81"/>
      <c r="V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S464" s="81"/>
      <c r="T464" s="81"/>
      <c r="U464" s="81"/>
      <c r="V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S465" s="81"/>
      <c r="T465" s="81"/>
      <c r="U465" s="81"/>
      <c r="V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S466" s="81"/>
      <c r="T466" s="81"/>
      <c r="U466" s="81"/>
      <c r="V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S467" s="81"/>
      <c r="T467" s="81"/>
      <c r="U467" s="81"/>
      <c r="V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S468" s="81"/>
      <c r="T468" s="81"/>
      <c r="U468" s="81"/>
      <c r="V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S469" s="81"/>
      <c r="T469" s="81"/>
      <c r="U469" s="81"/>
      <c r="V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S470" s="81"/>
      <c r="T470" s="81"/>
      <c r="U470" s="81"/>
      <c r="V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S471" s="81"/>
      <c r="T471" s="81"/>
      <c r="U471" s="81"/>
      <c r="V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S472" s="81"/>
      <c r="T472" s="81"/>
      <c r="U472" s="81"/>
      <c r="V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S473" s="81"/>
      <c r="T473" s="81"/>
      <c r="U473" s="81"/>
      <c r="V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S474" s="81"/>
      <c r="T474" s="81"/>
      <c r="U474" s="81"/>
      <c r="V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S475" s="81"/>
      <c r="T475" s="81"/>
      <c r="U475" s="81"/>
      <c r="V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S476" s="81"/>
      <c r="T476" s="81"/>
      <c r="U476" s="81"/>
      <c r="V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S477" s="81"/>
      <c r="T477" s="81"/>
      <c r="U477" s="81"/>
      <c r="V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S478" s="81"/>
      <c r="T478" s="81"/>
      <c r="U478" s="81"/>
      <c r="V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S479" s="81"/>
      <c r="T479" s="81"/>
      <c r="U479" s="81"/>
      <c r="V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S480" s="81"/>
      <c r="T480" s="81"/>
      <c r="U480" s="81"/>
      <c r="V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S481" s="81"/>
      <c r="T481" s="81"/>
      <c r="U481" s="81"/>
      <c r="V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S482" s="81"/>
      <c r="T482" s="81"/>
      <c r="U482" s="81"/>
      <c r="V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S483" s="81"/>
      <c r="T483" s="81"/>
      <c r="U483" s="81"/>
      <c r="V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S484" s="81"/>
      <c r="T484" s="81"/>
      <c r="U484" s="81"/>
      <c r="V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S485" s="81"/>
      <c r="T485" s="81"/>
      <c r="U485" s="81"/>
      <c r="V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S486" s="81"/>
      <c r="T486" s="81"/>
      <c r="U486" s="81"/>
      <c r="V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S487" s="81"/>
      <c r="T487" s="81"/>
      <c r="U487" s="81"/>
      <c r="V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S488" s="81"/>
      <c r="T488" s="81"/>
      <c r="U488" s="81"/>
      <c r="V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S489" s="81"/>
      <c r="T489" s="81"/>
      <c r="U489" s="81"/>
      <c r="V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S490" s="81"/>
      <c r="T490" s="81"/>
      <c r="U490" s="81"/>
      <c r="V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S491" s="81"/>
      <c r="T491" s="81"/>
      <c r="U491" s="81"/>
      <c r="V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S492" s="81"/>
      <c r="T492" s="81"/>
      <c r="U492" s="81"/>
      <c r="V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S493" s="81"/>
      <c r="T493" s="81"/>
      <c r="U493" s="81"/>
      <c r="V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S494" s="81"/>
      <c r="T494" s="81"/>
      <c r="U494" s="81"/>
      <c r="V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S495" s="81"/>
      <c r="T495" s="81"/>
      <c r="U495" s="81"/>
      <c r="V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S496" s="81"/>
      <c r="T496" s="81"/>
      <c r="U496" s="81"/>
      <c r="V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S497" s="81"/>
      <c r="T497" s="81"/>
      <c r="U497" s="81"/>
      <c r="V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S498" s="81"/>
      <c r="T498" s="81"/>
      <c r="U498" s="81"/>
      <c r="V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S499" s="81"/>
      <c r="T499" s="81"/>
      <c r="U499" s="81"/>
      <c r="V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S500" s="81"/>
      <c r="T500" s="81"/>
      <c r="U500" s="81"/>
      <c r="V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S501" s="81"/>
      <c r="T501" s="81"/>
      <c r="U501" s="81"/>
      <c r="V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S502" s="81"/>
      <c r="T502" s="81"/>
      <c r="U502" s="81"/>
      <c r="V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S503" s="81"/>
      <c r="T503" s="81"/>
      <c r="U503" s="81"/>
      <c r="V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S504" s="81"/>
      <c r="T504" s="81"/>
      <c r="U504" s="81"/>
      <c r="V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S505" s="81"/>
      <c r="T505" s="81"/>
      <c r="U505" s="81"/>
      <c r="V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S506" s="81"/>
      <c r="T506" s="81"/>
      <c r="U506" s="81"/>
      <c r="V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S507" s="81"/>
      <c r="T507" s="81"/>
      <c r="U507" s="81"/>
      <c r="V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S508" s="81"/>
      <c r="T508" s="81"/>
      <c r="U508" s="81"/>
      <c r="V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S509" s="81"/>
      <c r="T509" s="81"/>
      <c r="U509" s="81"/>
      <c r="V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S510" s="81"/>
      <c r="T510" s="81"/>
      <c r="U510" s="81"/>
      <c r="V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S511" s="81"/>
      <c r="T511" s="81"/>
      <c r="U511" s="81"/>
      <c r="V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S512" s="81"/>
      <c r="T512" s="81"/>
      <c r="U512" s="81"/>
      <c r="V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S513" s="81"/>
      <c r="T513" s="81"/>
      <c r="U513" s="81"/>
      <c r="V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S514" s="81"/>
      <c r="T514" s="81"/>
      <c r="U514" s="81"/>
      <c r="V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S515" s="81"/>
      <c r="T515" s="81"/>
      <c r="U515" s="81"/>
      <c r="V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S516" s="81"/>
      <c r="T516" s="81"/>
      <c r="U516" s="81"/>
      <c r="V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S517" s="81"/>
      <c r="T517" s="81"/>
      <c r="U517" s="81"/>
      <c r="V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S518" s="81"/>
      <c r="T518" s="81"/>
      <c r="U518" s="81"/>
      <c r="V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S519" s="81"/>
      <c r="T519" s="81"/>
      <c r="U519" s="81"/>
      <c r="V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S520" s="81"/>
      <c r="T520" s="81"/>
      <c r="U520" s="81"/>
      <c r="V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S521" s="81"/>
      <c r="T521" s="81"/>
      <c r="U521" s="81"/>
      <c r="V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S522" s="81"/>
      <c r="T522" s="81"/>
      <c r="U522" s="81"/>
      <c r="V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S523" s="81"/>
      <c r="T523" s="81"/>
      <c r="U523" s="81"/>
      <c r="V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S524" s="81"/>
      <c r="T524" s="81"/>
      <c r="U524" s="81"/>
      <c r="V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S525" s="81"/>
      <c r="T525" s="81"/>
      <c r="U525" s="81"/>
      <c r="V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S526" s="81"/>
      <c r="T526" s="81"/>
      <c r="U526" s="81"/>
      <c r="V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S527" s="81"/>
      <c r="T527" s="81"/>
      <c r="U527" s="81"/>
      <c r="V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S528" s="81"/>
      <c r="T528" s="81"/>
      <c r="U528" s="81"/>
      <c r="V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S529" s="81"/>
      <c r="T529" s="81"/>
      <c r="U529" s="81"/>
      <c r="V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S530" s="81"/>
      <c r="T530" s="81"/>
      <c r="U530" s="81"/>
      <c r="V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S531" s="81"/>
      <c r="T531" s="81"/>
      <c r="U531" s="81"/>
      <c r="V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S532" s="81"/>
      <c r="T532" s="81"/>
      <c r="U532" s="81"/>
      <c r="V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S533" s="81"/>
      <c r="T533" s="81"/>
      <c r="U533" s="81"/>
      <c r="V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S534" s="81"/>
      <c r="T534" s="81"/>
      <c r="U534" s="81"/>
      <c r="V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S535" s="81"/>
      <c r="T535" s="81"/>
      <c r="U535" s="81"/>
      <c r="V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S536" s="81"/>
      <c r="T536" s="81"/>
      <c r="U536" s="81"/>
      <c r="V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S537" s="81"/>
      <c r="T537" s="81"/>
      <c r="U537" s="81"/>
      <c r="V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S538" s="81"/>
      <c r="T538" s="81"/>
      <c r="U538" s="81"/>
      <c r="V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S539" s="81"/>
      <c r="T539" s="81"/>
      <c r="U539" s="81"/>
      <c r="V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S540" s="81"/>
      <c r="T540" s="81"/>
      <c r="U540" s="81"/>
      <c r="V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S541" s="81"/>
      <c r="T541" s="81"/>
      <c r="U541" s="81"/>
      <c r="V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S542" s="81"/>
      <c r="T542" s="81"/>
      <c r="U542" s="81"/>
      <c r="V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S543" s="81"/>
      <c r="T543" s="81"/>
      <c r="U543" s="81"/>
      <c r="V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S544" s="81"/>
      <c r="T544" s="81"/>
      <c r="U544" s="81"/>
      <c r="V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S545" s="81"/>
      <c r="T545" s="81"/>
      <c r="U545" s="81"/>
      <c r="V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S546" s="81"/>
      <c r="T546" s="81"/>
      <c r="U546" s="81"/>
      <c r="V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S547" s="81"/>
      <c r="T547" s="81"/>
      <c r="U547" s="81"/>
      <c r="V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S548" s="81"/>
      <c r="T548" s="81"/>
      <c r="U548" s="81"/>
      <c r="V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S549" s="81"/>
      <c r="T549" s="81"/>
      <c r="U549" s="81"/>
      <c r="V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S550" s="81"/>
      <c r="T550" s="81"/>
      <c r="U550" s="81"/>
      <c r="V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S551" s="81"/>
      <c r="T551" s="81"/>
      <c r="U551" s="81"/>
      <c r="V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S552" s="81"/>
      <c r="T552" s="81"/>
      <c r="U552" s="81"/>
      <c r="V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S553" s="81"/>
      <c r="T553" s="81"/>
      <c r="U553" s="81"/>
      <c r="V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S554" s="81"/>
      <c r="T554" s="81"/>
      <c r="U554" s="81"/>
      <c r="V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S555" s="81"/>
      <c r="T555" s="81"/>
      <c r="U555" s="81"/>
      <c r="V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S556" s="81"/>
      <c r="T556" s="81"/>
      <c r="U556" s="81"/>
      <c r="V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S557" s="81"/>
      <c r="T557" s="81"/>
      <c r="U557" s="81"/>
      <c r="V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S558" s="81"/>
      <c r="T558" s="81"/>
      <c r="U558" s="81"/>
      <c r="V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S559" s="81"/>
      <c r="T559" s="81"/>
      <c r="U559" s="81"/>
      <c r="V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S560" s="81"/>
      <c r="T560" s="81"/>
      <c r="U560" s="81"/>
      <c r="V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S561" s="81"/>
      <c r="T561" s="81"/>
      <c r="U561" s="81"/>
      <c r="V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S562" s="81"/>
      <c r="T562" s="81"/>
      <c r="U562" s="81"/>
      <c r="V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S563" s="81"/>
      <c r="T563" s="81"/>
      <c r="U563" s="81"/>
      <c r="V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S564" s="81"/>
      <c r="T564" s="81"/>
      <c r="U564" s="81"/>
      <c r="V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S565" s="81"/>
      <c r="T565" s="81"/>
      <c r="U565" s="81"/>
      <c r="V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S566" s="81"/>
      <c r="T566" s="81"/>
      <c r="U566" s="81"/>
      <c r="V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S567" s="81"/>
      <c r="T567" s="81"/>
      <c r="U567" s="81"/>
      <c r="V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S568" s="81"/>
      <c r="T568" s="81"/>
      <c r="U568" s="81"/>
      <c r="V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S569" s="81"/>
      <c r="T569" s="81"/>
      <c r="U569" s="81"/>
      <c r="V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S570" s="81"/>
      <c r="T570" s="81"/>
      <c r="U570" s="81"/>
      <c r="V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S571" s="81"/>
      <c r="T571" s="81"/>
      <c r="U571" s="81"/>
      <c r="V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S572" s="81"/>
      <c r="T572" s="81"/>
      <c r="U572" s="81"/>
      <c r="V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S573" s="81"/>
      <c r="T573" s="81"/>
      <c r="U573" s="81"/>
      <c r="V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S574" s="81"/>
      <c r="T574" s="81"/>
      <c r="U574" s="81"/>
      <c r="V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S575" s="81"/>
      <c r="T575" s="81"/>
      <c r="U575" s="81"/>
      <c r="V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S576" s="81"/>
      <c r="T576" s="81"/>
      <c r="U576" s="81"/>
      <c r="V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S577" s="81"/>
      <c r="T577" s="81"/>
      <c r="U577" s="81"/>
      <c r="V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S578" s="81"/>
      <c r="T578" s="81"/>
      <c r="U578" s="81"/>
      <c r="V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S579" s="81"/>
      <c r="T579" s="81"/>
      <c r="U579" s="81"/>
      <c r="V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S580" s="81"/>
      <c r="T580" s="81"/>
      <c r="U580" s="81"/>
      <c r="V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S581" s="81"/>
      <c r="T581" s="81"/>
      <c r="U581" s="81"/>
      <c r="V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S582" s="81"/>
      <c r="T582" s="81"/>
      <c r="U582" s="81"/>
      <c r="V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S583" s="81"/>
      <c r="T583" s="81"/>
      <c r="U583" s="81"/>
      <c r="V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S584" s="81"/>
      <c r="T584" s="81"/>
      <c r="U584" s="81"/>
      <c r="V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S585" s="81"/>
      <c r="T585" s="81"/>
      <c r="U585" s="81"/>
      <c r="V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S586" s="81"/>
      <c r="T586" s="81"/>
      <c r="U586" s="81"/>
      <c r="V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S587" s="81"/>
      <c r="T587" s="81"/>
      <c r="U587" s="81"/>
      <c r="V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S588" s="81"/>
      <c r="T588" s="81"/>
      <c r="U588" s="81"/>
      <c r="V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S589" s="81"/>
      <c r="T589" s="81"/>
      <c r="U589" s="81"/>
      <c r="V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S590" s="81"/>
      <c r="T590" s="81"/>
      <c r="U590" s="81"/>
      <c r="V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S591" s="81"/>
      <c r="T591" s="81"/>
      <c r="U591" s="81"/>
      <c r="V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S592" s="81"/>
      <c r="T592" s="81"/>
      <c r="U592" s="81"/>
      <c r="V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S593" s="81"/>
      <c r="T593" s="81"/>
      <c r="U593" s="81"/>
      <c r="V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S594" s="81"/>
      <c r="T594" s="81"/>
      <c r="U594" s="81"/>
      <c r="V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S595" s="81"/>
      <c r="T595" s="81"/>
      <c r="U595" s="81"/>
      <c r="V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S596" s="81"/>
      <c r="T596" s="81"/>
      <c r="U596" s="81"/>
      <c r="V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S597" s="81"/>
      <c r="T597" s="81"/>
      <c r="U597" s="81"/>
      <c r="V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S598" s="81"/>
      <c r="T598" s="81"/>
      <c r="U598" s="81"/>
      <c r="V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S599" s="81"/>
      <c r="T599" s="81"/>
      <c r="U599" s="81"/>
      <c r="V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S600" s="81"/>
      <c r="T600" s="81"/>
      <c r="U600" s="81"/>
      <c r="V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S601" s="81"/>
      <c r="T601" s="81"/>
      <c r="U601" s="81"/>
      <c r="V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S602" s="81"/>
      <c r="T602" s="81"/>
      <c r="U602" s="81"/>
      <c r="V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S603" s="81"/>
      <c r="T603" s="81"/>
      <c r="U603" s="81"/>
      <c r="V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S604" s="81"/>
      <c r="T604" s="81"/>
      <c r="U604" s="81"/>
      <c r="V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S605" s="81"/>
      <c r="T605" s="81"/>
      <c r="U605" s="81"/>
      <c r="V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S606" s="81"/>
      <c r="T606" s="81"/>
      <c r="U606" s="81"/>
      <c r="V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S607" s="81"/>
      <c r="T607" s="81"/>
      <c r="U607" s="81"/>
      <c r="V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S608" s="81"/>
      <c r="T608" s="81"/>
      <c r="U608" s="81"/>
      <c r="V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S609" s="81"/>
      <c r="T609" s="81"/>
      <c r="U609" s="81"/>
      <c r="V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S610" s="81"/>
      <c r="T610" s="81"/>
      <c r="U610" s="81"/>
      <c r="V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S611" s="81"/>
      <c r="T611" s="81"/>
      <c r="U611" s="81"/>
      <c r="V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S612" s="81"/>
      <c r="T612" s="81"/>
      <c r="U612" s="81"/>
      <c r="V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S613" s="81"/>
      <c r="T613" s="81"/>
      <c r="U613" s="81"/>
      <c r="V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S614" s="81"/>
      <c r="T614" s="81"/>
      <c r="U614" s="81"/>
      <c r="V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S615" s="81"/>
      <c r="T615" s="81"/>
      <c r="U615" s="81"/>
      <c r="V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S616" s="81"/>
      <c r="T616" s="81"/>
      <c r="U616" s="81"/>
      <c r="V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S617" s="81"/>
      <c r="T617" s="81"/>
      <c r="U617" s="81"/>
      <c r="V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S618" s="81"/>
      <c r="T618" s="81"/>
      <c r="U618" s="81"/>
      <c r="V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S619" s="81"/>
      <c r="T619" s="81"/>
      <c r="U619" s="81"/>
      <c r="V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S620" s="81"/>
      <c r="T620" s="81"/>
      <c r="U620" s="81"/>
      <c r="V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S621" s="81"/>
      <c r="T621" s="81"/>
      <c r="U621" s="81"/>
      <c r="V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S622" s="81"/>
      <c r="T622" s="81"/>
      <c r="U622" s="81"/>
      <c r="V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S623" s="81"/>
      <c r="T623" s="81"/>
      <c r="U623" s="81"/>
      <c r="V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S624" s="81"/>
      <c r="T624" s="81"/>
      <c r="U624" s="81"/>
      <c r="V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S625" s="81"/>
      <c r="T625" s="81"/>
      <c r="U625" s="81"/>
      <c r="V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S626" s="81"/>
      <c r="T626" s="81"/>
      <c r="U626" s="81"/>
      <c r="V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S627" s="81"/>
      <c r="T627" s="81"/>
      <c r="U627" s="81"/>
      <c r="V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S628" s="81"/>
      <c r="T628" s="81"/>
      <c r="U628" s="81"/>
      <c r="V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S629" s="81"/>
      <c r="T629" s="81"/>
      <c r="U629" s="81"/>
      <c r="V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S630" s="81"/>
      <c r="T630" s="81"/>
      <c r="U630" s="81"/>
      <c r="V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S631" s="81"/>
      <c r="T631" s="81"/>
      <c r="U631" s="81"/>
      <c r="V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S632" s="81"/>
      <c r="T632" s="81"/>
      <c r="U632" s="81"/>
      <c r="V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S633" s="81"/>
      <c r="T633" s="81"/>
      <c r="U633" s="81"/>
      <c r="V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S634" s="81"/>
      <c r="T634" s="81"/>
      <c r="U634" s="81"/>
      <c r="V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S635" s="81"/>
      <c r="T635" s="81"/>
      <c r="U635" s="81"/>
      <c r="V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S636" s="81"/>
      <c r="T636" s="81"/>
      <c r="U636" s="81"/>
      <c r="V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S637" s="81"/>
      <c r="T637" s="81"/>
      <c r="U637" s="81"/>
      <c r="V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S638" s="81"/>
      <c r="T638" s="81"/>
      <c r="U638" s="81"/>
      <c r="V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S639" s="81"/>
      <c r="T639" s="81"/>
      <c r="U639" s="81"/>
      <c r="V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S640" s="81"/>
      <c r="T640" s="81"/>
      <c r="U640" s="81"/>
      <c r="V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S641" s="81"/>
      <c r="T641" s="81"/>
      <c r="U641" s="81"/>
      <c r="V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S642" s="81"/>
      <c r="T642" s="81"/>
      <c r="U642" s="81"/>
      <c r="V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S643" s="81"/>
      <c r="T643" s="81"/>
      <c r="U643" s="81"/>
      <c r="V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S644" s="81"/>
      <c r="T644" s="81"/>
      <c r="U644" s="81"/>
      <c r="V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S645" s="81"/>
      <c r="T645" s="81"/>
      <c r="U645" s="81"/>
      <c r="V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S646" s="81"/>
      <c r="T646" s="81"/>
      <c r="U646" s="81"/>
      <c r="V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S647" s="81"/>
      <c r="T647" s="81"/>
      <c r="U647" s="81"/>
      <c r="V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S648" s="81"/>
      <c r="T648" s="81"/>
      <c r="U648" s="81"/>
      <c r="V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S649" s="81"/>
      <c r="T649" s="81"/>
      <c r="U649" s="81"/>
      <c r="V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S650" s="81"/>
      <c r="T650" s="81"/>
      <c r="U650" s="81"/>
      <c r="V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S651" s="81"/>
      <c r="T651" s="81"/>
      <c r="U651" s="81"/>
      <c r="V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S652" s="81"/>
      <c r="T652" s="81"/>
      <c r="U652" s="81"/>
      <c r="V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S653" s="81"/>
      <c r="T653" s="81"/>
      <c r="U653" s="81"/>
      <c r="V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S654" s="81"/>
      <c r="T654" s="81"/>
      <c r="U654" s="81"/>
      <c r="V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S655" s="81"/>
      <c r="T655" s="81"/>
      <c r="U655" s="81"/>
      <c r="V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S656" s="81"/>
      <c r="T656" s="81"/>
      <c r="U656" s="81"/>
      <c r="V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S657" s="81"/>
      <c r="T657" s="81"/>
      <c r="U657" s="81"/>
      <c r="V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S658" s="81"/>
      <c r="T658" s="81"/>
      <c r="U658" s="81"/>
      <c r="V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S659" s="81"/>
      <c r="T659" s="81"/>
      <c r="U659" s="81"/>
      <c r="V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S660" s="81"/>
      <c r="T660" s="81"/>
      <c r="U660" s="81"/>
      <c r="V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S661" s="81"/>
      <c r="T661" s="81"/>
      <c r="U661" s="81"/>
      <c r="V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S662" s="81"/>
      <c r="T662" s="81"/>
      <c r="U662" s="81"/>
      <c r="V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S663" s="81"/>
      <c r="T663" s="81"/>
      <c r="U663" s="81"/>
      <c r="V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S664" s="81"/>
      <c r="T664" s="81"/>
      <c r="U664" s="81"/>
      <c r="V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S665" s="81"/>
      <c r="T665" s="81"/>
      <c r="U665" s="81"/>
      <c r="V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S666" s="81"/>
      <c r="T666" s="81"/>
      <c r="U666" s="81"/>
      <c r="V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S667" s="81"/>
      <c r="T667" s="81"/>
      <c r="U667" s="81"/>
      <c r="V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S668" s="81"/>
      <c r="T668" s="81"/>
      <c r="U668" s="81"/>
      <c r="V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S669" s="81"/>
      <c r="T669" s="81"/>
      <c r="U669" s="81"/>
      <c r="V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S670" s="81"/>
      <c r="T670" s="81"/>
      <c r="U670" s="81"/>
      <c r="V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S671" s="81"/>
      <c r="T671" s="81"/>
      <c r="U671" s="81"/>
      <c r="V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S672" s="81"/>
      <c r="T672" s="81"/>
      <c r="U672" s="81"/>
      <c r="V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S673" s="81"/>
      <c r="T673" s="81"/>
      <c r="U673" s="81"/>
      <c r="V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S674" s="81"/>
      <c r="T674" s="81"/>
      <c r="U674" s="81"/>
      <c r="V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S675" s="81"/>
      <c r="T675" s="81"/>
      <c r="U675" s="81"/>
      <c r="V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S676" s="81"/>
      <c r="T676" s="81"/>
      <c r="U676" s="81"/>
      <c r="V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S677" s="81"/>
      <c r="T677" s="81"/>
      <c r="U677" s="81"/>
      <c r="V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S678" s="81"/>
      <c r="T678" s="81"/>
      <c r="U678" s="81"/>
      <c r="V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S679" s="81"/>
      <c r="T679" s="81"/>
      <c r="U679" s="81"/>
      <c r="V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S680" s="81"/>
      <c r="T680" s="81"/>
      <c r="U680" s="81"/>
      <c r="V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S681" s="81"/>
      <c r="T681" s="81"/>
      <c r="U681" s="81"/>
      <c r="V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S682" s="81"/>
      <c r="T682" s="81"/>
      <c r="U682" s="81"/>
      <c r="V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S683" s="81"/>
      <c r="T683" s="81"/>
      <c r="U683" s="81"/>
      <c r="V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S684" s="81"/>
      <c r="T684" s="81"/>
      <c r="U684" s="81"/>
      <c r="V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S685" s="81"/>
      <c r="T685" s="81"/>
      <c r="U685" s="81"/>
      <c r="V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S686" s="81"/>
      <c r="T686" s="81"/>
      <c r="U686" s="81"/>
      <c r="V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S687" s="81"/>
      <c r="T687" s="81"/>
      <c r="U687" s="81"/>
      <c r="V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S688" s="81"/>
      <c r="T688" s="81"/>
      <c r="U688" s="81"/>
      <c r="V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S689" s="81"/>
      <c r="T689" s="81"/>
      <c r="U689" s="81"/>
      <c r="V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S690" s="81"/>
      <c r="T690" s="81"/>
      <c r="U690" s="81"/>
      <c r="V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S691" s="81"/>
      <c r="T691" s="81"/>
      <c r="U691" s="81"/>
      <c r="V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S692" s="81"/>
      <c r="T692" s="81"/>
      <c r="U692" s="81"/>
      <c r="V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S693" s="81"/>
      <c r="T693" s="81"/>
      <c r="U693" s="81"/>
      <c r="V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S694" s="81"/>
      <c r="T694" s="81"/>
      <c r="U694" s="81"/>
      <c r="V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S695" s="81"/>
      <c r="T695" s="81"/>
      <c r="U695" s="81"/>
      <c r="V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S696" s="81"/>
      <c r="T696" s="81"/>
      <c r="U696" s="81"/>
      <c r="V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S697" s="81"/>
      <c r="T697" s="81"/>
      <c r="U697" s="81"/>
      <c r="V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S698" s="81"/>
      <c r="T698" s="81"/>
      <c r="U698" s="81"/>
      <c r="V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S699" s="81"/>
      <c r="T699" s="81"/>
      <c r="U699" s="81"/>
      <c r="V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S700" s="81"/>
      <c r="T700" s="81"/>
      <c r="U700" s="81"/>
      <c r="V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S701" s="81"/>
      <c r="T701" s="81"/>
      <c r="U701" s="81"/>
      <c r="V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S702" s="81"/>
      <c r="T702" s="81"/>
      <c r="U702" s="81"/>
      <c r="V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S703" s="81"/>
      <c r="T703" s="81"/>
      <c r="U703" s="81"/>
      <c r="V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S704" s="81"/>
      <c r="T704" s="81"/>
      <c r="U704" s="81"/>
      <c r="V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S705" s="81"/>
      <c r="T705" s="81"/>
      <c r="U705" s="81"/>
      <c r="V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S706" s="81"/>
      <c r="T706" s="81"/>
      <c r="U706" s="81"/>
      <c r="V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S707" s="81"/>
      <c r="T707" s="81"/>
      <c r="U707" s="81"/>
      <c r="V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S708" s="81"/>
      <c r="T708" s="81"/>
      <c r="U708" s="81"/>
      <c r="V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S709" s="81"/>
      <c r="T709" s="81"/>
      <c r="U709" s="81"/>
      <c r="V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S710" s="81"/>
      <c r="T710" s="81"/>
      <c r="U710" s="81"/>
      <c r="V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S711" s="81"/>
      <c r="T711" s="81"/>
      <c r="U711" s="81"/>
      <c r="V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S712" s="81"/>
      <c r="T712" s="81"/>
      <c r="U712" s="81"/>
      <c r="V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S713" s="81"/>
      <c r="T713" s="81"/>
      <c r="U713" s="81"/>
      <c r="V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S714" s="81"/>
      <c r="T714" s="81"/>
      <c r="U714" s="81"/>
      <c r="V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S715" s="81"/>
      <c r="T715" s="81"/>
      <c r="U715" s="81"/>
      <c r="V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S716" s="81"/>
      <c r="T716" s="81"/>
      <c r="U716" s="81"/>
      <c r="V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S717" s="81"/>
      <c r="T717" s="81"/>
      <c r="U717" s="81"/>
      <c r="V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S718" s="81"/>
      <c r="T718" s="81"/>
      <c r="U718" s="81"/>
      <c r="V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S719" s="81"/>
      <c r="T719" s="81"/>
      <c r="U719" s="81"/>
      <c r="V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S720" s="81"/>
      <c r="T720" s="81"/>
      <c r="U720" s="81"/>
      <c r="V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S721" s="81"/>
      <c r="T721" s="81"/>
      <c r="U721" s="81"/>
      <c r="V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S722" s="81"/>
      <c r="T722" s="81"/>
      <c r="U722" s="81"/>
      <c r="V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S723" s="81"/>
      <c r="T723" s="81"/>
      <c r="U723" s="81"/>
      <c r="V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S724" s="81"/>
      <c r="T724" s="81"/>
      <c r="U724" s="81"/>
      <c r="V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S725" s="81"/>
      <c r="T725" s="81"/>
      <c r="U725" s="81"/>
      <c r="V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S726" s="81"/>
      <c r="T726" s="81"/>
      <c r="U726" s="81"/>
      <c r="V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S727" s="81"/>
      <c r="T727" s="81"/>
      <c r="U727" s="81"/>
      <c r="V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S728" s="81"/>
      <c r="T728" s="81"/>
      <c r="U728" s="81"/>
      <c r="V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S729" s="81"/>
      <c r="T729" s="81"/>
      <c r="U729" s="81"/>
      <c r="V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S730" s="81"/>
      <c r="T730" s="81"/>
      <c r="U730" s="81"/>
      <c r="V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S731" s="81"/>
      <c r="T731" s="81"/>
      <c r="U731" s="81"/>
      <c r="V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S732" s="81"/>
      <c r="T732" s="81"/>
      <c r="U732" s="81"/>
      <c r="V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S733" s="81"/>
      <c r="T733" s="81"/>
      <c r="U733" s="81"/>
      <c r="V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S734" s="81"/>
      <c r="T734" s="81"/>
      <c r="U734" s="81"/>
      <c r="V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S735" s="81"/>
      <c r="T735" s="81"/>
      <c r="U735" s="81"/>
      <c r="V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S736" s="81"/>
      <c r="T736" s="81"/>
      <c r="U736" s="81"/>
      <c r="V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S737" s="81"/>
      <c r="T737" s="81"/>
      <c r="U737" s="81"/>
      <c r="V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S738" s="81"/>
      <c r="T738" s="81"/>
      <c r="U738" s="81"/>
      <c r="V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S739" s="81"/>
      <c r="T739" s="81"/>
      <c r="U739" s="81"/>
      <c r="V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S740" s="81"/>
      <c r="T740" s="81"/>
      <c r="U740" s="81"/>
      <c r="V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S741" s="81"/>
      <c r="T741" s="81"/>
      <c r="U741" s="81"/>
      <c r="V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S742" s="81"/>
      <c r="T742" s="81"/>
      <c r="U742" s="81"/>
      <c r="V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S743" s="81"/>
      <c r="T743" s="81"/>
      <c r="U743" s="81"/>
      <c r="V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S744" s="81"/>
      <c r="T744" s="81"/>
      <c r="U744" s="81"/>
      <c r="V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S745" s="81"/>
      <c r="T745" s="81"/>
      <c r="U745" s="81"/>
      <c r="V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S746" s="81"/>
      <c r="T746" s="81"/>
      <c r="U746" s="81"/>
      <c r="V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S747" s="81"/>
      <c r="T747" s="81"/>
      <c r="U747" s="81"/>
      <c r="V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S748" s="81"/>
      <c r="T748" s="81"/>
      <c r="U748" s="81"/>
      <c r="V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S749" s="81"/>
      <c r="T749" s="81"/>
      <c r="U749" s="81"/>
      <c r="V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S750" s="81"/>
      <c r="T750" s="81"/>
      <c r="U750" s="81"/>
      <c r="V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S751" s="81"/>
      <c r="T751" s="81"/>
      <c r="U751" s="81"/>
      <c r="V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S752" s="81"/>
      <c r="T752" s="81"/>
      <c r="U752" s="81"/>
      <c r="V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S753" s="81"/>
      <c r="T753" s="81"/>
      <c r="U753" s="81"/>
      <c r="V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S754" s="81"/>
      <c r="T754" s="81"/>
      <c r="U754" s="81"/>
      <c r="V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S755" s="81"/>
      <c r="T755" s="81"/>
      <c r="U755" s="81"/>
      <c r="V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S756" s="81"/>
      <c r="T756" s="81"/>
      <c r="U756" s="81"/>
      <c r="V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S757" s="81"/>
      <c r="T757" s="81"/>
      <c r="U757" s="81"/>
      <c r="V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S758" s="81"/>
      <c r="T758" s="81"/>
      <c r="U758" s="81"/>
      <c r="V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S759" s="81"/>
      <c r="T759" s="81"/>
      <c r="U759" s="81"/>
      <c r="V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S760" s="81"/>
      <c r="T760" s="81"/>
      <c r="U760" s="81"/>
      <c r="V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S761" s="81"/>
      <c r="T761" s="81"/>
      <c r="U761" s="81"/>
      <c r="V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S762" s="81"/>
      <c r="T762" s="81"/>
      <c r="U762" s="81"/>
      <c r="V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S763" s="81"/>
      <c r="T763" s="81"/>
      <c r="U763" s="81"/>
      <c r="V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S764" s="81"/>
      <c r="T764" s="81"/>
      <c r="U764" s="81"/>
      <c r="V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S765" s="81"/>
      <c r="T765" s="81"/>
      <c r="U765" s="81"/>
      <c r="V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S766" s="81"/>
      <c r="T766" s="81"/>
      <c r="U766" s="81"/>
      <c r="V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S767" s="81"/>
      <c r="T767" s="81"/>
      <c r="U767" s="81"/>
      <c r="V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S768" s="81"/>
      <c r="T768" s="81"/>
      <c r="U768" s="81"/>
      <c r="V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S769" s="81"/>
      <c r="T769" s="81"/>
      <c r="U769" s="81"/>
      <c r="V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S770" s="81"/>
      <c r="T770" s="81"/>
      <c r="U770" s="81"/>
      <c r="V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S771" s="81"/>
      <c r="T771" s="81"/>
      <c r="U771" s="81"/>
      <c r="V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S772" s="81"/>
      <c r="T772" s="81"/>
      <c r="U772" s="81"/>
      <c r="V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S773" s="81"/>
      <c r="T773" s="81"/>
      <c r="U773" s="81"/>
      <c r="V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S774" s="81"/>
      <c r="T774" s="81"/>
      <c r="U774" s="81"/>
      <c r="V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S775" s="81"/>
      <c r="T775" s="81"/>
      <c r="U775" s="81"/>
      <c r="V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S776" s="81"/>
      <c r="T776" s="81"/>
      <c r="U776" s="81"/>
      <c r="V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S777" s="81"/>
      <c r="T777" s="81"/>
      <c r="U777" s="81"/>
      <c r="V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S778" s="81"/>
      <c r="T778" s="81"/>
      <c r="U778" s="81"/>
      <c r="V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S779" s="81"/>
      <c r="T779" s="81"/>
      <c r="U779" s="81"/>
      <c r="V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S780" s="81"/>
      <c r="T780" s="81"/>
      <c r="U780" s="81"/>
      <c r="V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S781" s="81"/>
      <c r="T781" s="81"/>
      <c r="U781" s="81"/>
      <c r="V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S782" s="81"/>
      <c r="T782" s="81"/>
      <c r="U782" s="81"/>
      <c r="V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S783" s="81"/>
      <c r="T783" s="81"/>
      <c r="U783" s="81"/>
      <c r="V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S784" s="81"/>
      <c r="T784" s="81"/>
      <c r="U784" s="81"/>
      <c r="V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S785" s="81"/>
      <c r="T785" s="81"/>
      <c r="U785" s="81"/>
      <c r="V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S786" s="81"/>
      <c r="T786" s="81"/>
      <c r="U786" s="81"/>
      <c r="V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S787" s="81"/>
      <c r="T787" s="81"/>
      <c r="U787" s="81"/>
      <c r="V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S788" s="81"/>
      <c r="T788" s="81"/>
      <c r="U788" s="81"/>
      <c r="V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S789" s="81"/>
      <c r="T789" s="81"/>
      <c r="U789" s="81"/>
      <c r="V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S790" s="81"/>
      <c r="T790" s="81"/>
      <c r="U790" s="81"/>
      <c r="V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S791" s="81"/>
      <c r="T791" s="81"/>
      <c r="U791" s="81"/>
      <c r="V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S792" s="81"/>
      <c r="T792" s="81"/>
      <c r="U792" s="81"/>
      <c r="V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S793" s="81"/>
      <c r="T793" s="81"/>
      <c r="U793" s="81"/>
      <c r="V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S794" s="81"/>
      <c r="T794" s="81"/>
      <c r="U794" s="81"/>
      <c r="V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S795" s="81"/>
      <c r="T795" s="81"/>
      <c r="U795" s="81"/>
      <c r="V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S796" s="81"/>
      <c r="T796" s="81"/>
      <c r="U796" s="81"/>
      <c r="V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S797" s="81"/>
      <c r="T797" s="81"/>
      <c r="U797" s="81"/>
      <c r="V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S798" s="81"/>
      <c r="T798" s="81"/>
      <c r="U798" s="81"/>
      <c r="V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S799" s="81"/>
      <c r="T799" s="81"/>
      <c r="U799" s="81"/>
      <c r="V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S800" s="81"/>
      <c r="T800" s="81"/>
      <c r="U800" s="81"/>
      <c r="V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S801" s="81"/>
      <c r="T801" s="81"/>
      <c r="U801" s="81"/>
      <c r="V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S802" s="81"/>
      <c r="T802" s="81"/>
      <c r="U802" s="81"/>
      <c r="V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S803" s="81"/>
      <c r="T803" s="81"/>
      <c r="U803" s="81"/>
      <c r="V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S804" s="81"/>
      <c r="T804" s="81"/>
      <c r="U804" s="81"/>
      <c r="V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S805" s="81"/>
      <c r="T805" s="81"/>
      <c r="U805" s="81"/>
      <c r="V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S806" s="81"/>
      <c r="T806" s="81"/>
      <c r="U806" s="81"/>
      <c r="V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S807" s="81"/>
      <c r="T807" s="81"/>
      <c r="U807" s="81"/>
      <c r="V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S808" s="81"/>
      <c r="T808" s="81"/>
      <c r="U808" s="81"/>
      <c r="V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S809" s="81"/>
      <c r="T809" s="81"/>
      <c r="U809" s="81"/>
      <c r="V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S810" s="81"/>
      <c r="T810" s="81"/>
      <c r="U810" s="81"/>
      <c r="V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S811" s="81"/>
      <c r="T811" s="81"/>
      <c r="U811" s="81"/>
      <c r="V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S812" s="81"/>
      <c r="T812" s="81"/>
      <c r="U812" s="81"/>
      <c r="V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S813" s="81"/>
      <c r="T813" s="81"/>
      <c r="U813" s="81"/>
      <c r="V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S814" s="81"/>
      <c r="T814" s="81"/>
      <c r="U814" s="81"/>
      <c r="V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S815" s="81"/>
      <c r="T815" s="81"/>
      <c r="U815" s="81"/>
      <c r="V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S816" s="81"/>
      <c r="T816" s="81"/>
      <c r="U816" s="81"/>
      <c r="V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S817" s="81"/>
      <c r="T817" s="81"/>
      <c r="U817" s="81"/>
      <c r="V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S818" s="81"/>
      <c r="T818" s="81"/>
      <c r="U818" s="81"/>
      <c r="V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S819" s="81"/>
      <c r="T819" s="81"/>
      <c r="U819" s="81"/>
      <c r="V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S820" s="81"/>
      <c r="T820" s="81"/>
      <c r="U820" s="81"/>
      <c r="V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S821" s="81"/>
      <c r="T821" s="81"/>
      <c r="U821" s="81"/>
      <c r="V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S822" s="81"/>
      <c r="T822" s="81"/>
      <c r="U822" s="81"/>
      <c r="V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S823" s="81"/>
      <c r="T823" s="81"/>
      <c r="U823" s="81"/>
      <c r="V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S824" s="81"/>
      <c r="T824" s="81"/>
      <c r="U824" s="81"/>
      <c r="V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S825" s="81"/>
      <c r="T825" s="81"/>
      <c r="U825" s="81"/>
      <c r="V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S826" s="81"/>
      <c r="T826" s="81"/>
      <c r="U826" s="81"/>
      <c r="V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S827" s="81"/>
      <c r="T827" s="81"/>
      <c r="U827" s="81"/>
      <c r="V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S828" s="81"/>
      <c r="T828" s="81"/>
      <c r="U828" s="81"/>
      <c r="V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S829" s="81"/>
      <c r="T829" s="81"/>
      <c r="U829" s="81"/>
      <c r="V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S830" s="81"/>
      <c r="T830" s="81"/>
      <c r="U830" s="81"/>
      <c r="V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S831" s="81"/>
      <c r="T831" s="81"/>
      <c r="U831" s="81"/>
      <c r="V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S832" s="81"/>
      <c r="T832" s="81"/>
      <c r="U832" s="81"/>
      <c r="V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S833" s="81"/>
      <c r="T833" s="81"/>
      <c r="U833" s="81"/>
      <c r="V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S834" s="81"/>
      <c r="T834" s="81"/>
      <c r="U834" s="81"/>
      <c r="V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S835" s="81"/>
      <c r="T835" s="81"/>
      <c r="U835" s="81"/>
      <c r="V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S836" s="81"/>
      <c r="T836" s="81"/>
      <c r="U836" s="81"/>
      <c r="V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S837" s="81"/>
      <c r="T837" s="81"/>
      <c r="U837" s="81"/>
      <c r="V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S838" s="81"/>
      <c r="T838" s="81"/>
      <c r="U838" s="81"/>
      <c r="V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S839" s="81"/>
      <c r="T839" s="81"/>
      <c r="U839" s="81"/>
      <c r="V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S840" s="81"/>
      <c r="T840" s="81"/>
      <c r="U840" s="81"/>
      <c r="V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S841" s="81"/>
      <c r="T841" s="81"/>
      <c r="U841" s="81"/>
      <c r="V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S842" s="81"/>
      <c r="T842" s="81"/>
      <c r="U842" s="81"/>
      <c r="V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S843" s="81"/>
      <c r="T843" s="81"/>
      <c r="U843" s="81"/>
      <c r="V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S844" s="81"/>
      <c r="T844" s="81"/>
      <c r="U844" s="81"/>
      <c r="V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S845" s="81"/>
      <c r="T845" s="81"/>
      <c r="U845" s="81"/>
      <c r="V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S846" s="81"/>
      <c r="T846" s="81"/>
      <c r="U846" s="81"/>
      <c r="V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S847" s="81"/>
      <c r="T847" s="81"/>
      <c r="U847" s="81"/>
      <c r="V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S848" s="81"/>
      <c r="T848" s="81"/>
      <c r="U848" s="81"/>
      <c r="V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S849" s="81"/>
      <c r="T849" s="81"/>
      <c r="U849" s="81"/>
      <c r="V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S850" s="81"/>
      <c r="T850" s="81"/>
      <c r="U850" s="81"/>
      <c r="V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S851" s="81"/>
      <c r="T851" s="81"/>
      <c r="U851" s="81"/>
      <c r="V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S852" s="81"/>
      <c r="T852" s="81"/>
      <c r="U852" s="81"/>
      <c r="V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S853" s="81"/>
      <c r="T853" s="81"/>
      <c r="U853" s="81"/>
      <c r="V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S854" s="81"/>
      <c r="T854" s="81"/>
      <c r="U854" s="81"/>
      <c r="V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S855" s="81"/>
      <c r="T855" s="81"/>
      <c r="U855" s="81"/>
      <c r="V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S856" s="81"/>
      <c r="T856" s="81"/>
      <c r="U856" s="81"/>
      <c r="V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S857" s="81"/>
      <c r="T857" s="81"/>
      <c r="U857" s="81"/>
      <c r="V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S858" s="81"/>
      <c r="T858" s="81"/>
      <c r="U858" s="81"/>
      <c r="V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S859" s="81"/>
      <c r="T859" s="81"/>
      <c r="U859" s="81"/>
      <c r="V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S860" s="81"/>
      <c r="T860" s="81"/>
      <c r="U860" s="81"/>
      <c r="V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S861" s="81"/>
      <c r="T861" s="81"/>
      <c r="U861" s="81"/>
      <c r="V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S862" s="81"/>
      <c r="T862" s="81"/>
      <c r="U862" s="81"/>
      <c r="V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S863" s="81"/>
      <c r="T863" s="81"/>
      <c r="U863" s="81"/>
      <c r="V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S864" s="81"/>
      <c r="T864" s="81"/>
      <c r="U864" s="81"/>
      <c r="V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S865" s="81"/>
      <c r="T865" s="81"/>
      <c r="U865" s="81"/>
      <c r="V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S866" s="81"/>
      <c r="T866" s="81"/>
      <c r="U866" s="81"/>
      <c r="V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S867" s="81"/>
      <c r="T867" s="81"/>
      <c r="U867" s="81"/>
      <c r="V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S868" s="81"/>
      <c r="T868" s="81"/>
      <c r="U868" s="81"/>
      <c r="V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S869" s="81"/>
      <c r="T869" s="81"/>
      <c r="U869" s="81"/>
      <c r="V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S870" s="81"/>
      <c r="T870" s="81"/>
      <c r="U870" s="81"/>
      <c r="V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S871" s="81"/>
      <c r="T871" s="81"/>
      <c r="U871" s="81"/>
      <c r="V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S872" s="81"/>
      <c r="T872" s="81"/>
      <c r="U872" s="81"/>
      <c r="V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S873" s="81"/>
      <c r="T873" s="81"/>
      <c r="U873" s="81"/>
      <c r="V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S874" s="81"/>
      <c r="T874" s="81"/>
      <c r="U874" s="81"/>
      <c r="V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S875" s="81"/>
      <c r="T875" s="81"/>
      <c r="U875" s="81"/>
      <c r="V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S876" s="81"/>
      <c r="T876" s="81"/>
      <c r="U876" s="81"/>
      <c r="V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S877" s="81"/>
      <c r="T877" s="81"/>
      <c r="U877" s="81"/>
      <c r="V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S878" s="81"/>
      <c r="T878" s="81"/>
      <c r="U878" s="81"/>
      <c r="V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S879" s="81"/>
      <c r="T879" s="81"/>
      <c r="U879" s="81"/>
      <c r="V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S880" s="81"/>
      <c r="T880" s="81"/>
      <c r="U880" s="81"/>
      <c r="V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S881" s="81"/>
      <c r="T881" s="81"/>
      <c r="U881" s="81"/>
      <c r="V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S882" s="81"/>
      <c r="T882" s="81"/>
      <c r="U882" s="81"/>
      <c r="V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S883" s="81"/>
      <c r="T883" s="81"/>
      <c r="U883" s="81"/>
      <c r="V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S884" s="81"/>
      <c r="T884" s="81"/>
      <c r="U884" s="81"/>
      <c r="V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S885" s="81"/>
      <c r="T885" s="81"/>
      <c r="U885" s="81"/>
      <c r="V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S886" s="81"/>
      <c r="T886" s="81"/>
      <c r="U886" s="81"/>
      <c r="V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S887" s="81"/>
      <c r="T887" s="81"/>
      <c r="U887" s="81"/>
      <c r="V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S888" s="81"/>
      <c r="T888" s="81"/>
      <c r="U888" s="81"/>
      <c r="V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S889" s="81"/>
      <c r="T889" s="81"/>
      <c r="U889" s="81"/>
      <c r="V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S890" s="81"/>
      <c r="T890" s="81"/>
      <c r="U890" s="81"/>
      <c r="V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S891" s="81"/>
      <c r="T891" s="81"/>
      <c r="U891" s="81"/>
      <c r="V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S892" s="81"/>
      <c r="T892" s="81"/>
      <c r="U892" s="81"/>
      <c r="V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S893" s="81"/>
      <c r="T893" s="81"/>
      <c r="U893" s="81"/>
      <c r="V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S894" s="81"/>
      <c r="T894" s="81"/>
      <c r="U894" s="81"/>
      <c r="V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S895" s="81"/>
      <c r="T895" s="81"/>
      <c r="U895" s="81"/>
      <c r="V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S896" s="81"/>
      <c r="T896" s="81"/>
      <c r="U896" s="81"/>
      <c r="V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S897" s="81"/>
      <c r="T897" s="81"/>
      <c r="U897" s="81"/>
      <c r="V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S898" s="81"/>
      <c r="T898" s="81"/>
      <c r="U898" s="81"/>
      <c r="V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S899" s="81"/>
      <c r="T899" s="81"/>
      <c r="U899" s="81"/>
      <c r="V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S900" s="81"/>
      <c r="T900" s="81"/>
      <c r="U900" s="81"/>
      <c r="V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S901" s="81"/>
      <c r="T901" s="81"/>
      <c r="U901" s="81"/>
      <c r="V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S902" s="81"/>
      <c r="T902" s="81"/>
      <c r="U902" s="81"/>
      <c r="V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S903" s="81"/>
      <c r="T903" s="81"/>
      <c r="U903" s="81"/>
      <c r="V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S904" s="81"/>
      <c r="T904" s="81"/>
      <c r="U904" s="81"/>
      <c r="V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S905" s="81"/>
      <c r="T905" s="81"/>
      <c r="U905" s="81"/>
      <c r="V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S906" s="81"/>
      <c r="T906" s="81"/>
      <c r="U906" s="81"/>
      <c r="V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S907" s="81"/>
      <c r="T907" s="81"/>
      <c r="U907" s="81"/>
      <c r="V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S908" s="81"/>
      <c r="T908" s="81"/>
      <c r="U908" s="81"/>
      <c r="V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S909" s="81"/>
      <c r="T909" s="81"/>
      <c r="U909" s="81"/>
      <c r="V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S910" s="81"/>
      <c r="T910" s="81"/>
      <c r="U910" s="81"/>
      <c r="V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S911" s="81"/>
      <c r="T911" s="81"/>
      <c r="U911" s="81"/>
      <c r="V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S912" s="81"/>
      <c r="T912" s="81"/>
      <c r="U912" s="81"/>
      <c r="V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S913" s="81"/>
      <c r="T913" s="81"/>
      <c r="U913" s="81"/>
      <c r="V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S914" s="81"/>
      <c r="T914" s="81"/>
      <c r="U914" s="81"/>
      <c r="V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S915" s="81"/>
      <c r="T915" s="81"/>
      <c r="U915" s="81"/>
      <c r="V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S916" s="81"/>
      <c r="T916" s="81"/>
      <c r="U916" s="81"/>
      <c r="V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S917" s="81"/>
      <c r="T917" s="81"/>
      <c r="U917" s="81"/>
      <c r="V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S918" s="81"/>
      <c r="T918" s="81"/>
      <c r="U918" s="81"/>
      <c r="V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S919" s="81"/>
      <c r="T919" s="81"/>
      <c r="U919" s="81"/>
      <c r="V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S920" s="81"/>
      <c r="T920" s="81"/>
      <c r="U920" s="81"/>
      <c r="V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S921" s="81"/>
      <c r="T921" s="81"/>
      <c r="U921" s="81"/>
      <c r="V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S922" s="81"/>
      <c r="T922" s="81"/>
      <c r="U922" s="81"/>
      <c r="V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S923" s="81"/>
      <c r="T923" s="81"/>
      <c r="U923" s="81"/>
      <c r="V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S924" s="81"/>
      <c r="T924" s="81"/>
      <c r="U924" s="81"/>
      <c r="V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S925" s="81"/>
      <c r="T925" s="81"/>
      <c r="U925" s="81"/>
      <c r="V925" s="81"/>
    </row>
    <row r="926">
      <c r="S926" s="81"/>
      <c r="T926" s="81"/>
      <c r="U926" s="81"/>
      <c r="V926" s="81"/>
    </row>
    <row r="927">
      <c r="S927" s="81"/>
      <c r="T927" s="81"/>
      <c r="U927" s="81"/>
      <c r="V927" s="81"/>
    </row>
  </sheetData>
  <mergeCells count="17">
    <mergeCell ref="F6:G6"/>
    <mergeCell ref="F7:G7"/>
    <mergeCell ref="F10:G10"/>
    <mergeCell ref="F11:G11"/>
    <mergeCell ref="F13:G13"/>
    <mergeCell ref="F14:G14"/>
    <mergeCell ref="F15:G15"/>
    <mergeCell ref="D95:D96"/>
    <mergeCell ref="E95:E96"/>
    <mergeCell ref="F17:G17"/>
    <mergeCell ref="F18:G18"/>
    <mergeCell ref="F19:G19"/>
    <mergeCell ref="F22:G22"/>
    <mergeCell ref="F23:G23"/>
    <mergeCell ref="B95:B96"/>
    <mergeCell ref="C95:C96"/>
    <mergeCell ref="F95:F96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6" width="17.63"/>
    <col customWidth="1" min="7" max="8" width="17.25"/>
    <col customWidth="1" min="9" max="9" width="19.25"/>
    <col customWidth="1" min="12" max="12" width="39.13"/>
    <col customWidth="1" min="13" max="13" width="37.38"/>
  </cols>
  <sheetData>
    <row r="1">
      <c r="A1" s="78"/>
      <c r="B1" s="78"/>
      <c r="C1" s="78"/>
      <c r="D1" s="78"/>
      <c r="E1" s="78"/>
      <c r="F1" s="78"/>
      <c r="G1" s="81"/>
      <c r="H1" s="81"/>
      <c r="I1" s="81"/>
      <c r="J1" s="81"/>
      <c r="K1" s="81"/>
      <c r="L1" s="79" t="s">
        <v>155</v>
      </c>
      <c r="M1" s="79" t="s">
        <v>156</v>
      </c>
      <c r="N1" s="78"/>
      <c r="O1" s="78"/>
      <c r="P1" s="81"/>
      <c r="Q1" s="81"/>
      <c r="R1" s="81"/>
      <c r="S1" s="81"/>
      <c r="T1" s="81"/>
    </row>
    <row r="2">
      <c r="A2" s="81"/>
      <c r="B2" s="601">
        <v>2022.0</v>
      </c>
      <c r="D2" s="602">
        <v>2023.0</v>
      </c>
      <c r="E2" s="9"/>
      <c r="F2" s="602">
        <v>2024.0</v>
      </c>
      <c r="G2" s="9"/>
      <c r="H2" s="602">
        <v>2025.0</v>
      </c>
      <c r="I2" s="9"/>
      <c r="J2" s="82" t="s">
        <v>1501</v>
      </c>
      <c r="K2" s="81"/>
      <c r="L2" s="84" t="s">
        <v>159</v>
      </c>
      <c r="M2" s="84" t="s">
        <v>161</v>
      </c>
      <c r="N2" s="81"/>
      <c r="O2" s="81"/>
      <c r="P2" s="81"/>
      <c r="Q2" s="81"/>
      <c r="R2" s="81"/>
      <c r="S2" s="81"/>
      <c r="T2" s="81"/>
    </row>
    <row r="3">
      <c r="A3" s="603" t="s">
        <v>1502</v>
      </c>
      <c r="B3" s="604" t="s">
        <v>1503</v>
      </c>
      <c r="C3" s="605" t="s">
        <v>1504</v>
      </c>
      <c r="D3" s="604" t="s">
        <v>1503</v>
      </c>
      <c r="E3" s="605" t="s">
        <v>1504</v>
      </c>
      <c r="F3" s="604" t="s">
        <v>1503</v>
      </c>
      <c r="G3" s="605" t="s">
        <v>1504</v>
      </c>
      <c r="H3" s="604" t="s">
        <v>1503</v>
      </c>
      <c r="I3" s="605" t="s">
        <v>1505</v>
      </c>
      <c r="J3" s="81"/>
      <c r="K3" s="81"/>
      <c r="L3" s="85" t="s">
        <v>13</v>
      </c>
      <c r="M3" s="86">
        <v>3162.86</v>
      </c>
      <c r="N3" s="81"/>
      <c r="O3" s="81"/>
      <c r="P3" s="81"/>
      <c r="Q3" s="81"/>
      <c r="R3" s="81"/>
      <c r="S3" s="81"/>
      <c r="T3" s="81"/>
    </row>
    <row r="4">
      <c r="A4" s="606" t="s">
        <v>1506</v>
      </c>
      <c r="B4" s="534">
        <v>25445.2</v>
      </c>
      <c r="C4" s="607">
        <v>36524.0</v>
      </c>
      <c r="D4" s="534" t="s">
        <v>1507</v>
      </c>
      <c r="E4" s="607">
        <v>44036.21</v>
      </c>
      <c r="F4" s="534">
        <v>43076.85</v>
      </c>
      <c r="G4" s="608">
        <v>44016.85</v>
      </c>
      <c r="H4" s="534">
        <v>42520.67</v>
      </c>
      <c r="I4" s="608">
        <v>44219.7</v>
      </c>
      <c r="J4" s="81"/>
      <c r="K4" s="81"/>
      <c r="L4" s="85" t="s">
        <v>20</v>
      </c>
      <c r="M4" s="86">
        <v>80.0</v>
      </c>
      <c r="N4" s="81"/>
      <c r="O4" s="81"/>
      <c r="P4" s="81"/>
      <c r="Q4" s="81"/>
      <c r="R4" s="81"/>
      <c r="S4" s="81"/>
      <c r="T4" s="81"/>
    </row>
    <row r="5">
      <c r="A5" s="609" t="s">
        <v>1508</v>
      </c>
      <c r="B5" s="534">
        <v>29292.66</v>
      </c>
      <c r="C5" s="607">
        <v>34833.72</v>
      </c>
      <c r="D5" s="534">
        <v>38696.7</v>
      </c>
      <c r="E5" s="607">
        <v>29364.0</v>
      </c>
      <c r="F5" s="534">
        <v>33276.42</v>
      </c>
      <c r="G5" s="608">
        <v>33534.3</v>
      </c>
      <c r="H5" s="534">
        <v>35619.97</v>
      </c>
      <c r="I5" s="608">
        <v>57780.26</v>
      </c>
      <c r="J5" s="81"/>
      <c r="K5" s="81"/>
      <c r="L5" s="85" t="s">
        <v>23</v>
      </c>
      <c r="M5" s="86">
        <v>300.0</v>
      </c>
      <c r="N5" s="81"/>
      <c r="O5" s="81"/>
      <c r="P5" s="81"/>
      <c r="Q5" s="81"/>
      <c r="R5" s="81"/>
      <c r="S5" s="81"/>
      <c r="T5" s="81"/>
    </row>
    <row r="6">
      <c r="A6" s="609" t="s">
        <v>1509</v>
      </c>
      <c r="B6" s="534">
        <v>30929.79</v>
      </c>
      <c r="C6" s="607">
        <v>28727.01</v>
      </c>
      <c r="D6" s="534">
        <v>41036.21</v>
      </c>
      <c r="E6" s="607">
        <v>46911.15</v>
      </c>
      <c r="F6" s="534">
        <v>39756.41</v>
      </c>
      <c r="G6" s="608">
        <v>46370.74</v>
      </c>
      <c r="H6" s="534">
        <v>48666.5</v>
      </c>
      <c r="I6" s="608">
        <v>64141.34</v>
      </c>
      <c r="J6" s="81"/>
      <c r="K6" s="81"/>
      <c r="L6" s="85" t="s">
        <v>543</v>
      </c>
      <c r="M6" s="86">
        <v>100.0</v>
      </c>
      <c r="N6" s="81"/>
      <c r="O6" s="81"/>
      <c r="P6" s="81"/>
      <c r="Q6" s="81"/>
      <c r="R6" s="81"/>
      <c r="S6" s="81"/>
      <c r="T6" s="81"/>
    </row>
    <row r="7">
      <c r="A7" s="610" t="s">
        <v>1510</v>
      </c>
      <c r="B7" s="219">
        <v>30657.4</v>
      </c>
      <c r="C7" s="611">
        <v>40893.2</v>
      </c>
      <c r="D7" s="219">
        <v>40146.7</v>
      </c>
      <c r="E7" s="611">
        <v>32672.32</v>
      </c>
      <c r="F7" s="219">
        <v>39445.32</v>
      </c>
      <c r="G7" s="611">
        <v>51996.54</v>
      </c>
      <c r="H7" s="219">
        <v>44742.4</v>
      </c>
      <c r="I7" s="611">
        <v>81375.2</v>
      </c>
      <c r="J7" s="328">
        <v>599.0</v>
      </c>
      <c r="K7" s="82" t="s">
        <v>1511</v>
      </c>
      <c r="L7" s="85" t="s">
        <v>1512</v>
      </c>
      <c r="M7" s="86">
        <v>3200.0</v>
      </c>
      <c r="N7" s="81"/>
      <c r="O7" s="81"/>
      <c r="P7" s="81"/>
      <c r="Q7" s="81"/>
      <c r="R7" s="81"/>
      <c r="S7" s="81"/>
      <c r="T7" s="81"/>
    </row>
    <row r="8">
      <c r="A8" s="610" t="s">
        <v>1513</v>
      </c>
      <c r="B8" s="219">
        <v>32293.27</v>
      </c>
      <c r="C8" s="611">
        <v>32779.27</v>
      </c>
      <c r="D8" s="219">
        <v>43638.31</v>
      </c>
      <c r="E8" s="611">
        <v>57604.08</v>
      </c>
      <c r="F8" s="219">
        <v>43151.25</v>
      </c>
      <c r="G8" s="611">
        <v>50621.77</v>
      </c>
      <c r="H8" s="219">
        <v>49288.98</v>
      </c>
      <c r="I8" s="611">
        <v>61779.14</v>
      </c>
      <c r="J8" s="83">
        <v>13500.0</v>
      </c>
      <c r="K8" s="82" t="s">
        <v>1514</v>
      </c>
      <c r="L8" s="85" t="s">
        <v>1515</v>
      </c>
      <c r="M8" s="86">
        <v>600.0</v>
      </c>
      <c r="N8" s="81"/>
      <c r="O8" s="81"/>
      <c r="P8" s="81"/>
      <c r="Q8" s="81"/>
      <c r="R8" s="81"/>
      <c r="S8" s="81"/>
      <c r="T8" s="81"/>
    </row>
    <row r="9">
      <c r="A9" s="610" t="s">
        <v>1516</v>
      </c>
      <c r="B9" s="219">
        <v>34030.22</v>
      </c>
      <c r="C9" s="611">
        <v>38716.27</v>
      </c>
      <c r="D9" s="219">
        <v>51820.91</v>
      </c>
      <c r="E9" s="611">
        <v>49434.4</v>
      </c>
      <c r="F9" s="219">
        <v>41298.83</v>
      </c>
      <c r="G9" s="611">
        <v>46214.77</v>
      </c>
      <c r="H9" s="219">
        <v>43319.28</v>
      </c>
      <c r="I9" s="611">
        <v>53206.15</v>
      </c>
      <c r="J9" s="81"/>
      <c r="K9" s="81"/>
      <c r="L9" s="85" t="s">
        <v>1517</v>
      </c>
      <c r="M9" s="86">
        <v>320.0</v>
      </c>
      <c r="N9" s="81"/>
      <c r="O9" s="81"/>
      <c r="P9" s="81"/>
      <c r="Q9" s="81"/>
      <c r="R9" s="81"/>
      <c r="S9" s="81"/>
      <c r="T9" s="81"/>
    </row>
    <row r="10">
      <c r="A10" s="610" t="s">
        <v>1518</v>
      </c>
      <c r="B10" s="219">
        <v>35897.6</v>
      </c>
      <c r="C10" s="611">
        <v>36811.52</v>
      </c>
      <c r="D10" s="219">
        <v>36767.4</v>
      </c>
      <c r="E10" s="611">
        <v>34676.1</v>
      </c>
      <c r="F10" s="219">
        <v>32246.62</v>
      </c>
      <c r="G10" s="611">
        <v>44712.0</v>
      </c>
      <c r="H10" s="219"/>
      <c r="I10" s="611"/>
      <c r="J10" s="81"/>
      <c r="K10" s="81"/>
      <c r="L10" s="85" t="s">
        <v>1519</v>
      </c>
      <c r="M10" s="86">
        <v>100.0</v>
      </c>
      <c r="N10" s="81"/>
      <c r="O10" s="81"/>
      <c r="P10" s="81"/>
      <c r="Q10" s="81"/>
      <c r="R10" s="81"/>
      <c r="S10" s="81"/>
      <c r="T10" s="81"/>
    </row>
    <row r="11">
      <c r="A11" s="610" t="s">
        <v>1520</v>
      </c>
      <c r="B11" s="219">
        <v>45146.35</v>
      </c>
      <c r="C11" s="611">
        <v>57144.23</v>
      </c>
      <c r="D11" s="219">
        <v>36619.0</v>
      </c>
      <c r="E11" s="611">
        <v>55731.05</v>
      </c>
      <c r="F11" s="219">
        <v>39488.79</v>
      </c>
      <c r="G11" s="611">
        <v>47456.67</v>
      </c>
      <c r="H11" s="219"/>
      <c r="I11" s="611"/>
      <c r="J11" s="81"/>
      <c r="K11" s="81"/>
      <c r="L11" s="85" t="s">
        <v>1521</v>
      </c>
      <c r="M11" s="86">
        <v>575.0</v>
      </c>
      <c r="N11" s="81"/>
      <c r="O11" s="81"/>
      <c r="P11" s="81"/>
      <c r="Q11" s="81"/>
      <c r="R11" s="81"/>
      <c r="S11" s="81"/>
      <c r="T11" s="81"/>
    </row>
    <row r="12">
      <c r="A12" s="610" t="s">
        <v>1522</v>
      </c>
      <c r="B12" s="219">
        <v>37657.37</v>
      </c>
      <c r="C12" s="611">
        <v>44058.58</v>
      </c>
      <c r="D12" s="219">
        <v>42554.98</v>
      </c>
      <c r="E12" s="611">
        <v>32703.39</v>
      </c>
      <c r="F12" s="219">
        <v>35957.52</v>
      </c>
      <c r="G12" s="611">
        <v>48880.86</v>
      </c>
      <c r="H12" s="219"/>
      <c r="I12" s="611"/>
      <c r="J12" s="81"/>
      <c r="K12" s="81"/>
      <c r="L12" s="85" t="s">
        <v>1523</v>
      </c>
      <c r="M12" s="86">
        <v>1095.0</v>
      </c>
      <c r="N12" s="81"/>
      <c r="O12" s="81"/>
      <c r="P12" s="81"/>
      <c r="Q12" s="81"/>
      <c r="R12" s="81"/>
      <c r="S12" s="81"/>
      <c r="T12" s="81"/>
    </row>
    <row r="13">
      <c r="A13" s="610" t="s">
        <v>1524</v>
      </c>
      <c r="B13" s="219">
        <v>39249.59</v>
      </c>
      <c r="C13" s="611">
        <v>43302.1</v>
      </c>
      <c r="D13" s="219">
        <v>35779.64</v>
      </c>
      <c r="E13" s="611">
        <v>44007.16</v>
      </c>
      <c r="F13" s="219">
        <v>41545.28</v>
      </c>
      <c r="G13" s="611">
        <v>53794.91</v>
      </c>
      <c r="H13" s="219"/>
      <c r="I13" s="611"/>
      <c r="J13" s="81"/>
      <c r="K13" s="81"/>
      <c r="L13" s="85" t="s">
        <v>32</v>
      </c>
      <c r="M13" s="86">
        <v>1000.0</v>
      </c>
      <c r="N13" s="81"/>
      <c r="O13" s="81"/>
      <c r="P13" s="81"/>
      <c r="Q13" s="81"/>
      <c r="R13" s="81"/>
      <c r="S13" s="81"/>
      <c r="T13" s="81"/>
    </row>
    <row r="14">
      <c r="A14" s="610" t="s">
        <v>1525</v>
      </c>
      <c r="B14" s="219">
        <v>42545.43</v>
      </c>
      <c r="C14" s="611">
        <v>51853.41</v>
      </c>
      <c r="D14" s="219">
        <v>41285.8</v>
      </c>
      <c r="E14" s="611">
        <v>73518.2</v>
      </c>
      <c r="F14" s="219">
        <v>48850.6</v>
      </c>
      <c r="G14" s="611">
        <v>58208.39</v>
      </c>
      <c r="H14" s="219"/>
      <c r="I14" s="611"/>
      <c r="J14" s="81"/>
      <c r="K14" s="81"/>
      <c r="L14" s="85" t="s">
        <v>38</v>
      </c>
      <c r="M14" s="86">
        <v>400.0</v>
      </c>
      <c r="N14" s="81"/>
      <c r="O14" s="81"/>
      <c r="P14" s="81"/>
      <c r="Q14" s="81"/>
      <c r="R14" s="81"/>
      <c r="S14" s="81"/>
      <c r="T14" s="81"/>
    </row>
    <row r="15">
      <c r="A15" s="610" t="s">
        <v>1526</v>
      </c>
      <c r="B15" s="219">
        <v>47239.42</v>
      </c>
      <c r="C15" s="611">
        <v>71737.35</v>
      </c>
      <c r="D15" s="219">
        <v>46652.5</v>
      </c>
      <c r="E15" s="611">
        <v>55214.75</v>
      </c>
      <c r="F15" s="219">
        <v>44714.49</v>
      </c>
      <c r="G15" s="611">
        <v>53658.12</v>
      </c>
      <c r="H15" s="219"/>
      <c r="I15" s="611"/>
      <c r="J15" s="81"/>
      <c r="K15" s="81"/>
      <c r="L15" s="85" t="s">
        <v>49</v>
      </c>
      <c r="M15" s="86">
        <v>28.9</v>
      </c>
      <c r="N15" s="81"/>
      <c r="O15" s="81"/>
      <c r="P15" s="81"/>
      <c r="Q15" s="81"/>
      <c r="R15" s="81"/>
      <c r="S15" s="81"/>
      <c r="T15" s="81"/>
    </row>
    <row r="16">
      <c r="A16" s="610" t="s">
        <v>44</v>
      </c>
      <c r="B16" s="162">
        <f t="shared" ref="B16:I16" si="1">SUM(B4:B15)</f>
        <v>430384.3</v>
      </c>
      <c r="C16" s="612">
        <f t="shared" si="1"/>
        <v>517380.66</v>
      </c>
      <c r="D16" s="162">
        <f t="shared" si="1"/>
        <v>454998.15</v>
      </c>
      <c r="E16" s="612">
        <f t="shared" si="1"/>
        <v>555872.81</v>
      </c>
      <c r="F16" s="162">
        <f t="shared" si="1"/>
        <v>482808.38</v>
      </c>
      <c r="G16" s="612">
        <f t="shared" si="1"/>
        <v>579465.92</v>
      </c>
      <c r="H16" s="162">
        <f t="shared" si="1"/>
        <v>264157.8</v>
      </c>
      <c r="I16" s="612">
        <f t="shared" si="1"/>
        <v>362501.79</v>
      </c>
      <c r="J16" s="81"/>
      <c r="K16" s="81"/>
      <c r="L16" s="85"/>
      <c r="M16" s="224"/>
      <c r="N16" s="81"/>
      <c r="O16" s="81"/>
      <c r="P16" s="81"/>
      <c r="Q16" s="81"/>
      <c r="R16" s="81"/>
      <c r="S16" s="81"/>
      <c r="T16" s="81"/>
    </row>
    <row r="17">
      <c r="A17" s="610" t="s">
        <v>1527</v>
      </c>
      <c r="B17" s="613">
        <f t="shared" ref="B17:I17" si="2">(B16/12)</f>
        <v>35865.35833</v>
      </c>
      <c r="C17" s="614">
        <f t="shared" si="2"/>
        <v>43115.055</v>
      </c>
      <c r="D17" s="615">
        <f t="shared" si="2"/>
        <v>37916.5125</v>
      </c>
      <c r="E17" s="614">
        <f t="shared" si="2"/>
        <v>46322.73417</v>
      </c>
      <c r="F17" s="613">
        <f t="shared" si="2"/>
        <v>40234.03167</v>
      </c>
      <c r="G17" s="616">
        <f t="shared" si="2"/>
        <v>48288.82667</v>
      </c>
      <c r="H17" s="613">
        <f t="shared" si="2"/>
        <v>22013.15</v>
      </c>
      <c r="I17" s="616">
        <f t="shared" si="2"/>
        <v>30208.4825</v>
      </c>
      <c r="J17" s="81"/>
      <c r="K17" s="81"/>
      <c r="L17" s="85" t="s">
        <v>331</v>
      </c>
      <c r="M17" s="224">
        <v>119.47</v>
      </c>
      <c r="N17" s="81"/>
      <c r="O17" s="81"/>
      <c r="P17" s="81"/>
      <c r="Q17" s="81"/>
      <c r="R17" s="81"/>
      <c r="S17" s="81"/>
      <c r="T17" s="81"/>
    </row>
    <row r="18">
      <c r="A18" s="610" t="s">
        <v>1528</v>
      </c>
      <c r="B18" s="302">
        <f>((C16-B16)/C16)*100</f>
        <v>16.81476845</v>
      </c>
      <c r="C18" s="611">
        <f>(C16-B16)</f>
        <v>86996.36</v>
      </c>
      <c r="D18" s="302">
        <f>((E16-D16)/E16)*100</f>
        <v>18.14707577</v>
      </c>
      <c r="E18" s="611">
        <f>(E16-D16)</f>
        <v>100874.66</v>
      </c>
      <c r="F18" s="302">
        <f>((G16-F16)/G16)*100</f>
        <v>16.68045292</v>
      </c>
      <c r="G18" s="612">
        <f>(G16-F16)</f>
        <v>96657.54</v>
      </c>
      <c r="H18" s="302">
        <f>((I16-H16)/I16)*100</f>
        <v>27.12924259</v>
      </c>
      <c r="I18" s="617"/>
      <c r="J18" s="81"/>
      <c r="K18" s="81"/>
      <c r="L18" s="85" t="s">
        <v>504</v>
      </c>
      <c r="M18" s="86">
        <v>606.0</v>
      </c>
      <c r="N18" s="81"/>
      <c r="O18" s="81"/>
      <c r="P18" s="81"/>
      <c r="Q18" s="81"/>
      <c r="R18" s="81"/>
      <c r="S18" s="81"/>
      <c r="T18" s="81"/>
    </row>
    <row r="19">
      <c r="A19" s="195" t="s">
        <v>1529</v>
      </c>
      <c r="B19" s="297">
        <f>(C18+E18+G18)</f>
        <v>284528.56</v>
      </c>
      <c r="C19" s="81"/>
      <c r="D19" s="81"/>
      <c r="E19" s="81"/>
      <c r="F19" s="130" t="s">
        <v>1530</v>
      </c>
      <c r="G19" s="219">
        <v>40408.6</v>
      </c>
      <c r="H19" s="130" t="s">
        <v>1530</v>
      </c>
      <c r="I19" s="219"/>
      <c r="J19" s="81"/>
      <c r="K19" s="81"/>
      <c r="L19" s="85" t="s">
        <v>506</v>
      </c>
      <c r="M19" s="86">
        <v>1250.0</v>
      </c>
      <c r="N19" s="81"/>
      <c r="O19" s="81"/>
      <c r="P19" s="81"/>
      <c r="Q19" s="81"/>
      <c r="R19" s="81"/>
      <c r="S19" s="81"/>
      <c r="T19" s="81"/>
    </row>
    <row r="20">
      <c r="A20" s="81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5" t="s">
        <v>507</v>
      </c>
      <c r="M20" s="87">
        <v>1750.0</v>
      </c>
      <c r="N20" s="81"/>
      <c r="O20" s="81"/>
      <c r="P20" s="81"/>
      <c r="Q20" s="81"/>
      <c r="R20" s="81"/>
      <c r="S20" s="81"/>
      <c r="T20" s="81"/>
    </row>
    <row r="21">
      <c r="A21" s="81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5" t="s">
        <v>370</v>
      </c>
      <c r="M21" s="86">
        <v>600.0</v>
      </c>
      <c r="N21" s="81"/>
      <c r="O21" s="81"/>
      <c r="P21" s="81"/>
      <c r="Q21" s="81"/>
      <c r="R21" s="81"/>
      <c r="S21" s="81"/>
      <c r="T21" s="81"/>
    </row>
    <row r="22">
      <c r="A22" s="130" t="s">
        <v>1531</v>
      </c>
      <c r="B22" s="219">
        <v>225000.0</v>
      </c>
      <c r="C22" s="81"/>
      <c r="D22" s="81"/>
      <c r="E22" s="81"/>
      <c r="F22" s="81"/>
      <c r="G22" s="309"/>
      <c r="H22" s="81"/>
      <c r="I22" s="81"/>
      <c r="J22" s="81"/>
      <c r="K22" s="81"/>
      <c r="L22" s="85" t="s">
        <v>368</v>
      </c>
      <c r="M22" s="181" t="s">
        <v>397</v>
      </c>
      <c r="N22" s="81"/>
      <c r="O22" s="81"/>
      <c r="P22" s="81"/>
      <c r="Q22" s="81"/>
      <c r="R22" s="81"/>
      <c r="S22" s="81"/>
      <c r="T22" s="81"/>
    </row>
    <row r="23">
      <c r="A23" s="130" t="s">
        <v>1532</v>
      </c>
      <c r="B23" s="219">
        <v>77000.0</v>
      </c>
      <c r="C23" s="81"/>
      <c r="D23" s="81"/>
      <c r="E23" s="81"/>
      <c r="F23" s="81"/>
      <c r="G23" s="81"/>
      <c r="H23" s="81"/>
      <c r="I23" s="81"/>
      <c r="J23" s="81"/>
      <c r="K23" s="81"/>
      <c r="L23" s="85" t="s">
        <v>1533</v>
      </c>
      <c r="M23" s="87">
        <v>249.89</v>
      </c>
      <c r="N23" s="81"/>
      <c r="O23" s="81"/>
      <c r="P23" s="81"/>
      <c r="Q23" s="81"/>
      <c r="R23" s="81"/>
      <c r="S23" s="81"/>
      <c r="T23" s="81"/>
    </row>
    <row r="24">
      <c r="A24" s="130" t="s">
        <v>1534</v>
      </c>
      <c r="B24" s="219">
        <v>26025.0</v>
      </c>
      <c r="C24" s="81"/>
      <c r="D24" s="81"/>
      <c r="E24" s="81"/>
      <c r="F24" s="81"/>
      <c r="G24" s="81"/>
      <c r="H24" s="81"/>
      <c r="I24" s="81"/>
      <c r="J24" s="81"/>
      <c r="K24" s="81"/>
      <c r="L24" s="85" t="s">
        <v>1535</v>
      </c>
      <c r="M24" s="87">
        <v>2307.24</v>
      </c>
      <c r="N24" s="81"/>
      <c r="O24" s="81"/>
      <c r="P24" s="81"/>
      <c r="Q24" s="81"/>
      <c r="R24" s="81"/>
      <c r="S24" s="81"/>
      <c r="T24" s="81"/>
    </row>
    <row r="25">
      <c r="A25" s="130" t="s">
        <v>1536</v>
      </c>
      <c r="B25" s="219">
        <v>40500.0</v>
      </c>
      <c r="C25" s="81"/>
      <c r="D25" s="81"/>
      <c r="E25" s="81"/>
      <c r="F25" s="81"/>
      <c r="G25" s="81"/>
      <c r="H25" s="81"/>
      <c r="I25" s="81"/>
      <c r="J25" s="81"/>
      <c r="K25" s="81"/>
      <c r="L25" s="85" t="s">
        <v>177</v>
      </c>
      <c r="M25" s="87">
        <v>100.0</v>
      </c>
      <c r="N25" s="81"/>
      <c r="O25" s="81"/>
      <c r="P25" s="81"/>
      <c r="Q25" s="81"/>
      <c r="R25" s="81"/>
      <c r="S25" s="81"/>
      <c r="T25" s="81"/>
    </row>
    <row r="26" ht="19.5" customHeight="1">
      <c r="A26" s="130" t="s">
        <v>1537</v>
      </c>
      <c r="B26" s="219">
        <v>52944.0</v>
      </c>
      <c r="C26" s="81"/>
      <c r="D26" s="81"/>
      <c r="E26" s="81"/>
      <c r="F26" s="81"/>
      <c r="G26" s="81"/>
      <c r="H26" s="81"/>
      <c r="I26" s="81"/>
      <c r="J26" s="81"/>
      <c r="K26" s="81"/>
      <c r="L26" s="85" t="s">
        <v>1538</v>
      </c>
      <c r="M26" s="87"/>
      <c r="N26" s="81"/>
      <c r="O26" s="81"/>
      <c r="P26" s="81"/>
      <c r="Q26" s="81"/>
      <c r="R26" s="81"/>
      <c r="S26" s="81"/>
      <c r="T26" s="81"/>
    </row>
    <row r="27" ht="19.5" customHeight="1">
      <c r="A27" s="130" t="s">
        <v>1539</v>
      </c>
      <c r="B27" s="219">
        <v>16412.0</v>
      </c>
      <c r="C27" s="82" t="s">
        <v>1540</v>
      </c>
      <c r="D27" s="81"/>
      <c r="E27" s="81"/>
      <c r="F27" s="81"/>
      <c r="G27" s="81"/>
      <c r="H27" s="81"/>
      <c r="I27" s="81"/>
      <c r="J27" s="81"/>
      <c r="K27" s="81"/>
      <c r="L27" s="85"/>
      <c r="M27" s="87"/>
      <c r="N27" s="81"/>
      <c r="O27" s="81"/>
      <c r="P27" s="81"/>
      <c r="Q27" s="81"/>
      <c r="R27" s="81"/>
      <c r="S27" s="81"/>
      <c r="T27" s="81"/>
    </row>
    <row r="28" ht="19.5" customHeight="1">
      <c r="A28" s="195" t="s">
        <v>44</v>
      </c>
      <c r="B28" s="297">
        <f>SUM(B22:B27)</f>
        <v>437881</v>
      </c>
      <c r="C28" s="81"/>
      <c r="D28" s="81"/>
      <c r="E28" s="81"/>
      <c r="F28" s="81"/>
      <c r="G28" s="81"/>
      <c r="H28" s="81"/>
      <c r="I28" s="81"/>
      <c r="J28" s="81"/>
      <c r="K28" s="81"/>
      <c r="L28" s="85" t="s">
        <v>70</v>
      </c>
      <c r="M28" s="87"/>
      <c r="N28" s="81"/>
      <c r="O28" s="81"/>
      <c r="P28" s="81"/>
      <c r="Q28" s="81"/>
      <c r="R28" s="81"/>
      <c r="S28" s="81"/>
      <c r="T28" s="81"/>
    </row>
    <row r="29" ht="19.5" customHeight="1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5" t="s">
        <v>1541</v>
      </c>
      <c r="M29" s="87"/>
      <c r="N29" s="81"/>
      <c r="O29" s="81"/>
      <c r="P29" s="81"/>
      <c r="Q29" s="81"/>
      <c r="R29" s="81"/>
      <c r="S29" s="81"/>
      <c r="T29" s="81"/>
    </row>
    <row r="30" ht="19.5" customHeight="1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5" t="s">
        <v>1542</v>
      </c>
      <c r="M30" s="87"/>
      <c r="N30" s="81"/>
      <c r="O30" s="81"/>
      <c r="P30" s="81"/>
      <c r="Q30" s="81"/>
      <c r="R30" s="81"/>
      <c r="S30" s="81"/>
      <c r="T30" s="81"/>
    </row>
    <row r="31" ht="19.5" customHeight="1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95" t="s">
        <v>179</v>
      </c>
      <c r="M31" s="618">
        <f>SUM(M3:M25)</f>
        <v>17944.36</v>
      </c>
      <c r="N31" s="81"/>
      <c r="O31" s="81"/>
      <c r="P31" s="81"/>
      <c r="Q31" s="81"/>
      <c r="R31" s="81"/>
      <c r="S31" s="81"/>
      <c r="T31" s="81"/>
    </row>
    <row r="32" ht="19.5" customHeight="1">
      <c r="A32" s="99"/>
      <c r="B32" s="99"/>
      <c r="C32" s="99"/>
      <c r="D32" s="99"/>
      <c r="E32" s="99"/>
      <c r="F32" s="99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</row>
    <row r="33" ht="19.5" customHeight="1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119"/>
      <c r="M33" s="120"/>
      <c r="N33" s="81"/>
      <c r="O33" s="81"/>
      <c r="P33" s="81"/>
      <c r="Q33" s="81"/>
      <c r="R33" s="81"/>
      <c r="S33" s="81"/>
      <c r="T33" s="81"/>
    </row>
    <row r="34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121" t="s">
        <v>1543</v>
      </c>
      <c r="M34" s="84" t="s">
        <v>161</v>
      </c>
      <c r="N34" s="81"/>
      <c r="O34" s="81"/>
      <c r="P34" s="81"/>
      <c r="Q34" s="81"/>
      <c r="R34" s="81"/>
      <c r="S34" s="81"/>
      <c r="T34" s="81"/>
    </row>
    <row r="35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330" t="s">
        <v>1544</v>
      </c>
      <c r="M35" s="619">
        <v>15535.0</v>
      </c>
      <c r="N35" s="81"/>
      <c r="O35" s="81"/>
      <c r="P35" s="81"/>
      <c r="Q35" s="81"/>
      <c r="R35" s="81"/>
      <c r="S35" s="81"/>
      <c r="T35" s="81"/>
    </row>
    <row r="36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330" t="s">
        <v>1545</v>
      </c>
      <c r="M36" s="619">
        <v>3060.0</v>
      </c>
      <c r="N36" s="81"/>
      <c r="O36" s="81"/>
      <c r="P36" s="81"/>
      <c r="Q36" s="81"/>
      <c r="R36" s="81"/>
      <c r="S36" s="81"/>
      <c r="T36" s="81"/>
    </row>
    <row r="37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330" t="s">
        <v>1546</v>
      </c>
      <c r="M37" s="620"/>
      <c r="N37" s="81"/>
      <c r="O37" s="81"/>
      <c r="P37" s="81"/>
      <c r="Q37" s="81"/>
      <c r="R37" s="81"/>
      <c r="S37" s="81"/>
      <c r="T37" s="81"/>
    </row>
    <row r="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130" t="s">
        <v>1547</v>
      </c>
      <c r="M38" s="330">
        <v>950.0</v>
      </c>
      <c r="N38" s="81"/>
      <c r="O38" s="81"/>
      <c r="P38" s="81"/>
      <c r="Q38" s="81"/>
      <c r="R38" s="81"/>
      <c r="S38" s="81"/>
      <c r="T38" s="81"/>
    </row>
    <row r="39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130" t="s">
        <v>281</v>
      </c>
      <c r="M39" s="621">
        <f>SUM(M35:M38)</f>
        <v>19545</v>
      </c>
      <c r="N39" s="81"/>
      <c r="O39" s="81"/>
      <c r="P39" s="81"/>
      <c r="Q39" s="81"/>
      <c r="R39" s="81"/>
      <c r="S39" s="81"/>
      <c r="T39" s="81"/>
    </row>
    <row r="40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622" t="s">
        <v>1548</v>
      </c>
      <c r="M40" s="125"/>
      <c r="N40" s="81"/>
      <c r="O40" s="81"/>
      <c r="P40" s="81"/>
      <c r="Q40" s="81"/>
      <c r="R40" s="81"/>
      <c r="S40" s="81"/>
      <c r="T40" s="81"/>
    </row>
    <row r="41">
      <c r="A41" s="99"/>
      <c r="B41" s="99"/>
      <c r="C41" s="99"/>
      <c r="D41" s="99"/>
      <c r="E41" s="99"/>
      <c r="F41" s="99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2" t="s">
        <v>1549</v>
      </c>
      <c r="M42" s="82">
        <v>2250.0</v>
      </c>
      <c r="N42" s="81"/>
      <c r="O42" s="81"/>
      <c r="P42" s="81"/>
      <c r="Q42" s="81"/>
      <c r="R42" s="81"/>
      <c r="S42" s="81"/>
      <c r="T42" s="81"/>
    </row>
    <row r="43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2" t="s">
        <v>1550</v>
      </c>
      <c r="M45" s="206">
        <v>55731.05</v>
      </c>
      <c r="N45" s="81"/>
      <c r="O45" s="81"/>
      <c r="P45" s="81"/>
      <c r="Q45" s="81"/>
      <c r="R45" s="81"/>
      <c r="S45" s="81"/>
      <c r="T45" s="81"/>
    </row>
    <row r="46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2"/>
      <c r="M47" s="81"/>
      <c r="N47" s="81"/>
      <c r="O47" s="81"/>
      <c r="P47" s="81"/>
      <c r="Q47" s="81"/>
      <c r="R47" s="81"/>
      <c r="S47" s="81"/>
      <c r="T47" s="81"/>
    </row>
    <row r="4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623" t="s">
        <v>1551</v>
      </c>
      <c r="N48" s="81"/>
      <c r="O48" s="81"/>
      <c r="P48" s="81"/>
      <c r="Q48" s="81"/>
      <c r="R48" s="81"/>
      <c r="S48" s="81"/>
      <c r="T48" s="81"/>
    </row>
    <row r="49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623" t="s">
        <v>1552</v>
      </c>
      <c r="N49" s="81"/>
      <c r="O49" s="81"/>
      <c r="P49" s="81"/>
      <c r="Q49" s="81"/>
      <c r="R49" s="81"/>
      <c r="S49" s="81"/>
      <c r="T49" s="81"/>
    </row>
    <row r="50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>
      <c r="A68" s="81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>
      <c r="A70" s="81"/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>
      <c r="A109" s="81"/>
      <c r="B109" s="81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>
      <c r="A110" s="81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>
      <c r="A113" s="81"/>
      <c r="B113" s="81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>
      <c r="A114" s="81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>
      <c r="A115" s="81"/>
      <c r="B115" s="81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>
      <c r="A116" s="81"/>
      <c r="B116" s="81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>
      <c r="A117" s="81"/>
      <c r="B117" s="81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>
      <c r="A118" s="81"/>
      <c r="B118" s="81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>
      <c r="A119" s="81"/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>
      <c r="A120" s="81"/>
      <c r="B120" s="81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>
      <c r="A121" s="81"/>
      <c r="B121" s="81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>
      <c r="A122" s="81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>
      <c r="A123" s="81"/>
      <c r="B123" s="81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>
      <c r="A124" s="81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>
      <c r="A125" s="81"/>
      <c r="B125" s="81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>
      <c r="A137" s="81"/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</sheetData>
  <mergeCells count="6">
    <mergeCell ref="B2:C2"/>
    <mergeCell ref="D2:E2"/>
    <mergeCell ref="F2:G2"/>
    <mergeCell ref="H2:I2"/>
    <mergeCell ref="L48:M48"/>
    <mergeCell ref="L49:M49"/>
  </mergeCells>
  <drawing r:id="rId1"/>
</worksheet>
</file>