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f\OneDrive\05_Technolaf\evse_technolaf_hw\"/>
    </mc:Choice>
  </mc:AlternateContent>
  <xr:revisionPtr revIDLastSave="0" documentId="13_ncr:1_{F17593D8-B4B0-4227-9EF6-83E9AB63FFBD}" xr6:coauthVersionLast="45" xr6:coauthVersionMax="45" xr10:uidLastSave="{00000000-0000-0000-0000-000000000000}"/>
  <bookViews>
    <workbookView xWindow="-120" yWindow="-120" windowWidth="20730" windowHeight="11310" activeTab="3" xr2:uid="{046B47D2-9F1C-41FF-8AA1-9D5891615543}"/>
  </bookViews>
  <sheets>
    <sheet name="Sheet1" sheetId="1" r:id="rId1"/>
    <sheet name="IIR" sheetId="2" r:id="rId2"/>
    <sheet name="Vmeas" sheetId="3" r:id="rId3"/>
    <sheet name="dip_sw" sheetId="5" r:id="rId4"/>
    <sheet name="Imeas" sheetId="4" r:id="rId5"/>
    <sheet name="gf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2" i="5"/>
  <c r="E2" i="5"/>
  <c r="D2" i="5"/>
  <c r="C2" i="5"/>
  <c r="F17" i="6"/>
  <c r="F20" i="6" s="1"/>
  <c r="I12" i="4"/>
  <c r="H12" i="4"/>
  <c r="G12" i="4"/>
  <c r="F12" i="4"/>
  <c r="E12" i="4"/>
  <c r="K6" i="6"/>
  <c r="K5" i="6"/>
  <c r="K4" i="6"/>
  <c r="I6" i="6"/>
  <c r="H6" i="6"/>
  <c r="I5" i="6"/>
  <c r="H5" i="6"/>
  <c r="I4" i="6"/>
  <c r="H4" i="6"/>
  <c r="G10" i="6"/>
  <c r="G9" i="6"/>
  <c r="C12" i="6"/>
  <c r="C11" i="6"/>
  <c r="J4" i="4"/>
  <c r="I4" i="4"/>
  <c r="I6" i="4" s="1"/>
  <c r="I9" i="4" s="1"/>
  <c r="H4" i="4"/>
  <c r="H6" i="4" s="1"/>
  <c r="H9" i="4" s="1"/>
  <c r="G4" i="4"/>
  <c r="G6" i="4" s="1"/>
  <c r="G9" i="4" s="1"/>
  <c r="F4" i="4"/>
  <c r="F6" i="4"/>
  <c r="F9" i="4" s="1"/>
  <c r="I16" i="4"/>
  <c r="I17" i="4" s="1"/>
  <c r="I18" i="4" s="1"/>
  <c r="H16" i="4"/>
  <c r="H17" i="4" s="1"/>
  <c r="H18" i="4" s="1"/>
  <c r="G16" i="4"/>
  <c r="G17" i="4" s="1"/>
  <c r="G18" i="4" s="1"/>
  <c r="E16" i="4"/>
  <c r="E17" i="4" s="1"/>
  <c r="E18" i="4" s="1"/>
  <c r="E6" i="4"/>
  <c r="E9" i="4" s="1"/>
  <c r="J16" i="4"/>
  <c r="J17" i="4" s="1"/>
  <c r="J18" i="4" s="1"/>
  <c r="J6" i="4"/>
  <c r="J9" i="4" s="1"/>
  <c r="D5" i="6"/>
  <c r="D6" i="6" s="1"/>
  <c r="C6" i="6"/>
  <c r="C5" i="6"/>
  <c r="F16" i="4"/>
  <c r="F17" i="4" s="1"/>
  <c r="F18" i="4" s="1"/>
  <c r="D17" i="4"/>
  <c r="D18" i="4" s="1"/>
  <c r="D16" i="4"/>
  <c r="D6" i="4"/>
  <c r="D9" i="4" s="1"/>
  <c r="G16" i="5"/>
  <c r="G15" i="5"/>
  <c r="G14" i="5"/>
  <c r="H14" i="5" s="1"/>
  <c r="G13" i="5"/>
  <c r="G12" i="5"/>
  <c r="G11" i="5"/>
  <c r="G10" i="5"/>
  <c r="G9" i="5"/>
  <c r="G8" i="5"/>
  <c r="G7" i="5"/>
  <c r="G6" i="5"/>
  <c r="G5" i="5"/>
  <c r="G4" i="5"/>
  <c r="G3" i="5"/>
  <c r="G2" i="5"/>
  <c r="H17" i="5"/>
  <c r="H16" i="5"/>
  <c r="H15" i="5"/>
  <c r="H13" i="5"/>
  <c r="H12" i="5"/>
  <c r="H11" i="5"/>
  <c r="H10" i="5"/>
  <c r="H9" i="5"/>
  <c r="H8" i="5"/>
  <c r="H7" i="5"/>
  <c r="H6" i="5"/>
  <c r="H5" i="5"/>
  <c r="H4" i="5"/>
  <c r="H3" i="5"/>
  <c r="H2" i="5"/>
  <c r="N6" i="3"/>
  <c r="I17" i="3"/>
  <c r="C14" i="3"/>
  <c r="C5" i="3"/>
  <c r="C8" i="3"/>
  <c r="B18" i="3"/>
  <c r="J12" i="3"/>
  <c r="J11" i="3"/>
  <c r="C16" i="4"/>
  <c r="C17" i="4" s="1"/>
  <c r="C18" i="4" s="1"/>
  <c r="C6" i="4"/>
  <c r="C9" i="4" s="1"/>
  <c r="E7" i="3"/>
  <c r="B8" i="3"/>
  <c r="B5" i="3"/>
  <c r="B9" i="3" s="1"/>
  <c r="B11" i="3" s="1"/>
  <c r="B12" i="3" s="1"/>
  <c r="B14" i="3" s="1"/>
  <c r="F18" i="6" l="1"/>
  <c r="B15" i="3"/>
  <c r="B16" i="3"/>
  <c r="C9" i="3"/>
  <c r="C11" i="3" s="1"/>
  <c r="C12" i="3" s="1"/>
  <c r="C15" i="3" s="1"/>
  <c r="O7" i="1"/>
  <c r="O6" i="1"/>
  <c r="B18" i="1"/>
  <c r="O32" i="2"/>
  <c r="K29" i="2"/>
  <c r="L23" i="2"/>
  <c r="J24" i="2"/>
  <c r="J23" i="2"/>
  <c r="J22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6" i="2"/>
  <c r="E5" i="2"/>
  <c r="E4" i="2"/>
  <c r="D45" i="1"/>
  <c r="Q47" i="1"/>
  <c r="M47" i="1"/>
  <c r="M48" i="1" s="1"/>
  <c r="M49" i="1" s="1"/>
  <c r="M50" i="1" s="1"/>
  <c r="M51" i="1" s="1"/>
  <c r="M46" i="1"/>
  <c r="P41" i="1"/>
  <c r="O41" i="1"/>
  <c r="P40" i="1"/>
  <c r="O40" i="1"/>
  <c r="N41" i="1"/>
  <c r="N40" i="1"/>
  <c r="I48" i="1" l="1"/>
  <c r="I47" i="1"/>
  <c r="I41" i="1"/>
  <c r="I40" i="1"/>
  <c r="I37" i="1"/>
  <c r="D39" i="1"/>
  <c r="D40" i="1" s="1"/>
  <c r="D42" i="1" s="1"/>
  <c r="P27" i="1"/>
  <c r="O27" i="1"/>
  <c r="N27" i="1"/>
  <c r="M27" i="1"/>
  <c r="P28" i="1"/>
  <c r="P29" i="1" s="1"/>
  <c r="P30" i="1" s="1"/>
  <c r="O28" i="1"/>
  <c r="O29" i="1" s="1"/>
  <c r="O30" i="1" s="1"/>
  <c r="N28" i="1"/>
  <c r="N29" i="1" s="1"/>
  <c r="N30" i="1" s="1"/>
  <c r="M28" i="1"/>
  <c r="M29" i="1" s="1"/>
  <c r="M30" i="1" s="1"/>
  <c r="L30" i="1"/>
  <c r="K30" i="1"/>
  <c r="J30" i="1"/>
  <c r="I30" i="1"/>
  <c r="I29" i="1"/>
  <c r="I28" i="1"/>
  <c r="I27" i="1"/>
  <c r="L27" i="1"/>
  <c r="L28" i="1" s="1"/>
  <c r="L29" i="1" s="1"/>
  <c r="K27" i="1"/>
  <c r="J27" i="1"/>
  <c r="L25" i="1"/>
  <c r="K25" i="1"/>
  <c r="J25" i="1"/>
  <c r="J28" i="1" s="1"/>
  <c r="J29" i="1" s="1"/>
  <c r="I25" i="1"/>
  <c r="E31" i="1"/>
  <c r="E30" i="1"/>
  <c r="E29" i="1"/>
  <c r="E28" i="1"/>
  <c r="L21" i="1"/>
  <c r="L20" i="1"/>
  <c r="K13" i="1"/>
  <c r="K15" i="1" s="1"/>
  <c r="L8" i="1"/>
  <c r="L7" i="1"/>
  <c r="L6" i="1"/>
  <c r="L5" i="1"/>
  <c r="L4" i="1"/>
  <c r="L3" i="1"/>
  <c r="K8" i="1"/>
  <c r="K7" i="1"/>
  <c r="K6" i="1"/>
  <c r="K5" i="1"/>
  <c r="K4" i="1"/>
  <c r="K3" i="1"/>
  <c r="C13" i="1"/>
  <c r="C7" i="1"/>
  <c r="C8" i="1" s="1"/>
  <c r="C9" i="1" s="1"/>
  <c r="C4" i="1"/>
  <c r="K28" i="1" l="1"/>
  <c r="K29" i="1" s="1"/>
</calcChain>
</file>

<file path=xl/sharedStrings.xml><?xml version="1.0" encoding="utf-8"?>
<sst xmlns="http://schemas.openxmlformats.org/spreadsheetml/2006/main" count="109" uniqueCount="68">
  <si>
    <t>Mhz</t>
  </si>
  <si>
    <t>us</t>
  </si>
  <si>
    <t>kHz</t>
  </si>
  <si>
    <t>Hz</t>
  </si>
  <si>
    <t>cnts</t>
  </si>
  <si>
    <t>A</t>
  </si>
  <si>
    <t>V</t>
  </si>
  <si>
    <t>Vp</t>
  </si>
  <si>
    <t>K</t>
  </si>
  <si>
    <t>T</t>
  </si>
  <si>
    <t>TAU</t>
  </si>
  <si>
    <t>s</t>
  </si>
  <si>
    <t>ms</t>
  </si>
  <si>
    <t>5*TAU</t>
  </si>
  <si>
    <t>F</t>
  </si>
  <si>
    <t>ohm</t>
  </si>
  <si>
    <t>min</t>
  </si>
  <si>
    <t>h</t>
  </si>
  <si>
    <t>jour</t>
  </si>
  <si>
    <t>an</t>
  </si>
  <si>
    <t>min time</t>
  </si>
  <si>
    <t>filtered</t>
  </si>
  <si>
    <t>in</t>
  </si>
  <si>
    <t>sp</t>
  </si>
  <si>
    <t>min del</t>
  </si>
  <si>
    <t>W</t>
  </si>
  <si>
    <t>clock</t>
  </si>
  <si>
    <t>PWM vs AMPS</t>
  </si>
  <si>
    <t>FILTER IIR</t>
  </si>
  <si>
    <t>OVERFLOW time elapsed</t>
  </si>
  <si>
    <t>peak</t>
  </si>
  <si>
    <t>R1</t>
  </si>
  <si>
    <t>R2</t>
  </si>
  <si>
    <t>ratio</t>
  </si>
  <si>
    <t>Vmeas</t>
  </si>
  <si>
    <t>vd</t>
  </si>
  <si>
    <t>Vadc</t>
  </si>
  <si>
    <t>nF</t>
  </si>
  <si>
    <t>test R</t>
  </si>
  <si>
    <t>peak V</t>
  </si>
  <si>
    <t>source peak</t>
  </si>
  <si>
    <t>new R</t>
  </si>
  <si>
    <t>new V</t>
  </si>
  <si>
    <t>Rdiode</t>
  </si>
  <si>
    <t>C</t>
  </si>
  <si>
    <t>mV</t>
  </si>
  <si>
    <t>uA</t>
  </si>
  <si>
    <t>vline_rms</t>
  </si>
  <si>
    <t>open</t>
  </si>
  <si>
    <t>duty %</t>
  </si>
  <si>
    <t>I clamp on meter</t>
  </si>
  <si>
    <t>ibody</t>
  </si>
  <si>
    <t>V L-N</t>
  </si>
  <si>
    <t>R</t>
  </si>
  <si>
    <t>Pr</t>
  </si>
  <si>
    <t>Iset</t>
  </si>
  <si>
    <t>I calc</t>
  </si>
  <si>
    <t>I</t>
  </si>
  <si>
    <t>V (4 mA)</t>
  </si>
  <si>
    <t>V (2 uA)</t>
  </si>
  <si>
    <t>PA4(100R)</t>
  </si>
  <si>
    <t>PA4(270R)</t>
  </si>
  <si>
    <t>P</t>
  </si>
  <si>
    <t>SW3</t>
  </si>
  <si>
    <t>SW2</t>
  </si>
  <si>
    <t>SW1</t>
  </si>
  <si>
    <t>SW4</t>
  </si>
  <si>
    <t>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</si>
</sst>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quotePrefix="1"/>
    <xf numFmtId="17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975896762904639"/>
                  <c:y val="-5.2509477981918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Sheet1!$I$3:$I$8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25</c:v>
                </c:pt>
                <c:pt idx="4">
                  <c:v>16</c:v>
                </c:pt>
                <c:pt idx="5">
                  <c:v>10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9.6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1-4BC6-93C3-9626962C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91728"/>
        <c:axId val="385292712"/>
      </c:scatterChart>
      <c:valAx>
        <c:axId val="3852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292712"/>
        <c:crosses val="autoZero"/>
        <c:crossBetween val="midCat"/>
      </c:valAx>
      <c:valAx>
        <c:axId val="3852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2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IIR!$E$4:$E$304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IIR!$G$4:$G$304</c:f>
              <c:numCache>
                <c:formatCode>General</c:formatCode>
                <c:ptCount val="301"/>
                <c:pt idx="0">
                  <c:v>0</c:v>
                </c:pt>
                <c:pt idx="1">
                  <c:v>0.19999999999999996</c:v>
                </c:pt>
                <c:pt idx="2">
                  <c:v>0.35999999999999993</c:v>
                </c:pt>
                <c:pt idx="3">
                  <c:v>0.48799999999999993</c:v>
                </c:pt>
                <c:pt idx="4">
                  <c:v>0.59039999999999992</c:v>
                </c:pt>
                <c:pt idx="5">
                  <c:v>0.67231999999999992</c:v>
                </c:pt>
                <c:pt idx="6">
                  <c:v>0.73785599999999996</c:v>
                </c:pt>
                <c:pt idx="7">
                  <c:v>0.7902847999999999</c:v>
                </c:pt>
                <c:pt idx="8">
                  <c:v>0.83222783999999994</c:v>
                </c:pt>
                <c:pt idx="9">
                  <c:v>0.86578227199999991</c:v>
                </c:pt>
                <c:pt idx="10">
                  <c:v>0.89262581759999993</c:v>
                </c:pt>
                <c:pt idx="11">
                  <c:v>0.91410065407999996</c:v>
                </c:pt>
                <c:pt idx="12">
                  <c:v>0.93128052326400002</c:v>
                </c:pt>
                <c:pt idx="13">
                  <c:v>0.94502441861120001</c:v>
                </c:pt>
                <c:pt idx="14">
                  <c:v>0.95601953488895997</c:v>
                </c:pt>
                <c:pt idx="15">
                  <c:v>0.96481562791116793</c:v>
                </c:pt>
                <c:pt idx="16">
                  <c:v>0.97185250232893439</c:v>
                </c:pt>
                <c:pt idx="17">
                  <c:v>0.97748200186314749</c:v>
                </c:pt>
                <c:pt idx="18">
                  <c:v>0.98198560149051795</c:v>
                </c:pt>
                <c:pt idx="19">
                  <c:v>0.98558848119241438</c:v>
                </c:pt>
                <c:pt idx="20">
                  <c:v>0.98847078495393148</c:v>
                </c:pt>
                <c:pt idx="21">
                  <c:v>0.99077662796314514</c:v>
                </c:pt>
                <c:pt idx="22">
                  <c:v>0.99262130237051616</c:v>
                </c:pt>
                <c:pt idx="23">
                  <c:v>0.9940970418964129</c:v>
                </c:pt>
                <c:pt idx="24">
                  <c:v>0.99527763351713028</c:v>
                </c:pt>
                <c:pt idx="25">
                  <c:v>0.99622210681370427</c:v>
                </c:pt>
                <c:pt idx="26">
                  <c:v>0.99697768545096344</c:v>
                </c:pt>
                <c:pt idx="27">
                  <c:v>0.99758214836077075</c:v>
                </c:pt>
                <c:pt idx="28">
                  <c:v>0.9980657186886166</c:v>
                </c:pt>
                <c:pt idx="29">
                  <c:v>0.99845257495089323</c:v>
                </c:pt>
                <c:pt idx="30">
                  <c:v>0.99876205996071454</c:v>
                </c:pt>
                <c:pt idx="31">
                  <c:v>0.99900964796857161</c:v>
                </c:pt>
                <c:pt idx="32">
                  <c:v>0.99920771837485733</c:v>
                </c:pt>
                <c:pt idx="33">
                  <c:v>0.99936617469988587</c:v>
                </c:pt>
                <c:pt idx="34">
                  <c:v>0.99949293975990872</c:v>
                </c:pt>
                <c:pt idx="35">
                  <c:v>0.999594351807927</c:v>
                </c:pt>
                <c:pt idx="36">
                  <c:v>0.99967548144634155</c:v>
                </c:pt>
                <c:pt idx="37">
                  <c:v>0.9997403851570732</c:v>
                </c:pt>
                <c:pt idx="38">
                  <c:v>0.99979230812565856</c:v>
                </c:pt>
                <c:pt idx="39">
                  <c:v>0.99983384650052687</c:v>
                </c:pt>
                <c:pt idx="40">
                  <c:v>0.99986707720042145</c:v>
                </c:pt>
                <c:pt idx="41">
                  <c:v>0.99989366176033712</c:v>
                </c:pt>
                <c:pt idx="42">
                  <c:v>0.99991492940826965</c:v>
                </c:pt>
                <c:pt idx="43">
                  <c:v>0.99993194352661574</c:v>
                </c:pt>
                <c:pt idx="44">
                  <c:v>0.99994555482129255</c:v>
                </c:pt>
                <c:pt idx="45">
                  <c:v>0.99995644385703408</c:v>
                </c:pt>
                <c:pt idx="46">
                  <c:v>0.99996515508562722</c:v>
                </c:pt>
                <c:pt idx="47">
                  <c:v>0.99997212406850178</c:v>
                </c:pt>
                <c:pt idx="48">
                  <c:v>0.9999776992548014</c:v>
                </c:pt>
                <c:pt idx="49">
                  <c:v>0.99998215940384116</c:v>
                </c:pt>
                <c:pt idx="50">
                  <c:v>0.99998572752307291</c:v>
                </c:pt>
                <c:pt idx="51">
                  <c:v>0.99998858201845831</c:v>
                </c:pt>
                <c:pt idx="52">
                  <c:v>0.99999086561476669</c:v>
                </c:pt>
                <c:pt idx="53">
                  <c:v>0.99999269249181333</c:v>
                </c:pt>
                <c:pt idx="54">
                  <c:v>0.99999415399345071</c:v>
                </c:pt>
                <c:pt idx="55">
                  <c:v>0.99999532319476059</c:v>
                </c:pt>
                <c:pt idx="56">
                  <c:v>0.99999625855580843</c:v>
                </c:pt>
                <c:pt idx="57">
                  <c:v>0.99999700684464676</c:v>
                </c:pt>
                <c:pt idx="58">
                  <c:v>0.99999760547571737</c:v>
                </c:pt>
                <c:pt idx="59">
                  <c:v>0.99999808438057392</c:v>
                </c:pt>
                <c:pt idx="60">
                  <c:v>0.99999846750445909</c:v>
                </c:pt>
                <c:pt idx="61">
                  <c:v>0.99999877400356729</c:v>
                </c:pt>
                <c:pt idx="62">
                  <c:v>0.99999901920285383</c:v>
                </c:pt>
                <c:pt idx="63">
                  <c:v>0.99999921536228309</c:v>
                </c:pt>
                <c:pt idx="64">
                  <c:v>0.99999937228982649</c:v>
                </c:pt>
                <c:pt idx="65">
                  <c:v>0.99999949783186115</c:v>
                </c:pt>
                <c:pt idx="66">
                  <c:v>0.9999995982654889</c:v>
                </c:pt>
                <c:pt idx="67">
                  <c:v>0.99999967861239114</c:v>
                </c:pt>
                <c:pt idx="68">
                  <c:v>0.99999974288991289</c:v>
                </c:pt>
                <c:pt idx="69">
                  <c:v>0.99999979431193031</c:v>
                </c:pt>
                <c:pt idx="70">
                  <c:v>0.99999983544954429</c:v>
                </c:pt>
                <c:pt idx="71">
                  <c:v>0.99999986835963539</c:v>
                </c:pt>
                <c:pt idx="72">
                  <c:v>0.99999989468770834</c:v>
                </c:pt>
                <c:pt idx="73">
                  <c:v>0.99999991575016667</c:v>
                </c:pt>
                <c:pt idx="74">
                  <c:v>0.99999993260013331</c:v>
                </c:pt>
                <c:pt idx="75">
                  <c:v>0.99999994608010667</c:v>
                </c:pt>
                <c:pt idx="76">
                  <c:v>0.99999995686408538</c:v>
                </c:pt>
                <c:pt idx="77">
                  <c:v>0.99999996549126835</c:v>
                </c:pt>
                <c:pt idx="78">
                  <c:v>0.99999997239301464</c:v>
                </c:pt>
                <c:pt idx="79">
                  <c:v>0.99999997791441175</c:v>
                </c:pt>
                <c:pt idx="80">
                  <c:v>0.99999998233152942</c:v>
                </c:pt>
                <c:pt idx="81">
                  <c:v>0.99999998586522354</c:v>
                </c:pt>
                <c:pt idx="82">
                  <c:v>0.99999998869217888</c:v>
                </c:pt>
                <c:pt idx="83">
                  <c:v>0.99999999095374315</c:v>
                </c:pt>
                <c:pt idx="84">
                  <c:v>0.99999999276299456</c:v>
                </c:pt>
                <c:pt idx="85">
                  <c:v>0.99999999421039565</c:v>
                </c:pt>
                <c:pt idx="86">
                  <c:v>0.99999999536831652</c:v>
                </c:pt>
                <c:pt idx="87">
                  <c:v>0.99999999629465319</c:v>
                </c:pt>
                <c:pt idx="88">
                  <c:v>0.99999999703572251</c:v>
                </c:pt>
                <c:pt idx="89">
                  <c:v>0.99999999762857805</c:v>
                </c:pt>
                <c:pt idx="90">
                  <c:v>0.99999999810286244</c:v>
                </c:pt>
                <c:pt idx="91">
                  <c:v>0.99999999848228993</c:v>
                </c:pt>
                <c:pt idx="92">
                  <c:v>0.9999999987858319</c:v>
                </c:pt>
                <c:pt idx="93">
                  <c:v>0.99999999902866554</c:v>
                </c:pt>
                <c:pt idx="94">
                  <c:v>0.99999999922293248</c:v>
                </c:pt>
                <c:pt idx="95">
                  <c:v>0.99999999937834594</c:v>
                </c:pt>
                <c:pt idx="96">
                  <c:v>0.99999999950267671</c:v>
                </c:pt>
                <c:pt idx="97">
                  <c:v>0.99999999960214137</c:v>
                </c:pt>
                <c:pt idx="98">
                  <c:v>0.99999999968171305</c:v>
                </c:pt>
                <c:pt idx="99">
                  <c:v>0.99999999974537046</c:v>
                </c:pt>
                <c:pt idx="100">
                  <c:v>0.99999999979629639</c:v>
                </c:pt>
                <c:pt idx="101">
                  <c:v>0.99999999983703713</c:v>
                </c:pt>
                <c:pt idx="102">
                  <c:v>0.99999999986962973</c:v>
                </c:pt>
                <c:pt idx="103">
                  <c:v>0.99999999989570376</c:v>
                </c:pt>
                <c:pt idx="104">
                  <c:v>0.99999999991656296</c:v>
                </c:pt>
                <c:pt idx="105">
                  <c:v>0.99999999993325039</c:v>
                </c:pt>
                <c:pt idx="106">
                  <c:v>0.99999999994660027</c:v>
                </c:pt>
                <c:pt idx="107">
                  <c:v>0.99999999995728017</c:v>
                </c:pt>
                <c:pt idx="108">
                  <c:v>0.99999999996582412</c:v>
                </c:pt>
                <c:pt idx="109">
                  <c:v>0.99999999997265931</c:v>
                </c:pt>
                <c:pt idx="110">
                  <c:v>0.9999999999781275</c:v>
                </c:pt>
                <c:pt idx="111">
                  <c:v>0.999999999982502</c:v>
                </c:pt>
                <c:pt idx="112">
                  <c:v>0.99999999998600164</c:v>
                </c:pt>
                <c:pt idx="113">
                  <c:v>0.99999999998880129</c:v>
                </c:pt>
                <c:pt idx="114">
                  <c:v>0.99999999999104106</c:v>
                </c:pt>
                <c:pt idx="115">
                  <c:v>0.99999999999283284</c:v>
                </c:pt>
                <c:pt idx="116">
                  <c:v>0.99999999999426625</c:v>
                </c:pt>
                <c:pt idx="117">
                  <c:v>0.999999999995413</c:v>
                </c:pt>
                <c:pt idx="118">
                  <c:v>0.99999999999633038</c:v>
                </c:pt>
                <c:pt idx="119">
                  <c:v>0.99999999999706435</c:v>
                </c:pt>
                <c:pt idx="120">
                  <c:v>0.99999999999765143</c:v>
                </c:pt>
                <c:pt idx="121">
                  <c:v>0.99999999999812117</c:v>
                </c:pt>
                <c:pt idx="122">
                  <c:v>0.99999999999849698</c:v>
                </c:pt>
                <c:pt idx="123">
                  <c:v>0.99999999999879763</c:v>
                </c:pt>
                <c:pt idx="124">
                  <c:v>0.9999999999990381</c:v>
                </c:pt>
                <c:pt idx="125">
                  <c:v>0.9999999999992305</c:v>
                </c:pt>
                <c:pt idx="126">
                  <c:v>0.99999999999938438</c:v>
                </c:pt>
                <c:pt idx="127">
                  <c:v>0.99999999999950751</c:v>
                </c:pt>
                <c:pt idx="128">
                  <c:v>0.99999999999960598</c:v>
                </c:pt>
                <c:pt idx="129">
                  <c:v>0.99999999999968481</c:v>
                </c:pt>
                <c:pt idx="130">
                  <c:v>0.99999999999974787</c:v>
                </c:pt>
                <c:pt idx="131">
                  <c:v>0.99999999999979827</c:v>
                </c:pt>
                <c:pt idx="132">
                  <c:v>0.99999999999983857</c:v>
                </c:pt>
                <c:pt idx="133">
                  <c:v>0.99999999999987088</c:v>
                </c:pt>
                <c:pt idx="134">
                  <c:v>0.99999999999989675</c:v>
                </c:pt>
                <c:pt idx="135">
                  <c:v>0.9999999999999174</c:v>
                </c:pt>
                <c:pt idx="136">
                  <c:v>0.99999999999993394</c:v>
                </c:pt>
                <c:pt idx="137">
                  <c:v>0.99999999999994715</c:v>
                </c:pt>
                <c:pt idx="138">
                  <c:v>0.9999999999999577</c:v>
                </c:pt>
                <c:pt idx="139">
                  <c:v>0.99999999999996614</c:v>
                </c:pt>
                <c:pt idx="140">
                  <c:v>0.99999999999997291</c:v>
                </c:pt>
                <c:pt idx="141">
                  <c:v>0.99999999999997835</c:v>
                </c:pt>
                <c:pt idx="142">
                  <c:v>0.99999999999998268</c:v>
                </c:pt>
                <c:pt idx="143">
                  <c:v>0.99999999999998612</c:v>
                </c:pt>
                <c:pt idx="144">
                  <c:v>0.9999999999999889</c:v>
                </c:pt>
                <c:pt idx="145">
                  <c:v>0.99999999999999112</c:v>
                </c:pt>
                <c:pt idx="146">
                  <c:v>0.99999999999999289</c:v>
                </c:pt>
                <c:pt idx="147">
                  <c:v>0.99999999999999434</c:v>
                </c:pt>
                <c:pt idx="148">
                  <c:v>0.99999999999999545</c:v>
                </c:pt>
                <c:pt idx="149">
                  <c:v>0.99999999999999634</c:v>
                </c:pt>
                <c:pt idx="150">
                  <c:v>0.99999999999999711</c:v>
                </c:pt>
                <c:pt idx="151">
                  <c:v>0.99999999999999767</c:v>
                </c:pt>
                <c:pt idx="152">
                  <c:v>0.99999999999999811</c:v>
                </c:pt>
                <c:pt idx="153">
                  <c:v>0.99999999999999845</c:v>
                </c:pt>
                <c:pt idx="154">
                  <c:v>0.99999999999999878</c:v>
                </c:pt>
                <c:pt idx="155">
                  <c:v>0.999999999999999</c:v>
                </c:pt>
                <c:pt idx="156">
                  <c:v>0.99999999999999922</c:v>
                </c:pt>
                <c:pt idx="157">
                  <c:v>0.99999999999999933</c:v>
                </c:pt>
                <c:pt idx="158">
                  <c:v>0.99999999999999944</c:v>
                </c:pt>
                <c:pt idx="159">
                  <c:v>0.99999999999999956</c:v>
                </c:pt>
                <c:pt idx="160">
                  <c:v>0.99999999999999967</c:v>
                </c:pt>
                <c:pt idx="161">
                  <c:v>0.99999999999999978</c:v>
                </c:pt>
                <c:pt idx="162">
                  <c:v>0.99999999999999978</c:v>
                </c:pt>
                <c:pt idx="163">
                  <c:v>0.99999999999999978</c:v>
                </c:pt>
                <c:pt idx="164">
                  <c:v>0.99999999999999978</c:v>
                </c:pt>
                <c:pt idx="165">
                  <c:v>0.99999999999999978</c:v>
                </c:pt>
                <c:pt idx="166">
                  <c:v>0.99999999999999978</c:v>
                </c:pt>
                <c:pt idx="167">
                  <c:v>0.99999999999999978</c:v>
                </c:pt>
                <c:pt idx="168">
                  <c:v>0.99999999999999978</c:v>
                </c:pt>
                <c:pt idx="169">
                  <c:v>0.99999999999999978</c:v>
                </c:pt>
                <c:pt idx="170">
                  <c:v>0.99999999999999978</c:v>
                </c:pt>
                <c:pt idx="171">
                  <c:v>0.99999999999999978</c:v>
                </c:pt>
                <c:pt idx="172">
                  <c:v>0.99999999999999978</c:v>
                </c:pt>
                <c:pt idx="173">
                  <c:v>0.99999999999999978</c:v>
                </c:pt>
                <c:pt idx="174">
                  <c:v>0.99999999999999978</c:v>
                </c:pt>
                <c:pt idx="175">
                  <c:v>0.99999999999999978</c:v>
                </c:pt>
                <c:pt idx="176">
                  <c:v>0.99999999999999978</c:v>
                </c:pt>
                <c:pt idx="177">
                  <c:v>0.99999999999999978</c:v>
                </c:pt>
                <c:pt idx="178">
                  <c:v>0.99999999999999978</c:v>
                </c:pt>
                <c:pt idx="179">
                  <c:v>0.99999999999999978</c:v>
                </c:pt>
                <c:pt idx="180">
                  <c:v>0.99999999999999978</c:v>
                </c:pt>
                <c:pt idx="181">
                  <c:v>0.99999999999999978</c:v>
                </c:pt>
                <c:pt idx="182">
                  <c:v>0.99999999999999978</c:v>
                </c:pt>
                <c:pt idx="183">
                  <c:v>0.99999999999999978</c:v>
                </c:pt>
                <c:pt idx="184">
                  <c:v>0.99999999999999978</c:v>
                </c:pt>
                <c:pt idx="185">
                  <c:v>0.99999999999999978</c:v>
                </c:pt>
                <c:pt idx="186">
                  <c:v>0.99999999999999978</c:v>
                </c:pt>
                <c:pt idx="187">
                  <c:v>0.99999999999999978</c:v>
                </c:pt>
                <c:pt idx="188">
                  <c:v>0.99999999999999978</c:v>
                </c:pt>
                <c:pt idx="189">
                  <c:v>0.99999999999999978</c:v>
                </c:pt>
                <c:pt idx="190">
                  <c:v>0.99999999999999978</c:v>
                </c:pt>
                <c:pt idx="191">
                  <c:v>0.99999999999999978</c:v>
                </c:pt>
                <c:pt idx="192">
                  <c:v>0.99999999999999978</c:v>
                </c:pt>
                <c:pt idx="193">
                  <c:v>0.99999999999999978</c:v>
                </c:pt>
                <c:pt idx="194">
                  <c:v>0.99999999999999978</c:v>
                </c:pt>
                <c:pt idx="195">
                  <c:v>0.99999999999999978</c:v>
                </c:pt>
                <c:pt idx="196">
                  <c:v>0.99999999999999978</c:v>
                </c:pt>
                <c:pt idx="197">
                  <c:v>0.99999999999999978</c:v>
                </c:pt>
                <c:pt idx="198">
                  <c:v>0.99999999999999978</c:v>
                </c:pt>
                <c:pt idx="199">
                  <c:v>0.99999999999999978</c:v>
                </c:pt>
                <c:pt idx="200">
                  <c:v>0.99999999999999978</c:v>
                </c:pt>
                <c:pt idx="201">
                  <c:v>0.99999999999999978</c:v>
                </c:pt>
                <c:pt idx="202">
                  <c:v>0.99999999999999978</c:v>
                </c:pt>
                <c:pt idx="203">
                  <c:v>0.99999999999999978</c:v>
                </c:pt>
                <c:pt idx="204">
                  <c:v>0.99999999999999978</c:v>
                </c:pt>
                <c:pt idx="205">
                  <c:v>0.99999999999999978</c:v>
                </c:pt>
                <c:pt idx="206">
                  <c:v>0.99999999999999978</c:v>
                </c:pt>
                <c:pt idx="207">
                  <c:v>0.99999999999999978</c:v>
                </c:pt>
                <c:pt idx="208">
                  <c:v>0.99999999999999978</c:v>
                </c:pt>
                <c:pt idx="209">
                  <c:v>0.99999999999999978</c:v>
                </c:pt>
                <c:pt idx="210">
                  <c:v>0.99999999999999978</c:v>
                </c:pt>
                <c:pt idx="211">
                  <c:v>0.99999999999999978</c:v>
                </c:pt>
                <c:pt idx="212">
                  <c:v>0.99999999999999978</c:v>
                </c:pt>
                <c:pt idx="213">
                  <c:v>0.99999999999999978</c:v>
                </c:pt>
                <c:pt idx="214">
                  <c:v>0.99999999999999978</c:v>
                </c:pt>
                <c:pt idx="215">
                  <c:v>0.99999999999999978</c:v>
                </c:pt>
                <c:pt idx="216">
                  <c:v>0.99999999999999978</c:v>
                </c:pt>
                <c:pt idx="217">
                  <c:v>0.99999999999999978</c:v>
                </c:pt>
                <c:pt idx="218">
                  <c:v>0.99999999999999978</c:v>
                </c:pt>
                <c:pt idx="219">
                  <c:v>0.99999999999999978</c:v>
                </c:pt>
                <c:pt idx="220">
                  <c:v>0.99999999999999978</c:v>
                </c:pt>
                <c:pt idx="221">
                  <c:v>0.99999999999999978</c:v>
                </c:pt>
                <c:pt idx="222">
                  <c:v>0.99999999999999978</c:v>
                </c:pt>
                <c:pt idx="223">
                  <c:v>0.99999999999999978</c:v>
                </c:pt>
                <c:pt idx="224">
                  <c:v>0.99999999999999978</c:v>
                </c:pt>
                <c:pt idx="225">
                  <c:v>0.99999999999999978</c:v>
                </c:pt>
                <c:pt idx="226">
                  <c:v>0.99999999999999978</c:v>
                </c:pt>
                <c:pt idx="227">
                  <c:v>0.99999999999999978</c:v>
                </c:pt>
                <c:pt idx="228">
                  <c:v>0.99999999999999978</c:v>
                </c:pt>
                <c:pt idx="229">
                  <c:v>0.99999999999999978</c:v>
                </c:pt>
                <c:pt idx="230">
                  <c:v>0.99999999999999978</c:v>
                </c:pt>
                <c:pt idx="231">
                  <c:v>0.99999999999999978</c:v>
                </c:pt>
                <c:pt idx="232">
                  <c:v>0.99999999999999978</c:v>
                </c:pt>
                <c:pt idx="233">
                  <c:v>0.99999999999999978</c:v>
                </c:pt>
                <c:pt idx="234">
                  <c:v>0.99999999999999978</c:v>
                </c:pt>
                <c:pt idx="235">
                  <c:v>0.99999999999999978</c:v>
                </c:pt>
                <c:pt idx="236">
                  <c:v>0.99999999999999978</c:v>
                </c:pt>
                <c:pt idx="237">
                  <c:v>0.99999999999999978</c:v>
                </c:pt>
                <c:pt idx="238">
                  <c:v>0.99999999999999978</c:v>
                </c:pt>
                <c:pt idx="239">
                  <c:v>0.99999999999999978</c:v>
                </c:pt>
                <c:pt idx="240">
                  <c:v>0.99999999999999978</c:v>
                </c:pt>
                <c:pt idx="241">
                  <c:v>0.99999999999999978</c:v>
                </c:pt>
                <c:pt idx="242">
                  <c:v>0.99999999999999978</c:v>
                </c:pt>
                <c:pt idx="243">
                  <c:v>0.99999999999999978</c:v>
                </c:pt>
                <c:pt idx="244">
                  <c:v>0.99999999999999978</c:v>
                </c:pt>
                <c:pt idx="245">
                  <c:v>0.99999999999999978</c:v>
                </c:pt>
                <c:pt idx="246">
                  <c:v>0.99999999999999978</c:v>
                </c:pt>
                <c:pt idx="247">
                  <c:v>0.99999999999999978</c:v>
                </c:pt>
                <c:pt idx="248">
                  <c:v>0.99999999999999978</c:v>
                </c:pt>
                <c:pt idx="249">
                  <c:v>0.99999999999999978</c:v>
                </c:pt>
                <c:pt idx="250">
                  <c:v>0.99999999999999978</c:v>
                </c:pt>
                <c:pt idx="251">
                  <c:v>0.99999999999999978</c:v>
                </c:pt>
                <c:pt idx="252">
                  <c:v>0.99999999999999978</c:v>
                </c:pt>
                <c:pt idx="253">
                  <c:v>0.99999999999999978</c:v>
                </c:pt>
                <c:pt idx="254">
                  <c:v>0.99999999999999978</c:v>
                </c:pt>
                <c:pt idx="255">
                  <c:v>0.99999999999999978</c:v>
                </c:pt>
                <c:pt idx="256">
                  <c:v>0.99999999999999978</c:v>
                </c:pt>
                <c:pt idx="257">
                  <c:v>0.99999999999999978</c:v>
                </c:pt>
                <c:pt idx="258">
                  <c:v>0.99999999999999978</c:v>
                </c:pt>
                <c:pt idx="259">
                  <c:v>0.99999999999999978</c:v>
                </c:pt>
                <c:pt idx="260">
                  <c:v>0.99999999999999978</c:v>
                </c:pt>
                <c:pt idx="261">
                  <c:v>0.99999999999999978</c:v>
                </c:pt>
                <c:pt idx="262">
                  <c:v>0.99999999999999978</c:v>
                </c:pt>
                <c:pt idx="263">
                  <c:v>0.99999999999999978</c:v>
                </c:pt>
                <c:pt idx="264">
                  <c:v>0.99999999999999978</c:v>
                </c:pt>
                <c:pt idx="265">
                  <c:v>0.99999999999999978</c:v>
                </c:pt>
                <c:pt idx="266">
                  <c:v>0.99999999999999978</c:v>
                </c:pt>
                <c:pt idx="267">
                  <c:v>0.99999999999999978</c:v>
                </c:pt>
                <c:pt idx="268">
                  <c:v>0.99999999999999978</c:v>
                </c:pt>
                <c:pt idx="269">
                  <c:v>0.99999999999999978</c:v>
                </c:pt>
                <c:pt idx="270">
                  <c:v>0.99999999999999978</c:v>
                </c:pt>
                <c:pt idx="271">
                  <c:v>0.99999999999999978</c:v>
                </c:pt>
                <c:pt idx="272">
                  <c:v>0.99999999999999978</c:v>
                </c:pt>
                <c:pt idx="273">
                  <c:v>0.99999999999999978</c:v>
                </c:pt>
                <c:pt idx="274">
                  <c:v>0.99999999999999978</c:v>
                </c:pt>
                <c:pt idx="275">
                  <c:v>0.99999999999999978</c:v>
                </c:pt>
                <c:pt idx="276">
                  <c:v>0.99999999999999978</c:v>
                </c:pt>
                <c:pt idx="277">
                  <c:v>0.99999999999999978</c:v>
                </c:pt>
                <c:pt idx="278">
                  <c:v>0.99999999999999978</c:v>
                </c:pt>
                <c:pt idx="279">
                  <c:v>0.99999999999999978</c:v>
                </c:pt>
                <c:pt idx="280">
                  <c:v>0.99999999999999978</c:v>
                </c:pt>
                <c:pt idx="281">
                  <c:v>0.99999999999999978</c:v>
                </c:pt>
                <c:pt idx="282">
                  <c:v>0.99999999999999978</c:v>
                </c:pt>
                <c:pt idx="283">
                  <c:v>0.99999999999999978</c:v>
                </c:pt>
                <c:pt idx="284">
                  <c:v>0.99999999999999978</c:v>
                </c:pt>
                <c:pt idx="285">
                  <c:v>0.99999999999999978</c:v>
                </c:pt>
                <c:pt idx="286">
                  <c:v>0.99999999999999978</c:v>
                </c:pt>
                <c:pt idx="287">
                  <c:v>0.99999999999999978</c:v>
                </c:pt>
                <c:pt idx="288">
                  <c:v>0.99999999999999978</c:v>
                </c:pt>
                <c:pt idx="289">
                  <c:v>0.99999999999999978</c:v>
                </c:pt>
                <c:pt idx="290">
                  <c:v>0.99999999999999978</c:v>
                </c:pt>
                <c:pt idx="291">
                  <c:v>0.99999999999999978</c:v>
                </c:pt>
                <c:pt idx="292">
                  <c:v>0.99999999999999978</c:v>
                </c:pt>
                <c:pt idx="293">
                  <c:v>0.99999999999999978</c:v>
                </c:pt>
                <c:pt idx="294">
                  <c:v>0.99999999999999978</c:v>
                </c:pt>
                <c:pt idx="295">
                  <c:v>0.99999999999999978</c:v>
                </c:pt>
                <c:pt idx="296">
                  <c:v>0.99999999999999978</c:v>
                </c:pt>
                <c:pt idx="297">
                  <c:v>0.99999999999999978</c:v>
                </c:pt>
                <c:pt idx="298">
                  <c:v>0.99999999999999978</c:v>
                </c:pt>
                <c:pt idx="299">
                  <c:v>0.99999999999999978</c:v>
                </c:pt>
                <c:pt idx="300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1-453A-8C71-7BDEF638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91888"/>
        <c:axId val="375760704"/>
      </c:scatterChart>
      <c:valAx>
        <c:axId val="370991888"/>
        <c:scaling>
          <c:orientation val="minMax"/>
          <c:max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760704"/>
        <c:crosses val="autoZero"/>
        <c:crossBetween val="midCat"/>
      </c:valAx>
      <c:valAx>
        <c:axId val="375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9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61980030370865"/>
                  <c:y val="-6.79927689154129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Imeas!$E$2:$I$2</c:f>
              <c:numCache>
                <c:formatCode>General</c:formatCode>
                <c:ptCount val="5"/>
                <c:pt idx="0">
                  <c:v>6.5</c:v>
                </c:pt>
                <c:pt idx="1">
                  <c:v>11.8</c:v>
                </c:pt>
                <c:pt idx="2">
                  <c:v>17.3</c:v>
                </c:pt>
                <c:pt idx="3">
                  <c:v>23.4</c:v>
                </c:pt>
                <c:pt idx="4">
                  <c:v>28.8</c:v>
                </c:pt>
              </c:numCache>
            </c:numRef>
          </c:xVal>
          <c:yVal>
            <c:numRef>
              <c:f>Imeas!$E$10:$I$10</c:f>
              <c:numCache>
                <c:formatCode>General</c:formatCode>
                <c:ptCount val="5"/>
                <c:pt idx="0">
                  <c:v>1100</c:v>
                </c:pt>
                <c:pt idx="1">
                  <c:v>1588</c:v>
                </c:pt>
                <c:pt idx="2">
                  <c:v>1935</c:v>
                </c:pt>
                <c:pt idx="3">
                  <c:v>2192</c:v>
                </c:pt>
                <c:pt idx="4">
                  <c:v>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5-4B5E-9F62-EA9C7B4B0F8B}"/>
            </c:ext>
          </c:extLst>
        </c:ser>
        <c:ser>
          <c:idx val="1"/>
          <c:order val="1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Imeas!$E$2:$J$2</c:f>
              <c:numCache>
                <c:formatCode>General</c:formatCode>
                <c:ptCount val="6"/>
                <c:pt idx="0">
                  <c:v>6.5</c:v>
                </c:pt>
                <c:pt idx="1">
                  <c:v>11.8</c:v>
                </c:pt>
                <c:pt idx="2">
                  <c:v>17.3</c:v>
                </c:pt>
                <c:pt idx="3">
                  <c:v>23.4</c:v>
                </c:pt>
                <c:pt idx="4">
                  <c:v>28.8</c:v>
                </c:pt>
                <c:pt idx="5">
                  <c:v>48</c:v>
                </c:pt>
              </c:numCache>
            </c:numRef>
          </c:xVal>
          <c:yVal>
            <c:numRef>
              <c:f>Imeas!$E$9:$J$9</c:f>
              <c:numCache>
                <c:formatCode>General</c:formatCode>
                <c:ptCount val="6"/>
                <c:pt idx="0">
                  <c:v>0.23600000000000002</c:v>
                </c:pt>
                <c:pt idx="1">
                  <c:v>0.43828571428571433</c:v>
                </c:pt>
                <c:pt idx="2">
                  <c:v>0.60685714285714287</c:v>
                </c:pt>
                <c:pt idx="3">
                  <c:v>0.80914285714285727</c:v>
                </c:pt>
                <c:pt idx="4">
                  <c:v>1.0114285714285716</c:v>
                </c:pt>
                <c:pt idx="5">
                  <c:v>1.6182857142857145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5-4B5E-9F62-EA9C7B4B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43176"/>
        <c:axId val="378840224"/>
      </c:scatterChart>
      <c:valAx>
        <c:axId val="37884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840224"/>
        <c:crosses val="autoZero"/>
        <c:crossBetween val="midCat"/>
      </c:valAx>
      <c:valAx>
        <c:axId val="3788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84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9</xdr:row>
      <xdr:rowOff>138112</xdr:rowOff>
    </xdr:from>
    <xdr:to>
      <xdr:col>12</xdr:col>
      <xdr:colOff>609600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D4BDE-7BAF-4998-ADB7-BF694DD3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104775</xdr:rowOff>
    </xdr:from>
    <xdr:to>
      <xdr:col>20</xdr:col>
      <xdr:colOff>457200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37CB2-B785-4683-BF94-B4CBF8E21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485776</xdr:colOff>
      <xdr:row>2</xdr:row>
      <xdr:rowOff>180974</xdr:rowOff>
    </xdr:from>
    <xdr:to>
      <xdr:col>21</xdr:col>
      <xdr:colOff>19050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96FB7-35EE-4EA7-9C20-382B5B5DA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8A62-13E5-4C8D-B2A6-AB885FF610D1}">
  <dimension ref="B1:R51"/>
  <sheetViews>
    <sheetView topLeftCell="A28" workbookViewId="0">
      <selection activeCell="H35" sqref="H35"/>
    </sheetView>
  </sheetViews>
  <sheetFormatPr defaultRowHeight="15" x14ac:dyDescent="0.25"/>
  <cols>
    <col min="3" max="3" width="12" bestFit="1" customWidth="1"/>
    <col min="13" max="13" width="11" bestFit="1" customWidth="1"/>
  </cols>
  <sheetData>
    <row r="1" spans="3:16" ht="21" x14ac:dyDescent="0.35">
      <c r="I1" s="3" t="s">
        <v>27</v>
      </c>
    </row>
    <row r="2" spans="3:16" ht="21" x14ac:dyDescent="0.35">
      <c r="C2" s="2" t="s">
        <v>26</v>
      </c>
      <c r="J2" t="s">
        <v>5</v>
      </c>
    </row>
    <row r="3" spans="3:16" x14ac:dyDescent="0.25">
      <c r="C3">
        <v>48</v>
      </c>
      <c r="D3" t="s">
        <v>0</v>
      </c>
      <c r="I3">
        <v>50</v>
      </c>
      <c r="J3">
        <v>30</v>
      </c>
      <c r="K3">
        <f t="shared" ref="K3:K8" si="0">48000*I3/100</f>
        <v>24000</v>
      </c>
      <c r="L3">
        <f t="shared" ref="L3:L8" si="1">48000*J3/60</f>
        <v>24000</v>
      </c>
    </row>
    <row r="4" spans="3:16" x14ac:dyDescent="0.25">
      <c r="C4">
        <f>1/C3</f>
        <v>2.0833333333333332E-2</v>
      </c>
      <c r="D4" t="s">
        <v>1</v>
      </c>
      <c r="I4">
        <v>40</v>
      </c>
      <c r="J4">
        <v>24</v>
      </c>
      <c r="K4">
        <f t="shared" si="0"/>
        <v>19200</v>
      </c>
      <c r="L4">
        <f t="shared" si="1"/>
        <v>19200</v>
      </c>
      <c r="O4">
        <v>10.5</v>
      </c>
    </row>
    <row r="5" spans="3:16" x14ac:dyDescent="0.25">
      <c r="I5">
        <v>30</v>
      </c>
      <c r="J5">
        <v>18</v>
      </c>
      <c r="K5">
        <f t="shared" si="0"/>
        <v>14400</v>
      </c>
      <c r="L5">
        <f t="shared" si="1"/>
        <v>14400</v>
      </c>
      <c r="O5">
        <v>6</v>
      </c>
    </row>
    <row r="6" spans="3:16" x14ac:dyDescent="0.25">
      <c r="C6">
        <v>48000</v>
      </c>
      <c r="I6">
        <v>25</v>
      </c>
      <c r="J6">
        <v>15</v>
      </c>
      <c r="K6">
        <f t="shared" si="0"/>
        <v>12000</v>
      </c>
      <c r="L6">
        <f t="shared" si="1"/>
        <v>12000</v>
      </c>
      <c r="O6">
        <f>O4-O5</f>
        <v>4.5</v>
      </c>
    </row>
    <row r="7" spans="3:16" x14ac:dyDescent="0.25">
      <c r="C7">
        <f>C6*C4</f>
        <v>1000</v>
      </c>
      <c r="D7" t="s">
        <v>1</v>
      </c>
      <c r="I7">
        <v>16</v>
      </c>
      <c r="J7">
        <v>9.6</v>
      </c>
      <c r="K7">
        <f t="shared" si="0"/>
        <v>7680</v>
      </c>
      <c r="L7">
        <f t="shared" si="1"/>
        <v>7680</v>
      </c>
      <c r="O7">
        <f>O6^2/510</f>
        <v>3.9705882352941174E-2</v>
      </c>
      <c r="P7" t="s">
        <v>25</v>
      </c>
    </row>
    <row r="8" spans="3:16" x14ac:dyDescent="0.25">
      <c r="C8">
        <f>1/C7</f>
        <v>1E-3</v>
      </c>
      <c r="D8" t="s">
        <v>0</v>
      </c>
      <c r="I8">
        <v>10</v>
      </c>
      <c r="J8">
        <v>6</v>
      </c>
      <c r="K8">
        <f t="shared" si="0"/>
        <v>4800</v>
      </c>
      <c r="L8">
        <f t="shared" si="1"/>
        <v>4800</v>
      </c>
    </row>
    <row r="9" spans="3:16" x14ac:dyDescent="0.25">
      <c r="C9">
        <f>C8*1000</f>
        <v>1</v>
      </c>
      <c r="D9" t="s">
        <v>2</v>
      </c>
    </row>
    <row r="11" spans="3:16" x14ac:dyDescent="0.25">
      <c r="K11">
        <v>4096</v>
      </c>
    </row>
    <row r="12" spans="3:16" x14ac:dyDescent="0.25">
      <c r="C12">
        <v>48000000</v>
      </c>
      <c r="D12" t="s">
        <v>3</v>
      </c>
      <c r="K12">
        <v>1890</v>
      </c>
    </row>
    <row r="13" spans="3:16" x14ac:dyDescent="0.25">
      <c r="C13">
        <f>C12/1000</f>
        <v>48000</v>
      </c>
      <c r="D13" t="s">
        <v>4</v>
      </c>
      <c r="K13">
        <f>K12/K11</f>
        <v>0.46142578125</v>
      </c>
    </row>
    <row r="14" spans="3:16" x14ac:dyDescent="0.25">
      <c r="K14">
        <v>2.96</v>
      </c>
    </row>
    <row r="15" spans="3:16" x14ac:dyDescent="0.25">
      <c r="K15">
        <f>K13*K14</f>
        <v>1.3658203124999999</v>
      </c>
    </row>
    <row r="18" spans="2:16" x14ac:dyDescent="0.25">
      <c r="B18">
        <f>240/0.005</f>
        <v>48000</v>
      </c>
    </row>
    <row r="20" spans="2:16" x14ac:dyDescent="0.25">
      <c r="K20">
        <v>2.34</v>
      </c>
      <c r="L20">
        <f>(K20+K21)/2</f>
        <v>2.5</v>
      </c>
    </row>
    <row r="21" spans="2:16" x14ac:dyDescent="0.25">
      <c r="K21">
        <v>2.66</v>
      </c>
      <c r="L21">
        <f>(K21+K22)/2</f>
        <v>2.79</v>
      </c>
    </row>
    <row r="22" spans="2:16" x14ac:dyDescent="0.25">
      <c r="K22">
        <v>2.92</v>
      </c>
    </row>
    <row r="25" spans="2:16" x14ac:dyDescent="0.25">
      <c r="E25">
        <v>56</v>
      </c>
      <c r="I25">
        <f>12-0.7</f>
        <v>11.3</v>
      </c>
      <c r="J25">
        <f t="shared" ref="J25:L25" si="2">12-0.7</f>
        <v>11.3</v>
      </c>
      <c r="K25">
        <f t="shared" si="2"/>
        <v>11.3</v>
      </c>
      <c r="L25">
        <f t="shared" si="2"/>
        <v>11.3</v>
      </c>
      <c r="M25">
        <v>-12</v>
      </c>
      <c r="N25">
        <v>-12</v>
      </c>
      <c r="O25">
        <v>-12</v>
      </c>
      <c r="P25">
        <v>-12</v>
      </c>
    </row>
    <row r="26" spans="2:16" x14ac:dyDescent="0.25">
      <c r="E26">
        <v>56</v>
      </c>
      <c r="I26">
        <v>0</v>
      </c>
      <c r="J26">
        <v>0.88200000000000001</v>
      </c>
      <c r="K26">
        <v>2.74</v>
      </c>
      <c r="L26" s="1">
        <v>1000000</v>
      </c>
      <c r="M26">
        <v>0</v>
      </c>
      <c r="N26">
        <v>0.88200000000000001</v>
      </c>
      <c r="O26">
        <v>2.74</v>
      </c>
      <c r="P26" s="1">
        <v>1000000</v>
      </c>
    </row>
    <row r="27" spans="2:16" x14ac:dyDescent="0.25">
      <c r="E27">
        <v>200</v>
      </c>
      <c r="I27">
        <f t="shared" ref="I27:P27" si="3">I26/(I26+0.68)</f>
        <v>0</v>
      </c>
      <c r="J27">
        <f t="shared" si="3"/>
        <v>0.56466069142125475</v>
      </c>
      <c r="K27">
        <f t="shared" si="3"/>
        <v>0.80116959064327486</v>
      </c>
      <c r="L27">
        <f t="shared" si="3"/>
        <v>0.99999932000046232</v>
      </c>
      <c r="M27">
        <f t="shared" si="3"/>
        <v>0</v>
      </c>
      <c r="N27">
        <f t="shared" si="3"/>
        <v>0.56466069142125475</v>
      </c>
      <c r="O27">
        <f t="shared" si="3"/>
        <v>0.80116959064327486</v>
      </c>
      <c r="P27">
        <f t="shared" si="3"/>
        <v>0.99999932000046232</v>
      </c>
    </row>
    <row r="28" spans="2:16" x14ac:dyDescent="0.25">
      <c r="E28">
        <f>(1/E25+1/E26+1/E27)</f>
        <v>4.071428571428571E-2</v>
      </c>
      <c r="I28">
        <f t="shared" ref="I28:P28" si="4">I25*I27</f>
        <v>0</v>
      </c>
      <c r="J28">
        <f t="shared" si="4"/>
        <v>6.3806658130601788</v>
      </c>
      <c r="K28">
        <f t="shared" si="4"/>
        <v>9.0532163742690059</v>
      </c>
      <c r="L28">
        <f t="shared" si="4"/>
        <v>11.299992316005225</v>
      </c>
      <c r="M28">
        <f t="shared" si="4"/>
        <v>0</v>
      </c>
      <c r="N28">
        <f t="shared" si="4"/>
        <v>-6.7759282970550565</v>
      </c>
      <c r="O28">
        <f t="shared" si="4"/>
        <v>-9.6140350877192979</v>
      </c>
      <c r="P28">
        <f t="shared" si="4"/>
        <v>-11.999991840005547</v>
      </c>
    </row>
    <row r="29" spans="2:16" x14ac:dyDescent="0.25">
      <c r="E29">
        <f>1/E28</f>
        <v>24.561403508771932</v>
      </c>
      <c r="H29" t="s">
        <v>7</v>
      </c>
      <c r="I29">
        <f t="shared" ref="I29:P29" si="5">I28+0.7</f>
        <v>0.7</v>
      </c>
      <c r="J29">
        <f t="shared" si="5"/>
        <v>7.0806658130601789</v>
      </c>
      <c r="K29">
        <f t="shared" si="5"/>
        <v>9.7532163742690052</v>
      </c>
      <c r="L29">
        <f t="shared" si="5"/>
        <v>11.999992316005224</v>
      </c>
      <c r="M29">
        <f t="shared" si="5"/>
        <v>0.7</v>
      </c>
      <c r="N29">
        <f t="shared" si="5"/>
        <v>-6.0759282970550563</v>
      </c>
      <c r="O29">
        <f t="shared" si="5"/>
        <v>-8.9140350877192986</v>
      </c>
      <c r="P29">
        <f t="shared" si="5"/>
        <v>-11.299991840005548</v>
      </c>
    </row>
    <row r="30" spans="2:16" x14ac:dyDescent="0.25">
      <c r="E30">
        <f>E29*3/56</f>
        <v>1.3157894736842106</v>
      </c>
      <c r="H30" t="s">
        <v>6</v>
      </c>
      <c r="I30">
        <f t="shared" ref="I30:P30" si="6">I29*$E$31+$E$30</f>
        <v>1.4017543859649124</v>
      </c>
      <c r="J30">
        <f t="shared" si="6"/>
        <v>2.1853449244108996</v>
      </c>
      <c r="K30">
        <f t="shared" si="6"/>
        <v>2.5135528880681237</v>
      </c>
      <c r="L30">
        <f t="shared" si="6"/>
        <v>2.7894727405620454</v>
      </c>
      <c r="M30">
        <f t="shared" si="6"/>
        <v>1.4017543859649124</v>
      </c>
      <c r="N30">
        <f t="shared" si="6"/>
        <v>0.56962284071253699</v>
      </c>
      <c r="O30">
        <f t="shared" si="6"/>
        <v>0.22108341028008627</v>
      </c>
      <c r="P30">
        <f t="shared" si="6"/>
        <v>-7.192882245682175E-2</v>
      </c>
    </row>
    <row r="31" spans="2:16" x14ac:dyDescent="0.25">
      <c r="E31">
        <f>E29/E27</f>
        <v>0.12280701754385966</v>
      </c>
    </row>
    <row r="35" spans="3:18" ht="21" x14ac:dyDescent="0.35">
      <c r="C35" s="3" t="s">
        <v>28</v>
      </c>
    </row>
    <row r="37" spans="3:18" x14ac:dyDescent="0.25">
      <c r="C37" t="s">
        <v>8</v>
      </c>
      <c r="D37">
        <v>0.8</v>
      </c>
      <c r="I37">
        <f>240*32</f>
        <v>7680</v>
      </c>
    </row>
    <row r="38" spans="3:18" x14ac:dyDescent="0.25">
      <c r="C38" t="s">
        <v>9</v>
      </c>
      <c r="D38">
        <v>0.01</v>
      </c>
      <c r="E38" t="s">
        <v>11</v>
      </c>
    </row>
    <row r="39" spans="3:18" x14ac:dyDescent="0.25">
      <c r="C39" t="s">
        <v>10</v>
      </c>
      <c r="D39">
        <f>-D38/LN(D37)</f>
        <v>4.4814201177245508E-2</v>
      </c>
      <c r="E39" t="s">
        <v>11</v>
      </c>
    </row>
    <row r="40" spans="3:18" x14ac:dyDescent="0.25">
      <c r="D40">
        <f>D39*1000</f>
        <v>44.814201177245508</v>
      </c>
      <c r="E40" t="s">
        <v>12</v>
      </c>
      <c r="I40">
        <f>12/680</f>
        <v>1.7647058823529412E-2</v>
      </c>
      <c r="J40" t="s">
        <v>5</v>
      </c>
      <c r="M40">
        <v>2.42</v>
      </c>
      <c r="N40">
        <f>(M40+M41)/2</f>
        <v>2.25</v>
      </c>
      <c r="O40">
        <f>N40-0.05</f>
        <v>2.2000000000000002</v>
      </c>
      <c r="P40">
        <f>N40+0.05</f>
        <v>2.2999999999999998</v>
      </c>
    </row>
    <row r="41" spans="3:18" x14ac:dyDescent="0.25">
      <c r="I41">
        <f>680*I40*I40</f>
        <v>0.21176470588235294</v>
      </c>
      <c r="M41">
        <v>2.08</v>
      </c>
      <c r="N41">
        <f>(M41+M42)/2</f>
        <v>1.94</v>
      </c>
      <c r="O41">
        <f>N41-0.05</f>
        <v>1.89</v>
      </c>
      <c r="P41">
        <f>N41+0.05</f>
        <v>1.99</v>
      </c>
    </row>
    <row r="42" spans="3:18" x14ac:dyDescent="0.25">
      <c r="C42" t="s">
        <v>13</v>
      </c>
      <c r="D42">
        <f>5*D40</f>
        <v>224.07100588622754</v>
      </c>
      <c r="E42" t="s">
        <v>12</v>
      </c>
      <c r="M42">
        <v>1.8</v>
      </c>
    </row>
    <row r="44" spans="3:18" x14ac:dyDescent="0.25">
      <c r="C44" t="s">
        <v>20</v>
      </c>
      <c r="D44">
        <v>0.1</v>
      </c>
      <c r="E44" t="s">
        <v>11</v>
      </c>
    </row>
    <row r="45" spans="3:18" ht="21" x14ac:dyDescent="0.35">
      <c r="D45">
        <f>D44/D38</f>
        <v>10</v>
      </c>
      <c r="I45" s="1">
        <v>1E-8</v>
      </c>
      <c r="J45" t="s">
        <v>14</v>
      </c>
      <c r="M45" s="3" t="s">
        <v>29</v>
      </c>
    </row>
    <row r="46" spans="3:18" x14ac:dyDescent="0.25">
      <c r="I46" s="1">
        <v>200000</v>
      </c>
      <c r="J46" t="s">
        <v>15</v>
      </c>
      <c r="M46">
        <f>2^32-1</f>
        <v>4294967295</v>
      </c>
    </row>
    <row r="47" spans="3:18" x14ac:dyDescent="0.25">
      <c r="I47" s="1">
        <f>I46*I45</f>
        <v>2E-3</v>
      </c>
      <c r="J47" t="s">
        <v>11</v>
      </c>
      <c r="M47">
        <f>M46*D38</f>
        <v>42949672.950000003</v>
      </c>
      <c r="N47" t="s">
        <v>11</v>
      </c>
      <c r="Q47">
        <f>100*D38</f>
        <v>1</v>
      </c>
      <c r="R47" t="s">
        <v>11</v>
      </c>
    </row>
    <row r="48" spans="3:18" x14ac:dyDescent="0.25">
      <c r="I48" s="1">
        <f>I47*1000</f>
        <v>2</v>
      </c>
      <c r="J48" t="s">
        <v>12</v>
      </c>
      <c r="M48">
        <f>M47/60</f>
        <v>715827.88250000007</v>
      </c>
      <c r="N48" t="s">
        <v>16</v>
      </c>
    </row>
    <row r="49" spans="13:14" x14ac:dyDescent="0.25">
      <c r="M49">
        <f>M48/60</f>
        <v>11930.464708333335</v>
      </c>
      <c r="N49" t="s">
        <v>17</v>
      </c>
    </row>
    <row r="50" spans="13:14" x14ac:dyDescent="0.25">
      <c r="M50">
        <f>M49/24</f>
        <v>497.1026961805556</v>
      </c>
      <c r="N50" t="s">
        <v>18</v>
      </c>
    </row>
    <row r="51" spans="13:14" x14ac:dyDescent="0.25">
      <c r="M51">
        <f>M50/365</f>
        <v>1.3619251950152209</v>
      </c>
      <c r="N51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63F6-7DB3-4706-9607-D4AB253AA7FA}">
  <dimension ref="D1:O503"/>
  <sheetViews>
    <sheetView workbookViewId="0">
      <selection activeCell="G13" sqref="G13"/>
    </sheetView>
  </sheetViews>
  <sheetFormatPr defaultRowHeight="15" x14ac:dyDescent="0.25"/>
  <sheetData>
    <row r="1" spans="4:7" x14ac:dyDescent="0.25">
      <c r="D1" t="s">
        <v>8</v>
      </c>
      <c r="E1">
        <v>0.8</v>
      </c>
    </row>
    <row r="3" spans="4:7" x14ac:dyDescent="0.25">
      <c r="E3">
        <v>0.01</v>
      </c>
      <c r="F3" t="s">
        <v>22</v>
      </c>
      <c r="G3" t="s">
        <v>21</v>
      </c>
    </row>
    <row r="4" spans="4:7" x14ac:dyDescent="0.25">
      <c r="D4">
        <v>0</v>
      </c>
      <c r="E4">
        <f>D4*$E$3</f>
        <v>0</v>
      </c>
      <c r="F4">
        <v>1</v>
      </c>
      <c r="G4">
        <f>0</f>
        <v>0</v>
      </c>
    </row>
    <row r="5" spans="4:7" x14ac:dyDescent="0.25">
      <c r="D5">
        <v>1</v>
      </c>
      <c r="E5">
        <f>D5*$E$3</f>
        <v>0.01</v>
      </c>
      <c r="F5">
        <v>1</v>
      </c>
      <c r="G5">
        <f>G4*$E$1+F5*(1-$E$1)</f>
        <v>0.19999999999999996</v>
      </c>
    </row>
    <row r="6" spans="4:7" x14ac:dyDescent="0.25">
      <c r="D6">
        <v>2</v>
      </c>
      <c r="E6">
        <f>D6*$E$3</f>
        <v>0.02</v>
      </c>
      <c r="F6">
        <v>1</v>
      </c>
      <c r="G6">
        <f t="shared" ref="G6:G69" si="0">G5*$E$1+F6*(1-$E$1)</f>
        <v>0.35999999999999993</v>
      </c>
    </row>
    <row r="7" spans="4:7" x14ac:dyDescent="0.25">
      <c r="D7">
        <v>3</v>
      </c>
      <c r="E7">
        <f t="shared" ref="E7:E70" si="1">D7*$E$3</f>
        <v>0.03</v>
      </c>
      <c r="F7">
        <v>1</v>
      </c>
      <c r="G7">
        <f t="shared" si="0"/>
        <v>0.48799999999999993</v>
      </c>
    </row>
    <row r="8" spans="4:7" x14ac:dyDescent="0.25">
      <c r="D8">
        <v>4</v>
      </c>
      <c r="E8">
        <f t="shared" si="1"/>
        <v>0.04</v>
      </c>
      <c r="F8">
        <v>1</v>
      </c>
      <c r="G8">
        <f t="shared" si="0"/>
        <v>0.59039999999999992</v>
      </c>
    </row>
    <row r="9" spans="4:7" x14ac:dyDescent="0.25">
      <c r="D9">
        <v>5</v>
      </c>
      <c r="E9">
        <f t="shared" si="1"/>
        <v>0.05</v>
      </c>
      <c r="F9">
        <v>1</v>
      </c>
      <c r="G9">
        <f t="shared" si="0"/>
        <v>0.67231999999999992</v>
      </c>
    </row>
    <row r="10" spans="4:7" x14ac:dyDescent="0.25">
      <c r="D10">
        <v>6</v>
      </c>
      <c r="E10">
        <f t="shared" si="1"/>
        <v>0.06</v>
      </c>
      <c r="F10">
        <v>1</v>
      </c>
      <c r="G10">
        <f t="shared" si="0"/>
        <v>0.73785599999999996</v>
      </c>
    </row>
    <row r="11" spans="4:7" x14ac:dyDescent="0.25">
      <c r="D11">
        <v>7</v>
      </c>
      <c r="E11">
        <f t="shared" si="1"/>
        <v>7.0000000000000007E-2</v>
      </c>
      <c r="F11">
        <v>1</v>
      </c>
      <c r="G11">
        <f t="shared" si="0"/>
        <v>0.7902847999999999</v>
      </c>
    </row>
    <row r="12" spans="4:7" x14ac:dyDescent="0.25">
      <c r="D12">
        <v>8</v>
      </c>
      <c r="E12">
        <f t="shared" si="1"/>
        <v>0.08</v>
      </c>
      <c r="F12">
        <v>1</v>
      </c>
      <c r="G12">
        <f t="shared" si="0"/>
        <v>0.83222783999999994</v>
      </c>
    </row>
    <row r="13" spans="4:7" x14ac:dyDescent="0.25">
      <c r="D13">
        <v>9</v>
      </c>
      <c r="E13">
        <f t="shared" si="1"/>
        <v>0.09</v>
      </c>
      <c r="F13">
        <v>1</v>
      </c>
      <c r="G13">
        <f t="shared" si="0"/>
        <v>0.86578227199999991</v>
      </c>
    </row>
    <row r="14" spans="4:7" x14ac:dyDescent="0.25">
      <c r="D14">
        <v>10</v>
      </c>
      <c r="E14">
        <f t="shared" si="1"/>
        <v>0.1</v>
      </c>
      <c r="F14">
        <v>1</v>
      </c>
      <c r="G14">
        <f t="shared" si="0"/>
        <v>0.89262581759999993</v>
      </c>
    </row>
    <row r="15" spans="4:7" x14ac:dyDescent="0.25">
      <c r="D15">
        <v>11</v>
      </c>
      <c r="E15">
        <f t="shared" si="1"/>
        <v>0.11</v>
      </c>
      <c r="F15">
        <v>1</v>
      </c>
      <c r="G15">
        <f t="shared" si="0"/>
        <v>0.91410065407999996</v>
      </c>
    </row>
    <row r="16" spans="4:7" x14ac:dyDescent="0.25">
      <c r="D16">
        <v>12</v>
      </c>
      <c r="E16">
        <f t="shared" si="1"/>
        <v>0.12</v>
      </c>
      <c r="F16">
        <v>1</v>
      </c>
      <c r="G16">
        <f t="shared" si="0"/>
        <v>0.93128052326400002</v>
      </c>
    </row>
    <row r="17" spans="4:15" x14ac:dyDescent="0.25">
      <c r="D17">
        <v>13</v>
      </c>
      <c r="E17">
        <f t="shared" si="1"/>
        <v>0.13</v>
      </c>
      <c r="F17">
        <v>1</v>
      </c>
      <c r="G17">
        <f t="shared" si="0"/>
        <v>0.94502441861120001</v>
      </c>
    </row>
    <row r="18" spans="4:15" x14ac:dyDescent="0.25">
      <c r="D18">
        <v>14</v>
      </c>
      <c r="E18">
        <f t="shared" si="1"/>
        <v>0.14000000000000001</v>
      </c>
      <c r="F18">
        <v>1</v>
      </c>
      <c r="G18">
        <f t="shared" si="0"/>
        <v>0.95601953488895997</v>
      </c>
    </row>
    <row r="19" spans="4:15" x14ac:dyDescent="0.25">
      <c r="D19">
        <v>15</v>
      </c>
      <c r="E19">
        <f t="shared" si="1"/>
        <v>0.15</v>
      </c>
      <c r="F19">
        <v>1</v>
      </c>
      <c r="G19">
        <f t="shared" si="0"/>
        <v>0.96481562791116793</v>
      </c>
    </row>
    <row r="20" spans="4:15" x14ac:dyDescent="0.25">
      <c r="D20">
        <v>16</v>
      </c>
      <c r="E20">
        <f t="shared" si="1"/>
        <v>0.16</v>
      </c>
      <c r="F20">
        <v>1</v>
      </c>
      <c r="G20">
        <f t="shared" si="0"/>
        <v>0.97185250232893439</v>
      </c>
    </row>
    <row r="21" spans="4:15" x14ac:dyDescent="0.25">
      <c r="D21">
        <v>17</v>
      </c>
      <c r="E21">
        <f t="shared" si="1"/>
        <v>0.17</v>
      </c>
      <c r="F21">
        <v>1</v>
      </c>
      <c r="G21">
        <f t="shared" si="0"/>
        <v>0.97748200186314749</v>
      </c>
    </row>
    <row r="22" spans="4:15" x14ac:dyDescent="0.25">
      <c r="D22">
        <v>18</v>
      </c>
      <c r="E22">
        <f t="shared" si="1"/>
        <v>0.18</v>
      </c>
      <c r="F22">
        <v>1</v>
      </c>
      <c r="G22">
        <f t="shared" si="0"/>
        <v>0.98198560149051795</v>
      </c>
      <c r="J22">
        <f>1/733</f>
        <v>1.364256480218281E-3</v>
      </c>
      <c r="K22" t="s">
        <v>11</v>
      </c>
      <c r="L22">
        <v>9</v>
      </c>
      <c r="M22" t="s">
        <v>12</v>
      </c>
    </row>
    <row r="23" spans="4:15" x14ac:dyDescent="0.25">
      <c r="D23">
        <v>19</v>
      </c>
      <c r="E23">
        <f t="shared" si="1"/>
        <v>0.19</v>
      </c>
      <c r="F23">
        <v>1</v>
      </c>
      <c r="G23">
        <f t="shared" si="0"/>
        <v>0.98558848119241438</v>
      </c>
      <c r="J23">
        <f>J22*1000</f>
        <v>1.3642564802182811</v>
      </c>
      <c r="L23">
        <f>L22/(1000/733)</f>
        <v>6.5969999999999995</v>
      </c>
    </row>
    <row r="24" spans="4:15" x14ac:dyDescent="0.25">
      <c r="D24">
        <v>20</v>
      </c>
      <c r="E24">
        <f t="shared" si="1"/>
        <v>0.2</v>
      </c>
      <c r="F24">
        <v>1</v>
      </c>
      <c r="G24">
        <f t="shared" si="0"/>
        <v>0.98847078495393148</v>
      </c>
      <c r="J24">
        <f>J23*7</f>
        <v>9.549795361527968</v>
      </c>
    </row>
    <row r="25" spans="4:15" x14ac:dyDescent="0.25">
      <c r="D25">
        <v>21</v>
      </c>
      <c r="E25">
        <f t="shared" si="1"/>
        <v>0.21</v>
      </c>
      <c r="F25">
        <v>1</v>
      </c>
      <c r="G25">
        <f t="shared" si="0"/>
        <v>0.99077662796314514</v>
      </c>
    </row>
    <row r="26" spans="4:15" x14ac:dyDescent="0.25">
      <c r="D26">
        <v>22</v>
      </c>
      <c r="E26">
        <f t="shared" si="1"/>
        <v>0.22</v>
      </c>
      <c r="F26">
        <v>1</v>
      </c>
      <c r="G26">
        <f t="shared" si="0"/>
        <v>0.99262130237051616</v>
      </c>
    </row>
    <row r="27" spans="4:15" x14ac:dyDescent="0.25">
      <c r="D27">
        <v>23</v>
      </c>
      <c r="E27">
        <f t="shared" si="1"/>
        <v>0.23</v>
      </c>
      <c r="F27">
        <v>1</v>
      </c>
      <c r="G27">
        <f t="shared" si="0"/>
        <v>0.9940970418964129</v>
      </c>
    </row>
    <row r="28" spans="4:15" x14ac:dyDescent="0.25">
      <c r="D28">
        <v>24</v>
      </c>
      <c r="E28">
        <f t="shared" si="1"/>
        <v>0.24</v>
      </c>
      <c r="F28">
        <v>1</v>
      </c>
      <c r="G28">
        <f t="shared" si="0"/>
        <v>0.99527763351713028</v>
      </c>
    </row>
    <row r="29" spans="4:15" x14ac:dyDescent="0.25">
      <c r="D29">
        <v>25</v>
      </c>
      <c r="E29">
        <f t="shared" si="1"/>
        <v>0.25</v>
      </c>
      <c r="F29">
        <v>1</v>
      </c>
      <c r="G29">
        <f t="shared" si="0"/>
        <v>0.99622210681370427</v>
      </c>
      <c r="K29">
        <f>6600/240</f>
        <v>27.5</v>
      </c>
    </row>
    <row r="30" spans="4:15" x14ac:dyDescent="0.25">
      <c r="D30">
        <v>26</v>
      </c>
      <c r="E30">
        <f t="shared" si="1"/>
        <v>0.26</v>
      </c>
      <c r="F30">
        <v>1</v>
      </c>
      <c r="G30">
        <f t="shared" si="0"/>
        <v>0.99697768545096344</v>
      </c>
      <c r="N30" t="s">
        <v>23</v>
      </c>
      <c r="O30">
        <v>9</v>
      </c>
    </row>
    <row r="31" spans="4:15" x14ac:dyDescent="0.25">
      <c r="D31">
        <v>27</v>
      </c>
      <c r="E31">
        <f t="shared" si="1"/>
        <v>0.27</v>
      </c>
      <c r="F31">
        <v>1</v>
      </c>
      <c r="G31">
        <f t="shared" si="0"/>
        <v>0.99758214836077075</v>
      </c>
      <c r="N31" t="s">
        <v>24</v>
      </c>
      <c r="O31">
        <v>250</v>
      </c>
    </row>
    <row r="32" spans="4:15" x14ac:dyDescent="0.25">
      <c r="D32">
        <v>28</v>
      </c>
      <c r="E32">
        <f t="shared" si="1"/>
        <v>0.28000000000000003</v>
      </c>
      <c r="F32">
        <v>1</v>
      </c>
      <c r="G32">
        <f t="shared" si="0"/>
        <v>0.9980657186886166</v>
      </c>
      <c r="O32">
        <f>O31/O30</f>
        <v>27.777777777777779</v>
      </c>
    </row>
    <row r="33" spans="4:7" x14ac:dyDescent="0.25">
      <c r="D33">
        <v>29</v>
      </c>
      <c r="E33">
        <f t="shared" si="1"/>
        <v>0.28999999999999998</v>
      </c>
      <c r="F33">
        <v>1</v>
      </c>
      <c r="G33">
        <f t="shared" si="0"/>
        <v>0.99845257495089323</v>
      </c>
    </row>
    <row r="34" spans="4:7" x14ac:dyDescent="0.25">
      <c r="D34">
        <v>30</v>
      </c>
      <c r="E34">
        <f t="shared" si="1"/>
        <v>0.3</v>
      </c>
      <c r="F34">
        <v>1</v>
      </c>
      <c r="G34">
        <f t="shared" si="0"/>
        <v>0.99876205996071454</v>
      </c>
    </row>
    <row r="35" spans="4:7" x14ac:dyDescent="0.25">
      <c r="D35">
        <v>31</v>
      </c>
      <c r="E35">
        <f t="shared" si="1"/>
        <v>0.31</v>
      </c>
      <c r="F35">
        <v>1</v>
      </c>
      <c r="G35">
        <f t="shared" si="0"/>
        <v>0.99900964796857161</v>
      </c>
    </row>
    <row r="36" spans="4:7" x14ac:dyDescent="0.25">
      <c r="D36">
        <v>32</v>
      </c>
      <c r="E36">
        <f t="shared" si="1"/>
        <v>0.32</v>
      </c>
      <c r="F36">
        <v>1</v>
      </c>
      <c r="G36">
        <f t="shared" si="0"/>
        <v>0.99920771837485733</v>
      </c>
    </row>
    <row r="37" spans="4:7" x14ac:dyDescent="0.25">
      <c r="D37">
        <v>33</v>
      </c>
      <c r="E37">
        <f t="shared" si="1"/>
        <v>0.33</v>
      </c>
      <c r="F37">
        <v>1</v>
      </c>
      <c r="G37">
        <f t="shared" si="0"/>
        <v>0.99936617469988587</v>
      </c>
    </row>
    <row r="38" spans="4:7" x14ac:dyDescent="0.25">
      <c r="D38">
        <v>34</v>
      </c>
      <c r="E38">
        <f t="shared" si="1"/>
        <v>0.34</v>
      </c>
      <c r="F38">
        <v>1</v>
      </c>
      <c r="G38">
        <f t="shared" si="0"/>
        <v>0.99949293975990872</v>
      </c>
    </row>
    <row r="39" spans="4:7" x14ac:dyDescent="0.25">
      <c r="D39">
        <v>35</v>
      </c>
      <c r="E39">
        <f t="shared" si="1"/>
        <v>0.35000000000000003</v>
      </c>
      <c r="F39">
        <v>1</v>
      </c>
      <c r="G39">
        <f t="shared" si="0"/>
        <v>0.999594351807927</v>
      </c>
    </row>
    <row r="40" spans="4:7" x14ac:dyDescent="0.25">
      <c r="D40">
        <v>36</v>
      </c>
      <c r="E40">
        <f t="shared" si="1"/>
        <v>0.36</v>
      </c>
      <c r="F40">
        <v>1</v>
      </c>
      <c r="G40">
        <f t="shared" si="0"/>
        <v>0.99967548144634155</v>
      </c>
    </row>
    <row r="41" spans="4:7" x14ac:dyDescent="0.25">
      <c r="D41">
        <v>37</v>
      </c>
      <c r="E41">
        <f t="shared" si="1"/>
        <v>0.37</v>
      </c>
      <c r="F41">
        <v>1</v>
      </c>
      <c r="G41">
        <f t="shared" si="0"/>
        <v>0.9997403851570732</v>
      </c>
    </row>
    <row r="42" spans="4:7" x14ac:dyDescent="0.25">
      <c r="D42">
        <v>38</v>
      </c>
      <c r="E42">
        <f t="shared" si="1"/>
        <v>0.38</v>
      </c>
      <c r="F42">
        <v>1</v>
      </c>
      <c r="G42">
        <f t="shared" si="0"/>
        <v>0.99979230812565856</v>
      </c>
    </row>
    <row r="43" spans="4:7" x14ac:dyDescent="0.25">
      <c r="D43">
        <v>39</v>
      </c>
      <c r="E43">
        <f t="shared" si="1"/>
        <v>0.39</v>
      </c>
      <c r="F43">
        <v>1</v>
      </c>
      <c r="G43">
        <f t="shared" si="0"/>
        <v>0.99983384650052687</v>
      </c>
    </row>
    <row r="44" spans="4:7" x14ac:dyDescent="0.25">
      <c r="D44">
        <v>40</v>
      </c>
      <c r="E44">
        <f t="shared" si="1"/>
        <v>0.4</v>
      </c>
      <c r="F44">
        <v>1</v>
      </c>
      <c r="G44">
        <f t="shared" si="0"/>
        <v>0.99986707720042145</v>
      </c>
    </row>
    <row r="45" spans="4:7" x14ac:dyDescent="0.25">
      <c r="D45">
        <v>41</v>
      </c>
      <c r="E45">
        <f t="shared" si="1"/>
        <v>0.41000000000000003</v>
      </c>
      <c r="F45">
        <v>1</v>
      </c>
      <c r="G45">
        <f t="shared" si="0"/>
        <v>0.99989366176033712</v>
      </c>
    </row>
    <row r="46" spans="4:7" x14ac:dyDescent="0.25">
      <c r="D46">
        <v>42</v>
      </c>
      <c r="E46">
        <f t="shared" si="1"/>
        <v>0.42</v>
      </c>
      <c r="F46">
        <v>1</v>
      </c>
      <c r="G46">
        <f t="shared" si="0"/>
        <v>0.99991492940826965</v>
      </c>
    </row>
    <row r="47" spans="4:7" x14ac:dyDescent="0.25">
      <c r="D47">
        <v>43</v>
      </c>
      <c r="E47">
        <f t="shared" si="1"/>
        <v>0.43</v>
      </c>
      <c r="F47">
        <v>1</v>
      </c>
      <c r="G47">
        <f t="shared" si="0"/>
        <v>0.99993194352661574</v>
      </c>
    </row>
    <row r="48" spans="4:7" x14ac:dyDescent="0.25">
      <c r="D48">
        <v>44</v>
      </c>
      <c r="E48">
        <f t="shared" si="1"/>
        <v>0.44</v>
      </c>
      <c r="F48">
        <v>1</v>
      </c>
      <c r="G48">
        <f t="shared" si="0"/>
        <v>0.99994555482129255</v>
      </c>
    </row>
    <row r="49" spans="4:7" x14ac:dyDescent="0.25">
      <c r="D49">
        <v>45</v>
      </c>
      <c r="E49">
        <f t="shared" si="1"/>
        <v>0.45</v>
      </c>
      <c r="F49">
        <v>1</v>
      </c>
      <c r="G49">
        <f t="shared" si="0"/>
        <v>0.99995644385703408</v>
      </c>
    </row>
    <row r="50" spans="4:7" x14ac:dyDescent="0.25">
      <c r="D50">
        <v>46</v>
      </c>
      <c r="E50">
        <f t="shared" si="1"/>
        <v>0.46</v>
      </c>
      <c r="F50">
        <v>1</v>
      </c>
      <c r="G50">
        <f t="shared" si="0"/>
        <v>0.99996515508562722</v>
      </c>
    </row>
    <row r="51" spans="4:7" x14ac:dyDescent="0.25">
      <c r="D51">
        <v>47</v>
      </c>
      <c r="E51">
        <f t="shared" si="1"/>
        <v>0.47000000000000003</v>
      </c>
      <c r="F51">
        <v>1</v>
      </c>
      <c r="G51">
        <f t="shared" si="0"/>
        <v>0.99997212406850178</v>
      </c>
    </row>
    <row r="52" spans="4:7" x14ac:dyDescent="0.25">
      <c r="D52">
        <v>48</v>
      </c>
      <c r="E52">
        <f t="shared" si="1"/>
        <v>0.48</v>
      </c>
      <c r="F52">
        <v>1</v>
      </c>
      <c r="G52">
        <f t="shared" si="0"/>
        <v>0.9999776992548014</v>
      </c>
    </row>
    <row r="53" spans="4:7" x14ac:dyDescent="0.25">
      <c r="D53">
        <v>49</v>
      </c>
      <c r="E53">
        <f t="shared" si="1"/>
        <v>0.49</v>
      </c>
      <c r="F53">
        <v>1</v>
      </c>
      <c r="G53">
        <f t="shared" si="0"/>
        <v>0.99998215940384116</v>
      </c>
    </row>
    <row r="54" spans="4:7" x14ac:dyDescent="0.25">
      <c r="D54">
        <v>50</v>
      </c>
      <c r="E54">
        <f t="shared" si="1"/>
        <v>0.5</v>
      </c>
      <c r="F54">
        <v>1</v>
      </c>
      <c r="G54">
        <f t="shared" si="0"/>
        <v>0.99998572752307291</v>
      </c>
    </row>
    <row r="55" spans="4:7" x14ac:dyDescent="0.25">
      <c r="D55">
        <v>51</v>
      </c>
      <c r="E55">
        <f t="shared" si="1"/>
        <v>0.51</v>
      </c>
      <c r="F55">
        <v>1</v>
      </c>
      <c r="G55">
        <f t="shared" si="0"/>
        <v>0.99998858201845831</v>
      </c>
    </row>
    <row r="56" spans="4:7" x14ac:dyDescent="0.25">
      <c r="D56">
        <v>52</v>
      </c>
      <c r="E56">
        <f t="shared" si="1"/>
        <v>0.52</v>
      </c>
      <c r="F56">
        <v>1</v>
      </c>
      <c r="G56">
        <f t="shared" si="0"/>
        <v>0.99999086561476669</v>
      </c>
    </row>
    <row r="57" spans="4:7" x14ac:dyDescent="0.25">
      <c r="D57">
        <v>53</v>
      </c>
      <c r="E57">
        <f t="shared" si="1"/>
        <v>0.53</v>
      </c>
      <c r="F57">
        <v>1</v>
      </c>
      <c r="G57">
        <f t="shared" si="0"/>
        <v>0.99999269249181333</v>
      </c>
    </row>
    <row r="58" spans="4:7" x14ac:dyDescent="0.25">
      <c r="D58">
        <v>54</v>
      </c>
      <c r="E58">
        <f t="shared" si="1"/>
        <v>0.54</v>
      </c>
      <c r="F58">
        <v>1</v>
      </c>
      <c r="G58">
        <f t="shared" si="0"/>
        <v>0.99999415399345071</v>
      </c>
    </row>
    <row r="59" spans="4:7" x14ac:dyDescent="0.25">
      <c r="D59">
        <v>55</v>
      </c>
      <c r="E59">
        <f t="shared" si="1"/>
        <v>0.55000000000000004</v>
      </c>
      <c r="F59">
        <v>1</v>
      </c>
      <c r="G59">
        <f t="shared" si="0"/>
        <v>0.99999532319476059</v>
      </c>
    </row>
    <row r="60" spans="4:7" x14ac:dyDescent="0.25">
      <c r="D60">
        <v>56</v>
      </c>
      <c r="E60">
        <f t="shared" si="1"/>
        <v>0.56000000000000005</v>
      </c>
      <c r="F60">
        <v>1</v>
      </c>
      <c r="G60">
        <f t="shared" si="0"/>
        <v>0.99999625855580843</v>
      </c>
    </row>
    <row r="61" spans="4:7" x14ac:dyDescent="0.25">
      <c r="D61">
        <v>57</v>
      </c>
      <c r="E61">
        <f t="shared" si="1"/>
        <v>0.57000000000000006</v>
      </c>
      <c r="F61">
        <v>1</v>
      </c>
      <c r="G61">
        <f t="shared" si="0"/>
        <v>0.99999700684464676</v>
      </c>
    </row>
    <row r="62" spans="4:7" x14ac:dyDescent="0.25">
      <c r="D62">
        <v>58</v>
      </c>
      <c r="E62">
        <f t="shared" si="1"/>
        <v>0.57999999999999996</v>
      </c>
      <c r="F62">
        <v>1</v>
      </c>
      <c r="G62">
        <f t="shared" si="0"/>
        <v>0.99999760547571737</v>
      </c>
    </row>
    <row r="63" spans="4:7" x14ac:dyDescent="0.25">
      <c r="D63">
        <v>59</v>
      </c>
      <c r="E63">
        <f t="shared" si="1"/>
        <v>0.59</v>
      </c>
      <c r="F63">
        <v>1</v>
      </c>
      <c r="G63">
        <f t="shared" si="0"/>
        <v>0.99999808438057392</v>
      </c>
    </row>
    <row r="64" spans="4:7" x14ac:dyDescent="0.25">
      <c r="D64">
        <v>60</v>
      </c>
      <c r="E64">
        <f t="shared" si="1"/>
        <v>0.6</v>
      </c>
      <c r="F64">
        <v>1</v>
      </c>
      <c r="G64">
        <f t="shared" si="0"/>
        <v>0.99999846750445909</v>
      </c>
    </row>
    <row r="65" spans="4:7" x14ac:dyDescent="0.25">
      <c r="D65">
        <v>61</v>
      </c>
      <c r="E65">
        <f t="shared" si="1"/>
        <v>0.61</v>
      </c>
      <c r="F65">
        <v>1</v>
      </c>
      <c r="G65">
        <f t="shared" si="0"/>
        <v>0.99999877400356729</v>
      </c>
    </row>
    <row r="66" spans="4:7" x14ac:dyDescent="0.25">
      <c r="D66">
        <v>62</v>
      </c>
      <c r="E66">
        <f t="shared" si="1"/>
        <v>0.62</v>
      </c>
      <c r="F66">
        <v>1</v>
      </c>
      <c r="G66">
        <f t="shared" si="0"/>
        <v>0.99999901920285383</v>
      </c>
    </row>
    <row r="67" spans="4:7" x14ac:dyDescent="0.25">
      <c r="D67">
        <v>63</v>
      </c>
      <c r="E67">
        <f t="shared" si="1"/>
        <v>0.63</v>
      </c>
      <c r="F67">
        <v>1</v>
      </c>
      <c r="G67">
        <f t="shared" si="0"/>
        <v>0.99999921536228309</v>
      </c>
    </row>
    <row r="68" spans="4:7" x14ac:dyDescent="0.25">
      <c r="D68">
        <v>64</v>
      </c>
      <c r="E68">
        <f t="shared" si="1"/>
        <v>0.64</v>
      </c>
      <c r="F68">
        <v>1</v>
      </c>
      <c r="G68">
        <f t="shared" si="0"/>
        <v>0.99999937228982649</v>
      </c>
    </row>
    <row r="69" spans="4:7" x14ac:dyDescent="0.25">
      <c r="D69">
        <v>65</v>
      </c>
      <c r="E69">
        <f t="shared" si="1"/>
        <v>0.65</v>
      </c>
      <c r="F69">
        <v>1</v>
      </c>
      <c r="G69">
        <f t="shared" si="0"/>
        <v>0.99999949783186115</v>
      </c>
    </row>
    <row r="70" spans="4:7" x14ac:dyDescent="0.25">
      <c r="D70">
        <v>66</v>
      </c>
      <c r="E70">
        <f t="shared" si="1"/>
        <v>0.66</v>
      </c>
      <c r="F70">
        <v>1</v>
      </c>
      <c r="G70">
        <f t="shared" ref="G70:G133" si="2">G69*$E$1+F70*(1-$E$1)</f>
        <v>0.9999995982654889</v>
      </c>
    </row>
    <row r="71" spans="4:7" x14ac:dyDescent="0.25">
      <c r="D71">
        <v>67</v>
      </c>
      <c r="E71">
        <f t="shared" ref="E71:E134" si="3">D71*$E$3</f>
        <v>0.67</v>
      </c>
      <c r="F71">
        <v>1</v>
      </c>
      <c r="G71">
        <f t="shared" si="2"/>
        <v>0.99999967861239114</v>
      </c>
    </row>
    <row r="72" spans="4:7" x14ac:dyDescent="0.25">
      <c r="D72">
        <v>68</v>
      </c>
      <c r="E72">
        <f t="shared" si="3"/>
        <v>0.68</v>
      </c>
      <c r="F72">
        <v>1</v>
      </c>
      <c r="G72">
        <f t="shared" si="2"/>
        <v>0.99999974288991289</v>
      </c>
    </row>
    <row r="73" spans="4:7" x14ac:dyDescent="0.25">
      <c r="D73">
        <v>69</v>
      </c>
      <c r="E73">
        <f t="shared" si="3"/>
        <v>0.69000000000000006</v>
      </c>
      <c r="F73">
        <v>1</v>
      </c>
      <c r="G73">
        <f t="shared" si="2"/>
        <v>0.99999979431193031</v>
      </c>
    </row>
    <row r="74" spans="4:7" x14ac:dyDescent="0.25">
      <c r="D74">
        <v>70</v>
      </c>
      <c r="E74">
        <f t="shared" si="3"/>
        <v>0.70000000000000007</v>
      </c>
      <c r="F74">
        <v>1</v>
      </c>
      <c r="G74">
        <f t="shared" si="2"/>
        <v>0.99999983544954429</v>
      </c>
    </row>
    <row r="75" spans="4:7" x14ac:dyDescent="0.25">
      <c r="D75">
        <v>71</v>
      </c>
      <c r="E75">
        <f t="shared" si="3"/>
        <v>0.71</v>
      </c>
      <c r="F75">
        <v>1</v>
      </c>
      <c r="G75">
        <f t="shared" si="2"/>
        <v>0.99999986835963539</v>
      </c>
    </row>
    <row r="76" spans="4:7" x14ac:dyDescent="0.25">
      <c r="D76">
        <v>72</v>
      </c>
      <c r="E76">
        <f t="shared" si="3"/>
        <v>0.72</v>
      </c>
      <c r="F76">
        <v>1</v>
      </c>
      <c r="G76">
        <f t="shared" si="2"/>
        <v>0.99999989468770834</v>
      </c>
    </row>
    <row r="77" spans="4:7" x14ac:dyDescent="0.25">
      <c r="D77">
        <v>73</v>
      </c>
      <c r="E77">
        <f t="shared" si="3"/>
        <v>0.73</v>
      </c>
      <c r="F77">
        <v>1</v>
      </c>
      <c r="G77">
        <f t="shared" si="2"/>
        <v>0.99999991575016667</v>
      </c>
    </row>
    <row r="78" spans="4:7" x14ac:dyDescent="0.25">
      <c r="D78">
        <v>74</v>
      </c>
      <c r="E78">
        <f t="shared" si="3"/>
        <v>0.74</v>
      </c>
      <c r="F78">
        <v>1</v>
      </c>
      <c r="G78">
        <f t="shared" si="2"/>
        <v>0.99999993260013331</v>
      </c>
    </row>
    <row r="79" spans="4:7" x14ac:dyDescent="0.25">
      <c r="D79">
        <v>75</v>
      </c>
      <c r="E79">
        <f t="shared" si="3"/>
        <v>0.75</v>
      </c>
      <c r="F79">
        <v>1</v>
      </c>
      <c r="G79">
        <f t="shared" si="2"/>
        <v>0.99999994608010667</v>
      </c>
    </row>
    <row r="80" spans="4:7" x14ac:dyDescent="0.25">
      <c r="D80">
        <v>76</v>
      </c>
      <c r="E80">
        <f t="shared" si="3"/>
        <v>0.76</v>
      </c>
      <c r="F80">
        <v>1</v>
      </c>
      <c r="G80">
        <f t="shared" si="2"/>
        <v>0.99999995686408538</v>
      </c>
    </row>
    <row r="81" spans="4:7" x14ac:dyDescent="0.25">
      <c r="D81">
        <v>77</v>
      </c>
      <c r="E81">
        <f t="shared" si="3"/>
        <v>0.77</v>
      </c>
      <c r="F81">
        <v>1</v>
      </c>
      <c r="G81">
        <f t="shared" si="2"/>
        <v>0.99999996549126835</v>
      </c>
    </row>
    <row r="82" spans="4:7" x14ac:dyDescent="0.25">
      <c r="D82">
        <v>78</v>
      </c>
      <c r="E82">
        <f t="shared" si="3"/>
        <v>0.78</v>
      </c>
      <c r="F82">
        <v>1</v>
      </c>
      <c r="G82">
        <f t="shared" si="2"/>
        <v>0.99999997239301464</v>
      </c>
    </row>
    <row r="83" spans="4:7" x14ac:dyDescent="0.25">
      <c r="D83">
        <v>79</v>
      </c>
      <c r="E83">
        <f t="shared" si="3"/>
        <v>0.79</v>
      </c>
      <c r="F83">
        <v>1</v>
      </c>
      <c r="G83">
        <f t="shared" si="2"/>
        <v>0.99999997791441175</v>
      </c>
    </row>
    <row r="84" spans="4:7" x14ac:dyDescent="0.25">
      <c r="D84">
        <v>80</v>
      </c>
      <c r="E84">
        <f t="shared" si="3"/>
        <v>0.8</v>
      </c>
      <c r="F84">
        <v>1</v>
      </c>
      <c r="G84">
        <f t="shared" si="2"/>
        <v>0.99999998233152942</v>
      </c>
    </row>
    <row r="85" spans="4:7" x14ac:dyDescent="0.25">
      <c r="D85">
        <v>81</v>
      </c>
      <c r="E85">
        <f t="shared" si="3"/>
        <v>0.81</v>
      </c>
      <c r="F85">
        <v>1</v>
      </c>
      <c r="G85">
        <f t="shared" si="2"/>
        <v>0.99999998586522354</v>
      </c>
    </row>
    <row r="86" spans="4:7" x14ac:dyDescent="0.25">
      <c r="D86">
        <v>82</v>
      </c>
      <c r="E86">
        <f t="shared" si="3"/>
        <v>0.82000000000000006</v>
      </c>
      <c r="F86">
        <v>1</v>
      </c>
      <c r="G86">
        <f t="shared" si="2"/>
        <v>0.99999998869217888</v>
      </c>
    </row>
    <row r="87" spans="4:7" x14ac:dyDescent="0.25">
      <c r="D87">
        <v>83</v>
      </c>
      <c r="E87">
        <f t="shared" si="3"/>
        <v>0.83000000000000007</v>
      </c>
      <c r="F87">
        <v>1</v>
      </c>
      <c r="G87">
        <f t="shared" si="2"/>
        <v>0.99999999095374315</v>
      </c>
    </row>
    <row r="88" spans="4:7" x14ac:dyDescent="0.25">
      <c r="D88">
        <v>84</v>
      </c>
      <c r="E88">
        <f t="shared" si="3"/>
        <v>0.84</v>
      </c>
      <c r="F88">
        <v>1</v>
      </c>
      <c r="G88">
        <f t="shared" si="2"/>
        <v>0.99999999276299456</v>
      </c>
    </row>
    <row r="89" spans="4:7" x14ac:dyDescent="0.25">
      <c r="D89">
        <v>85</v>
      </c>
      <c r="E89">
        <f t="shared" si="3"/>
        <v>0.85</v>
      </c>
      <c r="F89">
        <v>1</v>
      </c>
      <c r="G89">
        <f t="shared" si="2"/>
        <v>0.99999999421039565</v>
      </c>
    </row>
    <row r="90" spans="4:7" x14ac:dyDescent="0.25">
      <c r="D90">
        <v>86</v>
      </c>
      <c r="E90">
        <f t="shared" si="3"/>
        <v>0.86</v>
      </c>
      <c r="F90">
        <v>1</v>
      </c>
      <c r="G90">
        <f t="shared" si="2"/>
        <v>0.99999999536831652</v>
      </c>
    </row>
    <row r="91" spans="4:7" x14ac:dyDescent="0.25">
      <c r="D91">
        <v>87</v>
      </c>
      <c r="E91">
        <f t="shared" si="3"/>
        <v>0.87</v>
      </c>
      <c r="F91">
        <v>1</v>
      </c>
      <c r="G91">
        <f t="shared" si="2"/>
        <v>0.99999999629465319</v>
      </c>
    </row>
    <row r="92" spans="4:7" x14ac:dyDescent="0.25">
      <c r="D92">
        <v>88</v>
      </c>
      <c r="E92">
        <f t="shared" si="3"/>
        <v>0.88</v>
      </c>
      <c r="F92">
        <v>1</v>
      </c>
      <c r="G92">
        <f t="shared" si="2"/>
        <v>0.99999999703572251</v>
      </c>
    </row>
    <row r="93" spans="4:7" x14ac:dyDescent="0.25">
      <c r="D93">
        <v>89</v>
      </c>
      <c r="E93">
        <f t="shared" si="3"/>
        <v>0.89</v>
      </c>
      <c r="F93">
        <v>1</v>
      </c>
      <c r="G93">
        <f t="shared" si="2"/>
        <v>0.99999999762857805</v>
      </c>
    </row>
    <row r="94" spans="4:7" x14ac:dyDescent="0.25">
      <c r="D94">
        <v>90</v>
      </c>
      <c r="E94">
        <f t="shared" si="3"/>
        <v>0.9</v>
      </c>
      <c r="F94">
        <v>1</v>
      </c>
      <c r="G94">
        <f t="shared" si="2"/>
        <v>0.99999999810286244</v>
      </c>
    </row>
    <row r="95" spans="4:7" x14ac:dyDescent="0.25">
      <c r="D95">
        <v>91</v>
      </c>
      <c r="E95">
        <f t="shared" si="3"/>
        <v>0.91</v>
      </c>
      <c r="F95">
        <v>1</v>
      </c>
      <c r="G95">
        <f t="shared" si="2"/>
        <v>0.99999999848228993</v>
      </c>
    </row>
    <row r="96" spans="4:7" x14ac:dyDescent="0.25">
      <c r="D96">
        <v>92</v>
      </c>
      <c r="E96">
        <f t="shared" si="3"/>
        <v>0.92</v>
      </c>
      <c r="F96">
        <v>1</v>
      </c>
      <c r="G96">
        <f t="shared" si="2"/>
        <v>0.9999999987858319</v>
      </c>
    </row>
    <row r="97" spans="4:7" x14ac:dyDescent="0.25">
      <c r="D97">
        <v>93</v>
      </c>
      <c r="E97">
        <f t="shared" si="3"/>
        <v>0.93</v>
      </c>
      <c r="F97">
        <v>1</v>
      </c>
      <c r="G97">
        <f t="shared" si="2"/>
        <v>0.99999999902866554</v>
      </c>
    </row>
    <row r="98" spans="4:7" x14ac:dyDescent="0.25">
      <c r="D98">
        <v>94</v>
      </c>
      <c r="E98">
        <f t="shared" si="3"/>
        <v>0.94000000000000006</v>
      </c>
      <c r="F98">
        <v>1</v>
      </c>
      <c r="G98">
        <f t="shared" si="2"/>
        <v>0.99999999922293248</v>
      </c>
    </row>
    <row r="99" spans="4:7" x14ac:dyDescent="0.25">
      <c r="D99">
        <v>95</v>
      </c>
      <c r="E99">
        <f t="shared" si="3"/>
        <v>0.95000000000000007</v>
      </c>
      <c r="F99">
        <v>1</v>
      </c>
      <c r="G99">
        <f t="shared" si="2"/>
        <v>0.99999999937834594</v>
      </c>
    </row>
    <row r="100" spans="4:7" x14ac:dyDescent="0.25">
      <c r="D100">
        <v>96</v>
      </c>
      <c r="E100">
        <f t="shared" si="3"/>
        <v>0.96</v>
      </c>
      <c r="F100">
        <v>1</v>
      </c>
      <c r="G100">
        <f t="shared" si="2"/>
        <v>0.99999999950267671</v>
      </c>
    </row>
    <row r="101" spans="4:7" x14ac:dyDescent="0.25">
      <c r="D101">
        <v>97</v>
      </c>
      <c r="E101">
        <f t="shared" si="3"/>
        <v>0.97</v>
      </c>
      <c r="F101">
        <v>1</v>
      </c>
      <c r="G101">
        <f t="shared" si="2"/>
        <v>0.99999999960214137</v>
      </c>
    </row>
    <row r="102" spans="4:7" x14ac:dyDescent="0.25">
      <c r="D102">
        <v>98</v>
      </c>
      <c r="E102">
        <f t="shared" si="3"/>
        <v>0.98</v>
      </c>
      <c r="F102">
        <v>1</v>
      </c>
      <c r="G102">
        <f t="shared" si="2"/>
        <v>0.99999999968171305</v>
      </c>
    </row>
    <row r="103" spans="4:7" x14ac:dyDescent="0.25">
      <c r="D103">
        <v>99</v>
      </c>
      <c r="E103">
        <f t="shared" si="3"/>
        <v>0.99</v>
      </c>
      <c r="F103">
        <v>1</v>
      </c>
      <c r="G103">
        <f t="shared" si="2"/>
        <v>0.99999999974537046</v>
      </c>
    </row>
    <row r="104" spans="4:7" x14ac:dyDescent="0.25">
      <c r="D104">
        <v>100</v>
      </c>
      <c r="E104">
        <f t="shared" si="3"/>
        <v>1</v>
      </c>
      <c r="F104">
        <v>1</v>
      </c>
      <c r="G104">
        <f t="shared" si="2"/>
        <v>0.99999999979629639</v>
      </c>
    </row>
    <row r="105" spans="4:7" x14ac:dyDescent="0.25">
      <c r="D105">
        <v>101</v>
      </c>
      <c r="E105">
        <f t="shared" si="3"/>
        <v>1.01</v>
      </c>
      <c r="F105">
        <v>1</v>
      </c>
      <c r="G105">
        <f t="shared" si="2"/>
        <v>0.99999999983703713</v>
      </c>
    </row>
    <row r="106" spans="4:7" x14ac:dyDescent="0.25">
      <c r="D106">
        <v>102</v>
      </c>
      <c r="E106">
        <f t="shared" si="3"/>
        <v>1.02</v>
      </c>
      <c r="F106">
        <v>1</v>
      </c>
      <c r="G106">
        <f t="shared" si="2"/>
        <v>0.99999999986962973</v>
      </c>
    </row>
    <row r="107" spans="4:7" x14ac:dyDescent="0.25">
      <c r="D107">
        <v>103</v>
      </c>
      <c r="E107">
        <f t="shared" si="3"/>
        <v>1.03</v>
      </c>
      <c r="F107">
        <v>1</v>
      </c>
      <c r="G107">
        <f t="shared" si="2"/>
        <v>0.99999999989570376</v>
      </c>
    </row>
    <row r="108" spans="4:7" x14ac:dyDescent="0.25">
      <c r="D108">
        <v>104</v>
      </c>
      <c r="E108">
        <f t="shared" si="3"/>
        <v>1.04</v>
      </c>
      <c r="F108">
        <v>1</v>
      </c>
      <c r="G108">
        <f t="shared" si="2"/>
        <v>0.99999999991656296</v>
      </c>
    </row>
    <row r="109" spans="4:7" x14ac:dyDescent="0.25">
      <c r="D109">
        <v>105</v>
      </c>
      <c r="E109">
        <f t="shared" si="3"/>
        <v>1.05</v>
      </c>
      <c r="F109">
        <v>1</v>
      </c>
      <c r="G109">
        <f t="shared" si="2"/>
        <v>0.99999999993325039</v>
      </c>
    </row>
    <row r="110" spans="4:7" x14ac:dyDescent="0.25">
      <c r="D110">
        <v>106</v>
      </c>
      <c r="E110">
        <f t="shared" si="3"/>
        <v>1.06</v>
      </c>
      <c r="F110">
        <v>1</v>
      </c>
      <c r="G110">
        <f t="shared" si="2"/>
        <v>0.99999999994660027</v>
      </c>
    </row>
    <row r="111" spans="4:7" x14ac:dyDescent="0.25">
      <c r="D111">
        <v>107</v>
      </c>
      <c r="E111">
        <f t="shared" si="3"/>
        <v>1.07</v>
      </c>
      <c r="F111">
        <v>1</v>
      </c>
      <c r="G111">
        <f t="shared" si="2"/>
        <v>0.99999999995728017</v>
      </c>
    </row>
    <row r="112" spans="4:7" x14ac:dyDescent="0.25">
      <c r="D112">
        <v>108</v>
      </c>
      <c r="E112">
        <f t="shared" si="3"/>
        <v>1.08</v>
      </c>
      <c r="F112">
        <v>1</v>
      </c>
      <c r="G112">
        <f t="shared" si="2"/>
        <v>0.99999999996582412</v>
      </c>
    </row>
    <row r="113" spans="4:7" x14ac:dyDescent="0.25">
      <c r="D113">
        <v>109</v>
      </c>
      <c r="E113">
        <f t="shared" si="3"/>
        <v>1.0900000000000001</v>
      </c>
      <c r="F113">
        <v>1</v>
      </c>
      <c r="G113">
        <f t="shared" si="2"/>
        <v>0.99999999997265931</v>
      </c>
    </row>
    <row r="114" spans="4:7" x14ac:dyDescent="0.25">
      <c r="D114">
        <v>110</v>
      </c>
      <c r="E114">
        <f t="shared" si="3"/>
        <v>1.1000000000000001</v>
      </c>
      <c r="F114">
        <v>1</v>
      </c>
      <c r="G114">
        <f t="shared" si="2"/>
        <v>0.9999999999781275</v>
      </c>
    </row>
    <row r="115" spans="4:7" x14ac:dyDescent="0.25">
      <c r="D115">
        <v>111</v>
      </c>
      <c r="E115">
        <f t="shared" si="3"/>
        <v>1.1100000000000001</v>
      </c>
      <c r="F115">
        <v>1</v>
      </c>
      <c r="G115">
        <f t="shared" si="2"/>
        <v>0.999999999982502</v>
      </c>
    </row>
    <row r="116" spans="4:7" x14ac:dyDescent="0.25">
      <c r="D116">
        <v>112</v>
      </c>
      <c r="E116">
        <f t="shared" si="3"/>
        <v>1.1200000000000001</v>
      </c>
      <c r="F116">
        <v>1</v>
      </c>
      <c r="G116">
        <f t="shared" si="2"/>
        <v>0.99999999998600164</v>
      </c>
    </row>
    <row r="117" spans="4:7" x14ac:dyDescent="0.25">
      <c r="D117">
        <v>113</v>
      </c>
      <c r="E117">
        <f t="shared" si="3"/>
        <v>1.1300000000000001</v>
      </c>
      <c r="F117">
        <v>1</v>
      </c>
      <c r="G117">
        <f t="shared" si="2"/>
        <v>0.99999999998880129</v>
      </c>
    </row>
    <row r="118" spans="4:7" x14ac:dyDescent="0.25">
      <c r="D118">
        <v>114</v>
      </c>
      <c r="E118">
        <f t="shared" si="3"/>
        <v>1.1400000000000001</v>
      </c>
      <c r="F118">
        <v>1</v>
      </c>
      <c r="G118">
        <f t="shared" si="2"/>
        <v>0.99999999999104106</v>
      </c>
    </row>
    <row r="119" spans="4:7" x14ac:dyDescent="0.25">
      <c r="D119">
        <v>115</v>
      </c>
      <c r="E119">
        <f t="shared" si="3"/>
        <v>1.1500000000000001</v>
      </c>
      <c r="F119">
        <v>1</v>
      </c>
      <c r="G119">
        <f t="shared" si="2"/>
        <v>0.99999999999283284</v>
      </c>
    </row>
    <row r="120" spans="4:7" x14ac:dyDescent="0.25">
      <c r="D120">
        <v>116</v>
      </c>
      <c r="E120">
        <f t="shared" si="3"/>
        <v>1.1599999999999999</v>
      </c>
      <c r="F120">
        <v>1</v>
      </c>
      <c r="G120">
        <f t="shared" si="2"/>
        <v>0.99999999999426625</v>
      </c>
    </row>
    <row r="121" spans="4:7" x14ac:dyDescent="0.25">
      <c r="D121">
        <v>117</v>
      </c>
      <c r="E121">
        <f t="shared" si="3"/>
        <v>1.17</v>
      </c>
      <c r="F121">
        <v>1</v>
      </c>
      <c r="G121">
        <f t="shared" si="2"/>
        <v>0.999999999995413</v>
      </c>
    </row>
    <row r="122" spans="4:7" x14ac:dyDescent="0.25">
      <c r="D122">
        <v>118</v>
      </c>
      <c r="E122">
        <f t="shared" si="3"/>
        <v>1.18</v>
      </c>
      <c r="F122">
        <v>1</v>
      </c>
      <c r="G122">
        <f t="shared" si="2"/>
        <v>0.99999999999633038</v>
      </c>
    </row>
    <row r="123" spans="4:7" x14ac:dyDescent="0.25">
      <c r="D123">
        <v>119</v>
      </c>
      <c r="E123">
        <f t="shared" si="3"/>
        <v>1.19</v>
      </c>
      <c r="F123">
        <v>1</v>
      </c>
      <c r="G123">
        <f t="shared" si="2"/>
        <v>0.99999999999706435</v>
      </c>
    </row>
    <row r="124" spans="4:7" x14ac:dyDescent="0.25">
      <c r="D124">
        <v>120</v>
      </c>
      <c r="E124">
        <f t="shared" si="3"/>
        <v>1.2</v>
      </c>
      <c r="F124">
        <v>1</v>
      </c>
      <c r="G124">
        <f t="shared" si="2"/>
        <v>0.99999999999765143</v>
      </c>
    </row>
    <row r="125" spans="4:7" x14ac:dyDescent="0.25">
      <c r="D125">
        <v>121</v>
      </c>
      <c r="E125">
        <f t="shared" si="3"/>
        <v>1.21</v>
      </c>
      <c r="F125">
        <v>1</v>
      </c>
      <c r="G125">
        <f t="shared" si="2"/>
        <v>0.99999999999812117</v>
      </c>
    </row>
    <row r="126" spans="4:7" x14ac:dyDescent="0.25">
      <c r="D126">
        <v>122</v>
      </c>
      <c r="E126">
        <f t="shared" si="3"/>
        <v>1.22</v>
      </c>
      <c r="F126">
        <v>1</v>
      </c>
      <c r="G126">
        <f t="shared" si="2"/>
        <v>0.99999999999849698</v>
      </c>
    </row>
    <row r="127" spans="4:7" x14ac:dyDescent="0.25">
      <c r="D127">
        <v>123</v>
      </c>
      <c r="E127">
        <f t="shared" si="3"/>
        <v>1.23</v>
      </c>
      <c r="F127">
        <v>1</v>
      </c>
      <c r="G127">
        <f t="shared" si="2"/>
        <v>0.99999999999879763</v>
      </c>
    </row>
    <row r="128" spans="4:7" x14ac:dyDescent="0.25">
      <c r="D128">
        <v>124</v>
      </c>
      <c r="E128">
        <f t="shared" si="3"/>
        <v>1.24</v>
      </c>
      <c r="F128">
        <v>1</v>
      </c>
      <c r="G128">
        <f t="shared" si="2"/>
        <v>0.9999999999990381</v>
      </c>
    </row>
    <row r="129" spans="4:7" x14ac:dyDescent="0.25">
      <c r="D129">
        <v>125</v>
      </c>
      <c r="E129">
        <f t="shared" si="3"/>
        <v>1.25</v>
      </c>
      <c r="F129">
        <v>1</v>
      </c>
      <c r="G129">
        <f t="shared" si="2"/>
        <v>0.9999999999992305</v>
      </c>
    </row>
    <row r="130" spans="4:7" x14ac:dyDescent="0.25">
      <c r="D130">
        <v>126</v>
      </c>
      <c r="E130">
        <f t="shared" si="3"/>
        <v>1.26</v>
      </c>
      <c r="F130">
        <v>1</v>
      </c>
      <c r="G130">
        <f t="shared" si="2"/>
        <v>0.99999999999938438</v>
      </c>
    </row>
    <row r="131" spans="4:7" x14ac:dyDescent="0.25">
      <c r="D131">
        <v>127</v>
      </c>
      <c r="E131">
        <f t="shared" si="3"/>
        <v>1.27</v>
      </c>
      <c r="F131">
        <v>1</v>
      </c>
      <c r="G131">
        <f t="shared" si="2"/>
        <v>0.99999999999950751</v>
      </c>
    </row>
    <row r="132" spans="4:7" x14ac:dyDescent="0.25">
      <c r="D132">
        <v>128</v>
      </c>
      <c r="E132">
        <f t="shared" si="3"/>
        <v>1.28</v>
      </c>
      <c r="F132">
        <v>1</v>
      </c>
      <c r="G132">
        <f t="shared" si="2"/>
        <v>0.99999999999960598</v>
      </c>
    </row>
    <row r="133" spans="4:7" x14ac:dyDescent="0.25">
      <c r="D133">
        <v>129</v>
      </c>
      <c r="E133">
        <f t="shared" si="3"/>
        <v>1.29</v>
      </c>
      <c r="F133">
        <v>1</v>
      </c>
      <c r="G133">
        <f t="shared" si="2"/>
        <v>0.99999999999968481</v>
      </c>
    </row>
    <row r="134" spans="4:7" x14ac:dyDescent="0.25">
      <c r="D134">
        <v>130</v>
      </c>
      <c r="E134">
        <f t="shared" si="3"/>
        <v>1.3</v>
      </c>
      <c r="F134">
        <v>1</v>
      </c>
      <c r="G134">
        <f t="shared" ref="G134:G197" si="4">G133*$E$1+F134*(1-$E$1)</f>
        <v>0.99999999999974787</v>
      </c>
    </row>
    <row r="135" spans="4:7" x14ac:dyDescent="0.25">
      <c r="D135">
        <v>131</v>
      </c>
      <c r="E135">
        <f t="shared" ref="E135:E198" si="5">D135*$E$3</f>
        <v>1.31</v>
      </c>
      <c r="F135">
        <v>1</v>
      </c>
      <c r="G135">
        <f t="shared" si="4"/>
        <v>0.99999999999979827</v>
      </c>
    </row>
    <row r="136" spans="4:7" x14ac:dyDescent="0.25">
      <c r="D136">
        <v>132</v>
      </c>
      <c r="E136">
        <f t="shared" si="5"/>
        <v>1.32</v>
      </c>
      <c r="F136">
        <v>1</v>
      </c>
      <c r="G136">
        <f t="shared" si="4"/>
        <v>0.99999999999983857</v>
      </c>
    </row>
    <row r="137" spans="4:7" x14ac:dyDescent="0.25">
      <c r="D137">
        <v>133</v>
      </c>
      <c r="E137">
        <f t="shared" si="5"/>
        <v>1.33</v>
      </c>
      <c r="F137">
        <v>1</v>
      </c>
      <c r="G137">
        <f t="shared" si="4"/>
        <v>0.99999999999987088</v>
      </c>
    </row>
    <row r="138" spans="4:7" x14ac:dyDescent="0.25">
      <c r="D138">
        <v>134</v>
      </c>
      <c r="E138">
        <f t="shared" si="5"/>
        <v>1.34</v>
      </c>
      <c r="F138">
        <v>1</v>
      </c>
      <c r="G138">
        <f t="shared" si="4"/>
        <v>0.99999999999989675</v>
      </c>
    </row>
    <row r="139" spans="4:7" x14ac:dyDescent="0.25">
      <c r="D139">
        <v>135</v>
      </c>
      <c r="E139">
        <f t="shared" si="5"/>
        <v>1.35</v>
      </c>
      <c r="F139">
        <v>1</v>
      </c>
      <c r="G139">
        <f t="shared" si="4"/>
        <v>0.9999999999999174</v>
      </c>
    </row>
    <row r="140" spans="4:7" x14ac:dyDescent="0.25">
      <c r="D140">
        <v>136</v>
      </c>
      <c r="E140">
        <f t="shared" si="5"/>
        <v>1.36</v>
      </c>
      <c r="F140">
        <v>1</v>
      </c>
      <c r="G140">
        <f t="shared" si="4"/>
        <v>0.99999999999993394</v>
      </c>
    </row>
    <row r="141" spans="4:7" x14ac:dyDescent="0.25">
      <c r="D141">
        <v>137</v>
      </c>
      <c r="E141">
        <f t="shared" si="5"/>
        <v>1.37</v>
      </c>
      <c r="F141">
        <v>1</v>
      </c>
      <c r="G141">
        <f t="shared" si="4"/>
        <v>0.99999999999994715</v>
      </c>
    </row>
    <row r="142" spans="4:7" x14ac:dyDescent="0.25">
      <c r="D142">
        <v>138</v>
      </c>
      <c r="E142">
        <f t="shared" si="5"/>
        <v>1.3800000000000001</v>
      </c>
      <c r="F142">
        <v>1</v>
      </c>
      <c r="G142">
        <f t="shared" si="4"/>
        <v>0.9999999999999577</v>
      </c>
    </row>
    <row r="143" spans="4:7" x14ac:dyDescent="0.25">
      <c r="D143">
        <v>139</v>
      </c>
      <c r="E143">
        <f t="shared" si="5"/>
        <v>1.3900000000000001</v>
      </c>
      <c r="F143">
        <v>1</v>
      </c>
      <c r="G143">
        <f t="shared" si="4"/>
        <v>0.99999999999996614</v>
      </c>
    </row>
    <row r="144" spans="4:7" x14ac:dyDescent="0.25">
      <c r="D144">
        <v>140</v>
      </c>
      <c r="E144">
        <f t="shared" si="5"/>
        <v>1.4000000000000001</v>
      </c>
      <c r="F144">
        <v>1</v>
      </c>
      <c r="G144">
        <f t="shared" si="4"/>
        <v>0.99999999999997291</v>
      </c>
    </row>
    <row r="145" spans="4:7" x14ac:dyDescent="0.25">
      <c r="D145">
        <v>141</v>
      </c>
      <c r="E145">
        <f t="shared" si="5"/>
        <v>1.41</v>
      </c>
      <c r="F145">
        <v>1</v>
      </c>
      <c r="G145">
        <f t="shared" si="4"/>
        <v>0.99999999999997835</v>
      </c>
    </row>
    <row r="146" spans="4:7" x14ac:dyDescent="0.25">
      <c r="D146">
        <v>142</v>
      </c>
      <c r="E146">
        <f t="shared" si="5"/>
        <v>1.42</v>
      </c>
      <c r="F146">
        <v>1</v>
      </c>
      <c r="G146">
        <f t="shared" si="4"/>
        <v>0.99999999999998268</v>
      </c>
    </row>
    <row r="147" spans="4:7" x14ac:dyDescent="0.25">
      <c r="D147">
        <v>143</v>
      </c>
      <c r="E147">
        <f t="shared" si="5"/>
        <v>1.43</v>
      </c>
      <c r="F147">
        <v>1</v>
      </c>
      <c r="G147">
        <f t="shared" si="4"/>
        <v>0.99999999999998612</v>
      </c>
    </row>
    <row r="148" spans="4:7" x14ac:dyDescent="0.25">
      <c r="D148">
        <v>144</v>
      </c>
      <c r="E148">
        <f t="shared" si="5"/>
        <v>1.44</v>
      </c>
      <c r="F148">
        <v>1</v>
      </c>
      <c r="G148">
        <f t="shared" si="4"/>
        <v>0.9999999999999889</v>
      </c>
    </row>
    <row r="149" spans="4:7" x14ac:dyDescent="0.25">
      <c r="D149">
        <v>145</v>
      </c>
      <c r="E149">
        <f t="shared" si="5"/>
        <v>1.45</v>
      </c>
      <c r="F149">
        <v>1</v>
      </c>
      <c r="G149">
        <f t="shared" si="4"/>
        <v>0.99999999999999112</v>
      </c>
    </row>
    <row r="150" spans="4:7" x14ac:dyDescent="0.25">
      <c r="D150">
        <v>146</v>
      </c>
      <c r="E150">
        <f t="shared" si="5"/>
        <v>1.46</v>
      </c>
      <c r="F150">
        <v>1</v>
      </c>
      <c r="G150">
        <f t="shared" si="4"/>
        <v>0.99999999999999289</v>
      </c>
    </row>
    <row r="151" spans="4:7" x14ac:dyDescent="0.25">
      <c r="D151">
        <v>147</v>
      </c>
      <c r="E151">
        <f t="shared" si="5"/>
        <v>1.47</v>
      </c>
      <c r="F151">
        <v>1</v>
      </c>
      <c r="G151">
        <f t="shared" si="4"/>
        <v>0.99999999999999434</v>
      </c>
    </row>
    <row r="152" spans="4:7" x14ac:dyDescent="0.25">
      <c r="D152">
        <v>148</v>
      </c>
      <c r="E152">
        <f t="shared" si="5"/>
        <v>1.48</v>
      </c>
      <c r="F152">
        <v>1</v>
      </c>
      <c r="G152">
        <f t="shared" si="4"/>
        <v>0.99999999999999545</v>
      </c>
    </row>
    <row r="153" spans="4:7" x14ac:dyDescent="0.25">
      <c r="D153">
        <v>149</v>
      </c>
      <c r="E153">
        <f t="shared" si="5"/>
        <v>1.49</v>
      </c>
      <c r="F153">
        <v>1</v>
      </c>
      <c r="G153">
        <f t="shared" si="4"/>
        <v>0.99999999999999634</v>
      </c>
    </row>
    <row r="154" spans="4:7" x14ac:dyDescent="0.25">
      <c r="D154">
        <v>150</v>
      </c>
      <c r="E154">
        <f t="shared" si="5"/>
        <v>1.5</v>
      </c>
      <c r="F154">
        <v>1</v>
      </c>
      <c r="G154">
        <f t="shared" si="4"/>
        <v>0.99999999999999711</v>
      </c>
    </row>
    <row r="155" spans="4:7" x14ac:dyDescent="0.25">
      <c r="D155">
        <v>151</v>
      </c>
      <c r="E155">
        <f t="shared" si="5"/>
        <v>1.51</v>
      </c>
      <c r="F155">
        <v>1</v>
      </c>
      <c r="G155">
        <f t="shared" si="4"/>
        <v>0.99999999999999767</v>
      </c>
    </row>
    <row r="156" spans="4:7" x14ac:dyDescent="0.25">
      <c r="D156">
        <v>152</v>
      </c>
      <c r="E156">
        <f t="shared" si="5"/>
        <v>1.52</v>
      </c>
      <c r="F156">
        <v>1</v>
      </c>
      <c r="G156">
        <f t="shared" si="4"/>
        <v>0.99999999999999811</v>
      </c>
    </row>
    <row r="157" spans="4:7" x14ac:dyDescent="0.25">
      <c r="D157">
        <v>153</v>
      </c>
      <c r="E157">
        <f t="shared" si="5"/>
        <v>1.53</v>
      </c>
      <c r="F157">
        <v>1</v>
      </c>
      <c r="G157">
        <f t="shared" si="4"/>
        <v>0.99999999999999845</v>
      </c>
    </row>
    <row r="158" spans="4:7" x14ac:dyDescent="0.25">
      <c r="D158">
        <v>154</v>
      </c>
      <c r="E158">
        <f t="shared" si="5"/>
        <v>1.54</v>
      </c>
      <c r="F158">
        <v>1</v>
      </c>
      <c r="G158">
        <f t="shared" si="4"/>
        <v>0.99999999999999878</v>
      </c>
    </row>
    <row r="159" spans="4:7" x14ac:dyDescent="0.25">
      <c r="D159">
        <v>155</v>
      </c>
      <c r="E159">
        <f t="shared" si="5"/>
        <v>1.55</v>
      </c>
      <c r="F159">
        <v>1</v>
      </c>
      <c r="G159">
        <f t="shared" si="4"/>
        <v>0.999999999999999</v>
      </c>
    </row>
    <row r="160" spans="4:7" x14ac:dyDescent="0.25">
      <c r="D160">
        <v>156</v>
      </c>
      <c r="E160">
        <f t="shared" si="5"/>
        <v>1.56</v>
      </c>
      <c r="F160">
        <v>1</v>
      </c>
      <c r="G160">
        <f t="shared" si="4"/>
        <v>0.99999999999999922</v>
      </c>
    </row>
    <row r="161" spans="4:7" x14ac:dyDescent="0.25">
      <c r="D161">
        <v>157</v>
      </c>
      <c r="E161">
        <f t="shared" si="5"/>
        <v>1.57</v>
      </c>
      <c r="F161">
        <v>1</v>
      </c>
      <c r="G161">
        <f t="shared" si="4"/>
        <v>0.99999999999999933</v>
      </c>
    </row>
    <row r="162" spans="4:7" x14ac:dyDescent="0.25">
      <c r="D162">
        <v>158</v>
      </c>
      <c r="E162">
        <f t="shared" si="5"/>
        <v>1.58</v>
      </c>
      <c r="F162">
        <v>1</v>
      </c>
      <c r="G162">
        <f t="shared" si="4"/>
        <v>0.99999999999999944</v>
      </c>
    </row>
    <row r="163" spans="4:7" x14ac:dyDescent="0.25">
      <c r="D163">
        <v>159</v>
      </c>
      <c r="E163">
        <f t="shared" si="5"/>
        <v>1.59</v>
      </c>
      <c r="F163">
        <v>1</v>
      </c>
      <c r="G163">
        <f t="shared" si="4"/>
        <v>0.99999999999999956</v>
      </c>
    </row>
    <row r="164" spans="4:7" x14ac:dyDescent="0.25">
      <c r="D164">
        <v>160</v>
      </c>
      <c r="E164">
        <f t="shared" si="5"/>
        <v>1.6</v>
      </c>
      <c r="F164">
        <v>1</v>
      </c>
      <c r="G164">
        <f t="shared" si="4"/>
        <v>0.99999999999999967</v>
      </c>
    </row>
    <row r="165" spans="4:7" x14ac:dyDescent="0.25">
      <c r="D165">
        <v>161</v>
      </c>
      <c r="E165">
        <f t="shared" si="5"/>
        <v>1.61</v>
      </c>
      <c r="F165">
        <v>1</v>
      </c>
      <c r="G165">
        <f t="shared" si="4"/>
        <v>0.99999999999999978</v>
      </c>
    </row>
    <row r="166" spans="4:7" x14ac:dyDescent="0.25">
      <c r="D166">
        <v>162</v>
      </c>
      <c r="E166">
        <f t="shared" si="5"/>
        <v>1.62</v>
      </c>
      <c r="F166">
        <v>1</v>
      </c>
      <c r="G166">
        <f t="shared" si="4"/>
        <v>0.99999999999999978</v>
      </c>
    </row>
    <row r="167" spans="4:7" x14ac:dyDescent="0.25">
      <c r="D167">
        <v>163</v>
      </c>
      <c r="E167">
        <f t="shared" si="5"/>
        <v>1.6300000000000001</v>
      </c>
      <c r="F167">
        <v>1</v>
      </c>
      <c r="G167">
        <f t="shared" si="4"/>
        <v>0.99999999999999978</v>
      </c>
    </row>
    <row r="168" spans="4:7" x14ac:dyDescent="0.25">
      <c r="D168">
        <v>164</v>
      </c>
      <c r="E168">
        <f t="shared" si="5"/>
        <v>1.6400000000000001</v>
      </c>
      <c r="F168">
        <v>1</v>
      </c>
      <c r="G168">
        <f t="shared" si="4"/>
        <v>0.99999999999999978</v>
      </c>
    </row>
    <row r="169" spans="4:7" x14ac:dyDescent="0.25">
      <c r="D169">
        <v>165</v>
      </c>
      <c r="E169">
        <f t="shared" si="5"/>
        <v>1.6500000000000001</v>
      </c>
      <c r="F169">
        <v>1</v>
      </c>
      <c r="G169">
        <f t="shared" si="4"/>
        <v>0.99999999999999978</v>
      </c>
    </row>
    <row r="170" spans="4:7" x14ac:dyDescent="0.25">
      <c r="D170">
        <v>166</v>
      </c>
      <c r="E170">
        <f t="shared" si="5"/>
        <v>1.6600000000000001</v>
      </c>
      <c r="F170">
        <v>1</v>
      </c>
      <c r="G170">
        <f t="shared" si="4"/>
        <v>0.99999999999999978</v>
      </c>
    </row>
    <row r="171" spans="4:7" x14ac:dyDescent="0.25">
      <c r="D171">
        <v>167</v>
      </c>
      <c r="E171">
        <f t="shared" si="5"/>
        <v>1.67</v>
      </c>
      <c r="F171">
        <v>1</v>
      </c>
      <c r="G171">
        <f t="shared" si="4"/>
        <v>0.99999999999999978</v>
      </c>
    </row>
    <row r="172" spans="4:7" x14ac:dyDescent="0.25">
      <c r="D172">
        <v>168</v>
      </c>
      <c r="E172">
        <f t="shared" si="5"/>
        <v>1.68</v>
      </c>
      <c r="F172">
        <v>1</v>
      </c>
      <c r="G172">
        <f t="shared" si="4"/>
        <v>0.99999999999999978</v>
      </c>
    </row>
    <row r="173" spans="4:7" x14ac:dyDescent="0.25">
      <c r="D173">
        <v>169</v>
      </c>
      <c r="E173">
        <f t="shared" si="5"/>
        <v>1.69</v>
      </c>
      <c r="F173">
        <v>1</v>
      </c>
      <c r="G173">
        <f t="shared" si="4"/>
        <v>0.99999999999999978</v>
      </c>
    </row>
    <row r="174" spans="4:7" x14ac:dyDescent="0.25">
      <c r="D174">
        <v>170</v>
      </c>
      <c r="E174">
        <f t="shared" si="5"/>
        <v>1.7</v>
      </c>
      <c r="F174">
        <v>1</v>
      </c>
      <c r="G174">
        <f t="shared" si="4"/>
        <v>0.99999999999999978</v>
      </c>
    </row>
    <row r="175" spans="4:7" x14ac:dyDescent="0.25">
      <c r="D175">
        <v>171</v>
      </c>
      <c r="E175">
        <f t="shared" si="5"/>
        <v>1.71</v>
      </c>
      <c r="F175">
        <v>1</v>
      </c>
      <c r="G175">
        <f t="shared" si="4"/>
        <v>0.99999999999999978</v>
      </c>
    </row>
    <row r="176" spans="4:7" x14ac:dyDescent="0.25">
      <c r="D176">
        <v>172</v>
      </c>
      <c r="E176">
        <f t="shared" si="5"/>
        <v>1.72</v>
      </c>
      <c r="F176">
        <v>1</v>
      </c>
      <c r="G176">
        <f t="shared" si="4"/>
        <v>0.99999999999999978</v>
      </c>
    </row>
    <row r="177" spans="4:7" x14ac:dyDescent="0.25">
      <c r="D177">
        <v>173</v>
      </c>
      <c r="E177">
        <f t="shared" si="5"/>
        <v>1.73</v>
      </c>
      <c r="F177">
        <v>1</v>
      </c>
      <c r="G177">
        <f t="shared" si="4"/>
        <v>0.99999999999999978</v>
      </c>
    </row>
    <row r="178" spans="4:7" x14ac:dyDescent="0.25">
      <c r="D178">
        <v>174</v>
      </c>
      <c r="E178">
        <f t="shared" si="5"/>
        <v>1.74</v>
      </c>
      <c r="F178">
        <v>1</v>
      </c>
      <c r="G178">
        <f t="shared" si="4"/>
        <v>0.99999999999999978</v>
      </c>
    </row>
    <row r="179" spans="4:7" x14ac:dyDescent="0.25">
      <c r="D179">
        <v>175</v>
      </c>
      <c r="E179">
        <f t="shared" si="5"/>
        <v>1.75</v>
      </c>
      <c r="F179">
        <v>1</v>
      </c>
      <c r="G179">
        <f t="shared" si="4"/>
        <v>0.99999999999999978</v>
      </c>
    </row>
    <row r="180" spans="4:7" x14ac:dyDescent="0.25">
      <c r="D180">
        <v>176</v>
      </c>
      <c r="E180">
        <f t="shared" si="5"/>
        <v>1.76</v>
      </c>
      <c r="F180">
        <v>1</v>
      </c>
      <c r="G180">
        <f t="shared" si="4"/>
        <v>0.99999999999999978</v>
      </c>
    </row>
    <row r="181" spans="4:7" x14ac:dyDescent="0.25">
      <c r="D181">
        <v>177</v>
      </c>
      <c r="E181">
        <f t="shared" si="5"/>
        <v>1.77</v>
      </c>
      <c r="F181">
        <v>1</v>
      </c>
      <c r="G181">
        <f t="shared" si="4"/>
        <v>0.99999999999999978</v>
      </c>
    </row>
    <row r="182" spans="4:7" x14ac:dyDescent="0.25">
      <c r="D182">
        <v>178</v>
      </c>
      <c r="E182">
        <f t="shared" si="5"/>
        <v>1.78</v>
      </c>
      <c r="F182">
        <v>1</v>
      </c>
      <c r="G182">
        <f t="shared" si="4"/>
        <v>0.99999999999999978</v>
      </c>
    </row>
    <row r="183" spans="4:7" x14ac:dyDescent="0.25">
      <c r="D183">
        <v>179</v>
      </c>
      <c r="E183">
        <f t="shared" si="5"/>
        <v>1.79</v>
      </c>
      <c r="F183">
        <v>1</v>
      </c>
      <c r="G183">
        <f t="shared" si="4"/>
        <v>0.99999999999999978</v>
      </c>
    </row>
    <row r="184" spans="4:7" x14ac:dyDescent="0.25">
      <c r="D184">
        <v>180</v>
      </c>
      <c r="E184">
        <f t="shared" si="5"/>
        <v>1.8</v>
      </c>
      <c r="F184">
        <v>1</v>
      </c>
      <c r="G184">
        <f t="shared" si="4"/>
        <v>0.99999999999999978</v>
      </c>
    </row>
    <row r="185" spans="4:7" x14ac:dyDescent="0.25">
      <c r="D185">
        <v>181</v>
      </c>
      <c r="E185">
        <f t="shared" si="5"/>
        <v>1.81</v>
      </c>
      <c r="F185">
        <v>1</v>
      </c>
      <c r="G185">
        <f t="shared" si="4"/>
        <v>0.99999999999999978</v>
      </c>
    </row>
    <row r="186" spans="4:7" x14ac:dyDescent="0.25">
      <c r="D186">
        <v>182</v>
      </c>
      <c r="E186">
        <f t="shared" si="5"/>
        <v>1.82</v>
      </c>
      <c r="F186">
        <v>1</v>
      </c>
      <c r="G186">
        <f t="shared" si="4"/>
        <v>0.99999999999999978</v>
      </c>
    </row>
    <row r="187" spans="4:7" x14ac:dyDescent="0.25">
      <c r="D187">
        <v>183</v>
      </c>
      <c r="E187">
        <f t="shared" si="5"/>
        <v>1.83</v>
      </c>
      <c r="F187">
        <v>1</v>
      </c>
      <c r="G187">
        <f t="shared" si="4"/>
        <v>0.99999999999999978</v>
      </c>
    </row>
    <row r="188" spans="4:7" x14ac:dyDescent="0.25">
      <c r="D188">
        <v>184</v>
      </c>
      <c r="E188">
        <f t="shared" si="5"/>
        <v>1.84</v>
      </c>
      <c r="F188">
        <v>1</v>
      </c>
      <c r="G188">
        <f t="shared" si="4"/>
        <v>0.99999999999999978</v>
      </c>
    </row>
    <row r="189" spans="4:7" x14ac:dyDescent="0.25">
      <c r="D189">
        <v>185</v>
      </c>
      <c r="E189">
        <f t="shared" si="5"/>
        <v>1.85</v>
      </c>
      <c r="F189">
        <v>1</v>
      </c>
      <c r="G189">
        <f t="shared" si="4"/>
        <v>0.99999999999999978</v>
      </c>
    </row>
    <row r="190" spans="4:7" x14ac:dyDescent="0.25">
      <c r="D190">
        <v>186</v>
      </c>
      <c r="E190">
        <f t="shared" si="5"/>
        <v>1.86</v>
      </c>
      <c r="F190">
        <v>1</v>
      </c>
      <c r="G190">
        <f t="shared" si="4"/>
        <v>0.99999999999999978</v>
      </c>
    </row>
    <row r="191" spans="4:7" x14ac:dyDescent="0.25">
      <c r="D191">
        <v>187</v>
      </c>
      <c r="E191">
        <f t="shared" si="5"/>
        <v>1.87</v>
      </c>
      <c r="F191">
        <v>1</v>
      </c>
      <c r="G191">
        <f t="shared" si="4"/>
        <v>0.99999999999999978</v>
      </c>
    </row>
    <row r="192" spans="4:7" x14ac:dyDescent="0.25">
      <c r="D192">
        <v>188</v>
      </c>
      <c r="E192">
        <f t="shared" si="5"/>
        <v>1.8800000000000001</v>
      </c>
      <c r="F192">
        <v>1</v>
      </c>
      <c r="G192">
        <f t="shared" si="4"/>
        <v>0.99999999999999978</v>
      </c>
    </row>
    <row r="193" spans="4:7" x14ac:dyDescent="0.25">
      <c r="D193">
        <v>189</v>
      </c>
      <c r="E193">
        <f t="shared" si="5"/>
        <v>1.8900000000000001</v>
      </c>
      <c r="F193">
        <v>1</v>
      </c>
      <c r="G193">
        <f t="shared" si="4"/>
        <v>0.99999999999999978</v>
      </c>
    </row>
    <row r="194" spans="4:7" x14ac:dyDescent="0.25">
      <c r="D194">
        <v>190</v>
      </c>
      <c r="E194">
        <f t="shared" si="5"/>
        <v>1.9000000000000001</v>
      </c>
      <c r="F194">
        <v>1</v>
      </c>
      <c r="G194">
        <f t="shared" si="4"/>
        <v>0.99999999999999978</v>
      </c>
    </row>
    <row r="195" spans="4:7" x14ac:dyDescent="0.25">
      <c r="D195">
        <v>191</v>
      </c>
      <c r="E195">
        <f t="shared" si="5"/>
        <v>1.9100000000000001</v>
      </c>
      <c r="F195">
        <v>1</v>
      </c>
      <c r="G195">
        <f t="shared" si="4"/>
        <v>0.99999999999999978</v>
      </c>
    </row>
    <row r="196" spans="4:7" x14ac:dyDescent="0.25">
      <c r="D196">
        <v>192</v>
      </c>
      <c r="E196">
        <f t="shared" si="5"/>
        <v>1.92</v>
      </c>
      <c r="F196">
        <v>1</v>
      </c>
      <c r="G196">
        <f t="shared" si="4"/>
        <v>0.99999999999999978</v>
      </c>
    </row>
    <row r="197" spans="4:7" x14ac:dyDescent="0.25">
      <c r="D197">
        <v>193</v>
      </c>
      <c r="E197">
        <f t="shared" si="5"/>
        <v>1.93</v>
      </c>
      <c r="F197">
        <v>1</v>
      </c>
      <c r="G197">
        <f t="shared" si="4"/>
        <v>0.99999999999999978</v>
      </c>
    </row>
    <row r="198" spans="4:7" x14ac:dyDescent="0.25">
      <c r="D198">
        <v>194</v>
      </c>
      <c r="E198">
        <f t="shared" si="5"/>
        <v>1.94</v>
      </c>
      <c r="F198">
        <v>1</v>
      </c>
      <c r="G198">
        <f t="shared" ref="G198:G261" si="6">G197*$E$1+F198*(1-$E$1)</f>
        <v>0.99999999999999978</v>
      </c>
    </row>
    <row r="199" spans="4:7" x14ac:dyDescent="0.25">
      <c r="D199">
        <v>195</v>
      </c>
      <c r="E199">
        <f t="shared" ref="E199:E262" si="7">D199*$E$3</f>
        <v>1.95</v>
      </c>
      <c r="F199">
        <v>1</v>
      </c>
      <c r="G199">
        <f t="shared" si="6"/>
        <v>0.99999999999999978</v>
      </c>
    </row>
    <row r="200" spans="4:7" x14ac:dyDescent="0.25">
      <c r="D200">
        <v>196</v>
      </c>
      <c r="E200">
        <f t="shared" si="7"/>
        <v>1.96</v>
      </c>
      <c r="F200">
        <v>1</v>
      </c>
      <c r="G200">
        <f t="shared" si="6"/>
        <v>0.99999999999999978</v>
      </c>
    </row>
    <row r="201" spans="4:7" x14ac:dyDescent="0.25">
      <c r="D201">
        <v>197</v>
      </c>
      <c r="E201">
        <f t="shared" si="7"/>
        <v>1.97</v>
      </c>
      <c r="F201">
        <v>1</v>
      </c>
      <c r="G201">
        <f t="shared" si="6"/>
        <v>0.99999999999999978</v>
      </c>
    </row>
    <row r="202" spans="4:7" x14ac:dyDescent="0.25">
      <c r="D202">
        <v>198</v>
      </c>
      <c r="E202">
        <f t="shared" si="7"/>
        <v>1.98</v>
      </c>
      <c r="F202">
        <v>1</v>
      </c>
      <c r="G202">
        <f t="shared" si="6"/>
        <v>0.99999999999999978</v>
      </c>
    </row>
    <row r="203" spans="4:7" x14ac:dyDescent="0.25">
      <c r="D203">
        <v>199</v>
      </c>
      <c r="E203">
        <f t="shared" si="7"/>
        <v>1.99</v>
      </c>
      <c r="F203">
        <v>1</v>
      </c>
      <c r="G203">
        <f t="shared" si="6"/>
        <v>0.99999999999999978</v>
      </c>
    </row>
    <row r="204" spans="4:7" x14ac:dyDescent="0.25">
      <c r="D204">
        <v>200</v>
      </c>
      <c r="E204">
        <f t="shared" si="7"/>
        <v>2</v>
      </c>
      <c r="F204">
        <v>1</v>
      </c>
      <c r="G204">
        <f t="shared" si="6"/>
        <v>0.99999999999999978</v>
      </c>
    </row>
    <row r="205" spans="4:7" x14ac:dyDescent="0.25">
      <c r="D205">
        <v>201</v>
      </c>
      <c r="E205">
        <f t="shared" si="7"/>
        <v>2.0100000000000002</v>
      </c>
      <c r="F205">
        <v>1</v>
      </c>
      <c r="G205">
        <f t="shared" si="6"/>
        <v>0.99999999999999978</v>
      </c>
    </row>
    <row r="206" spans="4:7" x14ac:dyDescent="0.25">
      <c r="D206">
        <v>202</v>
      </c>
      <c r="E206">
        <f t="shared" si="7"/>
        <v>2.02</v>
      </c>
      <c r="F206">
        <v>1</v>
      </c>
      <c r="G206">
        <f t="shared" si="6"/>
        <v>0.99999999999999978</v>
      </c>
    </row>
    <row r="207" spans="4:7" x14ac:dyDescent="0.25">
      <c r="D207">
        <v>203</v>
      </c>
      <c r="E207">
        <f t="shared" si="7"/>
        <v>2.0300000000000002</v>
      </c>
      <c r="F207">
        <v>1</v>
      </c>
      <c r="G207">
        <f t="shared" si="6"/>
        <v>0.99999999999999978</v>
      </c>
    </row>
    <row r="208" spans="4:7" x14ac:dyDescent="0.25">
      <c r="D208">
        <v>204</v>
      </c>
      <c r="E208">
        <f t="shared" si="7"/>
        <v>2.04</v>
      </c>
      <c r="F208">
        <v>1</v>
      </c>
      <c r="G208">
        <f t="shared" si="6"/>
        <v>0.99999999999999978</v>
      </c>
    </row>
    <row r="209" spans="4:7" x14ac:dyDescent="0.25">
      <c r="D209">
        <v>205</v>
      </c>
      <c r="E209">
        <f t="shared" si="7"/>
        <v>2.0499999999999998</v>
      </c>
      <c r="F209">
        <v>1</v>
      </c>
      <c r="G209">
        <f t="shared" si="6"/>
        <v>0.99999999999999978</v>
      </c>
    </row>
    <row r="210" spans="4:7" x14ac:dyDescent="0.25">
      <c r="D210">
        <v>206</v>
      </c>
      <c r="E210">
        <f t="shared" si="7"/>
        <v>2.06</v>
      </c>
      <c r="F210">
        <v>1</v>
      </c>
      <c r="G210">
        <f t="shared" si="6"/>
        <v>0.99999999999999978</v>
      </c>
    </row>
    <row r="211" spans="4:7" x14ac:dyDescent="0.25">
      <c r="D211">
        <v>207</v>
      </c>
      <c r="E211">
        <f t="shared" si="7"/>
        <v>2.0699999999999998</v>
      </c>
      <c r="F211">
        <v>1</v>
      </c>
      <c r="G211">
        <f t="shared" si="6"/>
        <v>0.99999999999999978</v>
      </c>
    </row>
    <row r="212" spans="4:7" x14ac:dyDescent="0.25">
      <c r="D212">
        <v>208</v>
      </c>
      <c r="E212">
        <f t="shared" si="7"/>
        <v>2.08</v>
      </c>
      <c r="F212">
        <v>1</v>
      </c>
      <c r="G212">
        <f t="shared" si="6"/>
        <v>0.99999999999999978</v>
      </c>
    </row>
    <row r="213" spans="4:7" x14ac:dyDescent="0.25">
      <c r="D213">
        <v>209</v>
      </c>
      <c r="E213">
        <f t="shared" si="7"/>
        <v>2.09</v>
      </c>
      <c r="F213">
        <v>1</v>
      </c>
      <c r="G213">
        <f t="shared" si="6"/>
        <v>0.99999999999999978</v>
      </c>
    </row>
    <row r="214" spans="4:7" x14ac:dyDescent="0.25">
      <c r="D214">
        <v>210</v>
      </c>
      <c r="E214">
        <f t="shared" si="7"/>
        <v>2.1</v>
      </c>
      <c r="F214">
        <v>1</v>
      </c>
      <c r="G214">
        <f t="shared" si="6"/>
        <v>0.99999999999999978</v>
      </c>
    </row>
    <row r="215" spans="4:7" x14ac:dyDescent="0.25">
      <c r="D215">
        <v>211</v>
      </c>
      <c r="E215">
        <f t="shared" si="7"/>
        <v>2.11</v>
      </c>
      <c r="F215">
        <v>1</v>
      </c>
      <c r="G215">
        <f t="shared" si="6"/>
        <v>0.99999999999999978</v>
      </c>
    </row>
    <row r="216" spans="4:7" x14ac:dyDescent="0.25">
      <c r="D216">
        <v>212</v>
      </c>
      <c r="E216">
        <f t="shared" si="7"/>
        <v>2.12</v>
      </c>
      <c r="F216">
        <v>1</v>
      </c>
      <c r="G216">
        <f t="shared" si="6"/>
        <v>0.99999999999999978</v>
      </c>
    </row>
    <row r="217" spans="4:7" x14ac:dyDescent="0.25">
      <c r="D217">
        <v>213</v>
      </c>
      <c r="E217">
        <f t="shared" si="7"/>
        <v>2.13</v>
      </c>
      <c r="F217">
        <v>1</v>
      </c>
      <c r="G217">
        <f t="shared" si="6"/>
        <v>0.99999999999999978</v>
      </c>
    </row>
    <row r="218" spans="4:7" x14ac:dyDescent="0.25">
      <c r="D218">
        <v>214</v>
      </c>
      <c r="E218">
        <f t="shared" si="7"/>
        <v>2.14</v>
      </c>
      <c r="F218">
        <v>1</v>
      </c>
      <c r="G218">
        <f t="shared" si="6"/>
        <v>0.99999999999999978</v>
      </c>
    </row>
    <row r="219" spans="4:7" x14ac:dyDescent="0.25">
      <c r="D219">
        <v>215</v>
      </c>
      <c r="E219">
        <f t="shared" si="7"/>
        <v>2.15</v>
      </c>
      <c r="F219">
        <v>1</v>
      </c>
      <c r="G219">
        <f t="shared" si="6"/>
        <v>0.99999999999999978</v>
      </c>
    </row>
    <row r="220" spans="4:7" x14ac:dyDescent="0.25">
      <c r="D220">
        <v>216</v>
      </c>
      <c r="E220">
        <f t="shared" si="7"/>
        <v>2.16</v>
      </c>
      <c r="F220">
        <v>1</v>
      </c>
      <c r="G220">
        <f t="shared" si="6"/>
        <v>0.99999999999999978</v>
      </c>
    </row>
    <row r="221" spans="4:7" x14ac:dyDescent="0.25">
      <c r="D221">
        <v>217</v>
      </c>
      <c r="E221">
        <f t="shared" si="7"/>
        <v>2.17</v>
      </c>
      <c r="F221">
        <v>1</v>
      </c>
      <c r="G221">
        <f t="shared" si="6"/>
        <v>0.99999999999999978</v>
      </c>
    </row>
    <row r="222" spans="4:7" x14ac:dyDescent="0.25">
      <c r="D222">
        <v>218</v>
      </c>
      <c r="E222">
        <f t="shared" si="7"/>
        <v>2.1800000000000002</v>
      </c>
      <c r="F222">
        <v>1</v>
      </c>
      <c r="G222">
        <f t="shared" si="6"/>
        <v>0.99999999999999978</v>
      </c>
    </row>
    <row r="223" spans="4:7" x14ac:dyDescent="0.25">
      <c r="D223">
        <v>219</v>
      </c>
      <c r="E223">
        <f t="shared" si="7"/>
        <v>2.19</v>
      </c>
      <c r="F223">
        <v>1</v>
      </c>
      <c r="G223">
        <f t="shared" si="6"/>
        <v>0.99999999999999978</v>
      </c>
    </row>
    <row r="224" spans="4:7" x14ac:dyDescent="0.25">
      <c r="D224">
        <v>220</v>
      </c>
      <c r="E224">
        <f t="shared" si="7"/>
        <v>2.2000000000000002</v>
      </c>
      <c r="F224">
        <v>1</v>
      </c>
      <c r="G224">
        <f t="shared" si="6"/>
        <v>0.99999999999999978</v>
      </c>
    </row>
    <row r="225" spans="4:7" x14ac:dyDescent="0.25">
      <c r="D225">
        <v>221</v>
      </c>
      <c r="E225">
        <f t="shared" si="7"/>
        <v>2.21</v>
      </c>
      <c r="F225">
        <v>1</v>
      </c>
      <c r="G225">
        <f t="shared" si="6"/>
        <v>0.99999999999999978</v>
      </c>
    </row>
    <row r="226" spans="4:7" x14ac:dyDescent="0.25">
      <c r="D226">
        <v>222</v>
      </c>
      <c r="E226">
        <f t="shared" si="7"/>
        <v>2.2200000000000002</v>
      </c>
      <c r="F226">
        <v>1</v>
      </c>
      <c r="G226">
        <f t="shared" si="6"/>
        <v>0.99999999999999978</v>
      </c>
    </row>
    <row r="227" spans="4:7" x14ac:dyDescent="0.25">
      <c r="D227">
        <v>223</v>
      </c>
      <c r="E227">
        <f t="shared" si="7"/>
        <v>2.23</v>
      </c>
      <c r="F227">
        <v>1</v>
      </c>
      <c r="G227">
        <f t="shared" si="6"/>
        <v>0.99999999999999978</v>
      </c>
    </row>
    <row r="228" spans="4:7" x14ac:dyDescent="0.25">
      <c r="D228">
        <v>224</v>
      </c>
      <c r="E228">
        <f t="shared" si="7"/>
        <v>2.2400000000000002</v>
      </c>
      <c r="F228">
        <v>1</v>
      </c>
      <c r="G228">
        <f t="shared" si="6"/>
        <v>0.99999999999999978</v>
      </c>
    </row>
    <row r="229" spans="4:7" x14ac:dyDescent="0.25">
      <c r="D229">
        <v>225</v>
      </c>
      <c r="E229">
        <f t="shared" si="7"/>
        <v>2.25</v>
      </c>
      <c r="F229">
        <v>1</v>
      </c>
      <c r="G229">
        <f t="shared" si="6"/>
        <v>0.99999999999999978</v>
      </c>
    </row>
    <row r="230" spans="4:7" x14ac:dyDescent="0.25">
      <c r="D230">
        <v>226</v>
      </c>
      <c r="E230">
        <f t="shared" si="7"/>
        <v>2.2600000000000002</v>
      </c>
      <c r="F230">
        <v>1</v>
      </c>
      <c r="G230">
        <f t="shared" si="6"/>
        <v>0.99999999999999978</v>
      </c>
    </row>
    <row r="231" spans="4:7" x14ac:dyDescent="0.25">
      <c r="D231">
        <v>227</v>
      </c>
      <c r="E231">
        <f t="shared" si="7"/>
        <v>2.27</v>
      </c>
      <c r="F231">
        <v>1</v>
      </c>
      <c r="G231">
        <f t="shared" si="6"/>
        <v>0.99999999999999978</v>
      </c>
    </row>
    <row r="232" spans="4:7" x14ac:dyDescent="0.25">
      <c r="D232">
        <v>228</v>
      </c>
      <c r="E232">
        <f t="shared" si="7"/>
        <v>2.2800000000000002</v>
      </c>
      <c r="F232">
        <v>1</v>
      </c>
      <c r="G232">
        <f t="shared" si="6"/>
        <v>0.99999999999999978</v>
      </c>
    </row>
    <row r="233" spans="4:7" x14ac:dyDescent="0.25">
      <c r="D233">
        <v>229</v>
      </c>
      <c r="E233">
        <f t="shared" si="7"/>
        <v>2.29</v>
      </c>
      <c r="F233">
        <v>1</v>
      </c>
      <c r="G233">
        <f t="shared" si="6"/>
        <v>0.99999999999999978</v>
      </c>
    </row>
    <row r="234" spans="4:7" x14ac:dyDescent="0.25">
      <c r="D234">
        <v>230</v>
      </c>
      <c r="E234">
        <f t="shared" si="7"/>
        <v>2.3000000000000003</v>
      </c>
      <c r="F234">
        <v>1</v>
      </c>
      <c r="G234">
        <f t="shared" si="6"/>
        <v>0.99999999999999978</v>
      </c>
    </row>
    <row r="235" spans="4:7" x14ac:dyDescent="0.25">
      <c r="D235">
        <v>231</v>
      </c>
      <c r="E235">
        <f t="shared" si="7"/>
        <v>2.31</v>
      </c>
      <c r="F235">
        <v>1</v>
      </c>
      <c r="G235">
        <f t="shared" si="6"/>
        <v>0.99999999999999978</v>
      </c>
    </row>
    <row r="236" spans="4:7" x14ac:dyDescent="0.25">
      <c r="D236">
        <v>232</v>
      </c>
      <c r="E236">
        <f t="shared" si="7"/>
        <v>2.3199999999999998</v>
      </c>
      <c r="F236">
        <v>1</v>
      </c>
      <c r="G236">
        <f t="shared" si="6"/>
        <v>0.99999999999999978</v>
      </c>
    </row>
    <row r="237" spans="4:7" x14ac:dyDescent="0.25">
      <c r="D237">
        <v>233</v>
      </c>
      <c r="E237">
        <f t="shared" si="7"/>
        <v>2.33</v>
      </c>
      <c r="F237">
        <v>1</v>
      </c>
      <c r="G237">
        <f t="shared" si="6"/>
        <v>0.99999999999999978</v>
      </c>
    </row>
    <row r="238" spans="4:7" x14ac:dyDescent="0.25">
      <c r="D238">
        <v>234</v>
      </c>
      <c r="E238">
        <f t="shared" si="7"/>
        <v>2.34</v>
      </c>
      <c r="F238">
        <v>1</v>
      </c>
      <c r="G238">
        <f t="shared" si="6"/>
        <v>0.99999999999999978</v>
      </c>
    </row>
    <row r="239" spans="4:7" x14ac:dyDescent="0.25">
      <c r="D239">
        <v>235</v>
      </c>
      <c r="E239">
        <f t="shared" si="7"/>
        <v>2.35</v>
      </c>
      <c r="F239">
        <v>1</v>
      </c>
      <c r="G239">
        <f t="shared" si="6"/>
        <v>0.99999999999999978</v>
      </c>
    </row>
    <row r="240" spans="4:7" x14ac:dyDescent="0.25">
      <c r="D240">
        <v>236</v>
      </c>
      <c r="E240">
        <f t="shared" si="7"/>
        <v>2.36</v>
      </c>
      <c r="F240">
        <v>1</v>
      </c>
      <c r="G240">
        <f t="shared" si="6"/>
        <v>0.99999999999999978</v>
      </c>
    </row>
    <row r="241" spans="4:7" x14ac:dyDescent="0.25">
      <c r="D241">
        <v>237</v>
      </c>
      <c r="E241">
        <f t="shared" si="7"/>
        <v>2.37</v>
      </c>
      <c r="F241">
        <v>1</v>
      </c>
      <c r="G241">
        <f t="shared" si="6"/>
        <v>0.99999999999999978</v>
      </c>
    </row>
    <row r="242" spans="4:7" x14ac:dyDescent="0.25">
      <c r="D242">
        <v>238</v>
      </c>
      <c r="E242">
        <f t="shared" si="7"/>
        <v>2.38</v>
      </c>
      <c r="F242">
        <v>1</v>
      </c>
      <c r="G242">
        <f t="shared" si="6"/>
        <v>0.99999999999999978</v>
      </c>
    </row>
    <row r="243" spans="4:7" x14ac:dyDescent="0.25">
      <c r="D243">
        <v>239</v>
      </c>
      <c r="E243">
        <f t="shared" si="7"/>
        <v>2.39</v>
      </c>
      <c r="F243">
        <v>1</v>
      </c>
      <c r="G243">
        <f t="shared" si="6"/>
        <v>0.99999999999999978</v>
      </c>
    </row>
    <row r="244" spans="4:7" x14ac:dyDescent="0.25">
      <c r="D244">
        <v>240</v>
      </c>
      <c r="E244">
        <f t="shared" si="7"/>
        <v>2.4</v>
      </c>
      <c r="F244">
        <v>1</v>
      </c>
      <c r="G244">
        <f t="shared" si="6"/>
        <v>0.99999999999999978</v>
      </c>
    </row>
    <row r="245" spans="4:7" x14ac:dyDescent="0.25">
      <c r="D245">
        <v>241</v>
      </c>
      <c r="E245">
        <f t="shared" si="7"/>
        <v>2.41</v>
      </c>
      <c r="F245">
        <v>1</v>
      </c>
      <c r="G245">
        <f t="shared" si="6"/>
        <v>0.99999999999999978</v>
      </c>
    </row>
    <row r="246" spans="4:7" x14ac:dyDescent="0.25">
      <c r="D246">
        <v>242</v>
      </c>
      <c r="E246">
        <f t="shared" si="7"/>
        <v>2.42</v>
      </c>
      <c r="F246">
        <v>1</v>
      </c>
      <c r="G246">
        <f t="shared" si="6"/>
        <v>0.99999999999999978</v>
      </c>
    </row>
    <row r="247" spans="4:7" x14ac:dyDescent="0.25">
      <c r="D247">
        <v>243</v>
      </c>
      <c r="E247">
        <f t="shared" si="7"/>
        <v>2.4300000000000002</v>
      </c>
      <c r="F247">
        <v>1</v>
      </c>
      <c r="G247">
        <f t="shared" si="6"/>
        <v>0.99999999999999978</v>
      </c>
    </row>
    <row r="248" spans="4:7" x14ac:dyDescent="0.25">
      <c r="D248">
        <v>244</v>
      </c>
      <c r="E248">
        <f t="shared" si="7"/>
        <v>2.44</v>
      </c>
      <c r="F248">
        <v>1</v>
      </c>
      <c r="G248">
        <f t="shared" si="6"/>
        <v>0.99999999999999978</v>
      </c>
    </row>
    <row r="249" spans="4:7" x14ac:dyDescent="0.25">
      <c r="D249">
        <v>245</v>
      </c>
      <c r="E249">
        <f t="shared" si="7"/>
        <v>2.4500000000000002</v>
      </c>
      <c r="F249">
        <v>1</v>
      </c>
      <c r="G249">
        <f t="shared" si="6"/>
        <v>0.99999999999999978</v>
      </c>
    </row>
    <row r="250" spans="4:7" x14ac:dyDescent="0.25">
      <c r="D250">
        <v>246</v>
      </c>
      <c r="E250">
        <f t="shared" si="7"/>
        <v>2.46</v>
      </c>
      <c r="F250">
        <v>1</v>
      </c>
      <c r="G250">
        <f t="shared" si="6"/>
        <v>0.99999999999999978</v>
      </c>
    </row>
    <row r="251" spans="4:7" x14ac:dyDescent="0.25">
      <c r="D251">
        <v>247</v>
      </c>
      <c r="E251">
        <f t="shared" si="7"/>
        <v>2.4700000000000002</v>
      </c>
      <c r="F251">
        <v>1</v>
      </c>
      <c r="G251">
        <f t="shared" si="6"/>
        <v>0.99999999999999978</v>
      </c>
    </row>
    <row r="252" spans="4:7" x14ac:dyDescent="0.25">
      <c r="D252">
        <v>248</v>
      </c>
      <c r="E252">
        <f t="shared" si="7"/>
        <v>2.48</v>
      </c>
      <c r="F252">
        <v>1</v>
      </c>
      <c r="G252">
        <f t="shared" si="6"/>
        <v>0.99999999999999978</v>
      </c>
    </row>
    <row r="253" spans="4:7" x14ac:dyDescent="0.25">
      <c r="D253">
        <v>249</v>
      </c>
      <c r="E253">
        <f t="shared" si="7"/>
        <v>2.4900000000000002</v>
      </c>
      <c r="F253">
        <v>1</v>
      </c>
      <c r="G253">
        <f t="shared" si="6"/>
        <v>0.99999999999999978</v>
      </c>
    </row>
    <row r="254" spans="4:7" x14ac:dyDescent="0.25">
      <c r="D254">
        <v>250</v>
      </c>
      <c r="E254">
        <f t="shared" si="7"/>
        <v>2.5</v>
      </c>
      <c r="F254">
        <v>1</v>
      </c>
      <c r="G254">
        <f t="shared" si="6"/>
        <v>0.99999999999999978</v>
      </c>
    </row>
    <row r="255" spans="4:7" x14ac:dyDescent="0.25">
      <c r="D255">
        <v>251</v>
      </c>
      <c r="E255">
        <f t="shared" si="7"/>
        <v>2.5100000000000002</v>
      </c>
      <c r="F255">
        <v>1</v>
      </c>
      <c r="G255">
        <f t="shared" si="6"/>
        <v>0.99999999999999978</v>
      </c>
    </row>
    <row r="256" spans="4:7" x14ac:dyDescent="0.25">
      <c r="D256">
        <v>252</v>
      </c>
      <c r="E256">
        <f t="shared" si="7"/>
        <v>2.52</v>
      </c>
      <c r="F256">
        <v>1</v>
      </c>
      <c r="G256">
        <f t="shared" si="6"/>
        <v>0.99999999999999978</v>
      </c>
    </row>
    <row r="257" spans="4:7" x14ac:dyDescent="0.25">
      <c r="D257">
        <v>253</v>
      </c>
      <c r="E257">
        <f t="shared" si="7"/>
        <v>2.5300000000000002</v>
      </c>
      <c r="F257">
        <v>1</v>
      </c>
      <c r="G257">
        <f t="shared" si="6"/>
        <v>0.99999999999999978</v>
      </c>
    </row>
    <row r="258" spans="4:7" x14ac:dyDescent="0.25">
      <c r="D258">
        <v>254</v>
      </c>
      <c r="E258">
        <f t="shared" si="7"/>
        <v>2.54</v>
      </c>
      <c r="F258">
        <v>1</v>
      </c>
      <c r="G258">
        <f t="shared" si="6"/>
        <v>0.99999999999999978</v>
      </c>
    </row>
    <row r="259" spans="4:7" x14ac:dyDescent="0.25">
      <c r="D259">
        <v>255</v>
      </c>
      <c r="E259">
        <f t="shared" si="7"/>
        <v>2.5500000000000003</v>
      </c>
      <c r="F259">
        <v>1</v>
      </c>
      <c r="G259">
        <f t="shared" si="6"/>
        <v>0.99999999999999978</v>
      </c>
    </row>
    <row r="260" spans="4:7" x14ac:dyDescent="0.25">
      <c r="D260">
        <v>256</v>
      </c>
      <c r="E260">
        <f t="shared" si="7"/>
        <v>2.56</v>
      </c>
      <c r="F260">
        <v>1</v>
      </c>
      <c r="G260">
        <f t="shared" si="6"/>
        <v>0.99999999999999978</v>
      </c>
    </row>
    <row r="261" spans="4:7" x14ac:dyDescent="0.25">
      <c r="D261">
        <v>257</v>
      </c>
      <c r="E261">
        <f t="shared" si="7"/>
        <v>2.57</v>
      </c>
      <c r="F261">
        <v>1</v>
      </c>
      <c r="G261">
        <f t="shared" si="6"/>
        <v>0.99999999999999978</v>
      </c>
    </row>
    <row r="262" spans="4:7" x14ac:dyDescent="0.25">
      <c r="D262">
        <v>258</v>
      </c>
      <c r="E262">
        <f t="shared" si="7"/>
        <v>2.58</v>
      </c>
      <c r="F262">
        <v>1</v>
      </c>
      <c r="G262">
        <f t="shared" ref="G262:G325" si="8">G261*$E$1+F262*(1-$E$1)</f>
        <v>0.99999999999999978</v>
      </c>
    </row>
    <row r="263" spans="4:7" x14ac:dyDescent="0.25">
      <c r="D263">
        <v>259</v>
      </c>
      <c r="E263">
        <f t="shared" ref="E263:E326" si="9">D263*$E$3</f>
        <v>2.59</v>
      </c>
      <c r="F263">
        <v>1</v>
      </c>
      <c r="G263">
        <f t="shared" si="8"/>
        <v>0.99999999999999978</v>
      </c>
    </row>
    <row r="264" spans="4:7" x14ac:dyDescent="0.25">
      <c r="D264">
        <v>260</v>
      </c>
      <c r="E264">
        <f t="shared" si="9"/>
        <v>2.6</v>
      </c>
      <c r="F264">
        <v>1</v>
      </c>
      <c r="G264">
        <f t="shared" si="8"/>
        <v>0.99999999999999978</v>
      </c>
    </row>
    <row r="265" spans="4:7" x14ac:dyDescent="0.25">
      <c r="D265">
        <v>261</v>
      </c>
      <c r="E265">
        <f t="shared" si="9"/>
        <v>2.61</v>
      </c>
      <c r="F265">
        <v>1</v>
      </c>
      <c r="G265">
        <f t="shared" si="8"/>
        <v>0.99999999999999978</v>
      </c>
    </row>
    <row r="266" spans="4:7" x14ac:dyDescent="0.25">
      <c r="D266">
        <v>262</v>
      </c>
      <c r="E266">
        <f t="shared" si="9"/>
        <v>2.62</v>
      </c>
      <c r="F266">
        <v>1</v>
      </c>
      <c r="G266">
        <f t="shared" si="8"/>
        <v>0.99999999999999978</v>
      </c>
    </row>
    <row r="267" spans="4:7" x14ac:dyDescent="0.25">
      <c r="D267">
        <v>263</v>
      </c>
      <c r="E267">
        <f t="shared" si="9"/>
        <v>2.63</v>
      </c>
      <c r="F267">
        <v>1</v>
      </c>
      <c r="G267">
        <f t="shared" si="8"/>
        <v>0.99999999999999978</v>
      </c>
    </row>
    <row r="268" spans="4:7" x14ac:dyDescent="0.25">
      <c r="D268">
        <v>264</v>
      </c>
      <c r="E268">
        <f t="shared" si="9"/>
        <v>2.64</v>
      </c>
      <c r="F268">
        <v>1</v>
      </c>
      <c r="G268">
        <f t="shared" si="8"/>
        <v>0.99999999999999978</v>
      </c>
    </row>
    <row r="269" spans="4:7" x14ac:dyDescent="0.25">
      <c r="D269">
        <v>265</v>
      </c>
      <c r="E269">
        <f t="shared" si="9"/>
        <v>2.65</v>
      </c>
      <c r="F269">
        <v>1</v>
      </c>
      <c r="G269">
        <f t="shared" si="8"/>
        <v>0.99999999999999978</v>
      </c>
    </row>
    <row r="270" spans="4:7" x14ac:dyDescent="0.25">
      <c r="D270">
        <v>266</v>
      </c>
      <c r="E270">
        <f t="shared" si="9"/>
        <v>2.66</v>
      </c>
      <c r="F270">
        <v>1</v>
      </c>
      <c r="G270">
        <f t="shared" si="8"/>
        <v>0.99999999999999978</v>
      </c>
    </row>
    <row r="271" spans="4:7" x14ac:dyDescent="0.25">
      <c r="D271">
        <v>267</v>
      </c>
      <c r="E271">
        <f t="shared" si="9"/>
        <v>2.67</v>
      </c>
      <c r="F271">
        <v>1</v>
      </c>
      <c r="G271">
        <f t="shared" si="8"/>
        <v>0.99999999999999978</v>
      </c>
    </row>
    <row r="272" spans="4:7" x14ac:dyDescent="0.25">
      <c r="D272">
        <v>268</v>
      </c>
      <c r="E272">
        <f t="shared" si="9"/>
        <v>2.68</v>
      </c>
      <c r="F272">
        <v>1</v>
      </c>
      <c r="G272">
        <f t="shared" si="8"/>
        <v>0.99999999999999978</v>
      </c>
    </row>
    <row r="273" spans="4:7" x14ac:dyDescent="0.25">
      <c r="D273">
        <v>269</v>
      </c>
      <c r="E273">
        <f t="shared" si="9"/>
        <v>2.69</v>
      </c>
      <c r="F273">
        <v>1</v>
      </c>
      <c r="G273">
        <f t="shared" si="8"/>
        <v>0.99999999999999978</v>
      </c>
    </row>
    <row r="274" spans="4:7" x14ac:dyDescent="0.25">
      <c r="D274">
        <v>270</v>
      </c>
      <c r="E274">
        <f t="shared" si="9"/>
        <v>2.7</v>
      </c>
      <c r="F274">
        <v>1</v>
      </c>
      <c r="G274">
        <f t="shared" si="8"/>
        <v>0.99999999999999978</v>
      </c>
    </row>
    <row r="275" spans="4:7" x14ac:dyDescent="0.25">
      <c r="D275">
        <v>271</v>
      </c>
      <c r="E275">
        <f t="shared" si="9"/>
        <v>2.71</v>
      </c>
      <c r="F275">
        <v>1</v>
      </c>
      <c r="G275">
        <f t="shared" si="8"/>
        <v>0.99999999999999978</v>
      </c>
    </row>
    <row r="276" spans="4:7" x14ac:dyDescent="0.25">
      <c r="D276">
        <v>272</v>
      </c>
      <c r="E276">
        <f t="shared" si="9"/>
        <v>2.72</v>
      </c>
      <c r="F276">
        <v>1</v>
      </c>
      <c r="G276">
        <f t="shared" si="8"/>
        <v>0.99999999999999978</v>
      </c>
    </row>
    <row r="277" spans="4:7" x14ac:dyDescent="0.25">
      <c r="D277">
        <v>273</v>
      </c>
      <c r="E277">
        <f t="shared" si="9"/>
        <v>2.73</v>
      </c>
      <c r="F277">
        <v>1</v>
      </c>
      <c r="G277">
        <f t="shared" si="8"/>
        <v>0.99999999999999978</v>
      </c>
    </row>
    <row r="278" spans="4:7" x14ac:dyDescent="0.25">
      <c r="D278">
        <v>274</v>
      </c>
      <c r="E278">
        <f t="shared" si="9"/>
        <v>2.74</v>
      </c>
      <c r="F278">
        <v>1</v>
      </c>
      <c r="G278">
        <f t="shared" si="8"/>
        <v>0.99999999999999978</v>
      </c>
    </row>
    <row r="279" spans="4:7" x14ac:dyDescent="0.25">
      <c r="D279">
        <v>275</v>
      </c>
      <c r="E279">
        <f t="shared" si="9"/>
        <v>2.75</v>
      </c>
      <c r="F279">
        <v>1</v>
      </c>
      <c r="G279">
        <f t="shared" si="8"/>
        <v>0.99999999999999978</v>
      </c>
    </row>
    <row r="280" spans="4:7" x14ac:dyDescent="0.25">
      <c r="D280">
        <v>276</v>
      </c>
      <c r="E280">
        <f t="shared" si="9"/>
        <v>2.7600000000000002</v>
      </c>
      <c r="F280">
        <v>1</v>
      </c>
      <c r="G280">
        <f t="shared" si="8"/>
        <v>0.99999999999999978</v>
      </c>
    </row>
    <row r="281" spans="4:7" x14ac:dyDescent="0.25">
      <c r="D281">
        <v>277</v>
      </c>
      <c r="E281">
        <f t="shared" si="9"/>
        <v>2.77</v>
      </c>
      <c r="F281">
        <v>1</v>
      </c>
      <c r="G281">
        <f t="shared" si="8"/>
        <v>0.99999999999999978</v>
      </c>
    </row>
    <row r="282" spans="4:7" x14ac:dyDescent="0.25">
      <c r="D282">
        <v>278</v>
      </c>
      <c r="E282">
        <f t="shared" si="9"/>
        <v>2.7800000000000002</v>
      </c>
      <c r="F282">
        <v>1</v>
      </c>
      <c r="G282">
        <f t="shared" si="8"/>
        <v>0.99999999999999978</v>
      </c>
    </row>
    <row r="283" spans="4:7" x14ac:dyDescent="0.25">
      <c r="D283">
        <v>279</v>
      </c>
      <c r="E283">
        <f t="shared" si="9"/>
        <v>2.79</v>
      </c>
      <c r="F283">
        <v>1</v>
      </c>
      <c r="G283">
        <f t="shared" si="8"/>
        <v>0.99999999999999978</v>
      </c>
    </row>
    <row r="284" spans="4:7" x14ac:dyDescent="0.25">
      <c r="D284">
        <v>280</v>
      </c>
      <c r="E284">
        <f t="shared" si="9"/>
        <v>2.8000000000000003</v>
      </c>
      <c r="F284">
        <v>1</v>
      </c>
      <c r="G284">
        <f t="shared" si="8"/>
        <v>0.99999999999999978</v>
      </c>
    </row>
    <row r="285" spans="4:7" x14ac:dyDescent="0.25">
      <c r="D285">
        <v>281</v>
      </c>
      <c r="E285">
        <f t="shared" si="9"/>
        <v>2.81</v>
      </c>
      <c r="F285">
        <v>1</v>
      </c>
      <c r="G285">
        <f t="shared" si="8"/>
        <v>0.99999999999999978</v>
      </c>
    </row>
    <row r="286" spans="4:7" x14ac:dyDescent="0.25">
      <c r="D286">
        <v>282</v>
      </c>
      <c r="E286">
        <f t="shared" si="9"/>
        <v>2.82</v>
      </c>
      <c r="F286">
        <v>1</v>
      </c>
      <c r="G286">
        <f t="shared" si="8"/>
        <v>0.99999999999999978</v>
      </c>
    </row>
    <row r="287" spans="4:7" x14ac:dyDescent="0.25">
      <c r="D287">
        <v>283</v>
      </c>
      <c r="E287">
        <f t="shared" si="9"/>
        <v>2.83</v>
      </c>
      <c r="F287">
        <v>1</v>
      </c>
      <c r="G287">
        <f t="shared" si="8"/>
        <v>0.99999999999999978</v>
      </c>
    </row>
    <row r="288" spans="4:7" x14ac:dyDescent="0.25">
      <c r="D288">
        <v>284</v>
      </c>
      <c r="E288">
        <f t="shared" si="9"/>
        <v>2.84</v>
      </c>
      <c r="F288">
        <v>1</v>
      </c>
      <c r="G288">
        <f t="shared" si="8"/>
        <v>0.99999999999999978</v>
      </c>
    </row>
    <row r="289" spans="4:7" x14ac:dyDescent="0.25">
      <c r="D289">
        <v>285</v>
      </c>
      <c r="E289">
        <f t="shared" si="9"/>
        <v>2.85</v>
      </c>
      <c r="F289">
        <v>1</v>
      </c>
      <c r="G289">
        <f t="shared" si="8"/>
        <v>0.99999999999999978</v>
      </c>
    </row>
    <row r="290" spans="4:7" x14ac:dyDescent="0.25">
      <c r="D290">
        <v>286</v>
      </c>
      <c r="E290">
        <f t="shared" si="9"/>
        <v>2.86</v>
      </c>
      <c r="F290">
        <v>1</v>
      </c>
      <c r="G290">
        <f t="shared" si="8"/>
        <v>0.99999999999999978</v>
      </c>
    </row>
    <row r="291" spans="4:7" x14ac:dyDescent="0.25">
      <c r="D291">
        <v>287</v>
      </c>
      <c r="E291">
        <f t="shared" si="9"/>
        <v>2.87</v>
      </c>
      <c r="F291">
        <v>1</v>
      </c>
      <c r="G291">
        <f t="shared" si="8"/>
        <v>0.99999999999999978</v>
      </c>
    </row>
    <row r="292" spans="4:7" x14ac:dyDescent="0.25">
      <c r="D292">
        <v>288</v>
      </c>
      <c r="E292">
        <f t="shared" si="9"/>
        <v>2.88</v>
      </c>
      <c r="F292">
        <v>1</v>
      </c>
      <c r="G292">
        <f t="shared" si="8"/>
        <v>0.99999999999999978</v>
      </c>
    </row>
    <row r="293" spans="4:7" x14ac:dyDescent="0.25">
      <c r="D293">
        <v>289</v>
      </c>
      <c r="E293">
        <f t="shared" si="9"/>
        <v>2.89</v>
      </c>
      <c r="F293">
        <v>1</v>
      </c>
      <c r="G293">
        <f t="shared" si="8"/>
        <v>0.99999999999999978</v>
      </c>
    </row>
    <row r="294" spans="4:7" x14ac:dyDescent="0.25">
      <c r="D294">
        <v>290</v>
      </c>
      <c r="E294">
        <f t="shared" si="9"/>
        <v>2.9</v>
      </c>
      <c r="F294">
        <v>1</v>
      </c>
      <c r="G294">
        <f t="shared" si="8"/>
        <v>0.99999999999999978</v>
      </c>
    </row>
    <row r="295" spans="4:7" x14ac:dyDescent="0.25">
      <c r="D295">
        <v>291</v>
      </c>
      <c r="E295">
        <f t="shared" si="9"/>
        <v>2.91</v>
      </c>
      <c r="F295">
        <v>1</v>
      </c>
      <c r="G295">
        <f t="shared" si="8"/>
        <v>0.99999999999999978</v>
      </c>
    </row>
    <row r="296" spans="4:7" x14ac:dyDescent="0.25">
      <c r="D296">
        <v>292</v>
      </c>
      <c r="E296">
        <f t="shared" si="9"/>
        <v>2.92</v>
      </c>
      <c r="F296">
        <v>1</v>
      </c>
      <c r="G296">
        <f t="shared" si="8"/>
        <v>0.99999999999999978</v>
      </c>
    </row>
    <row r="297" spans="4:7" x14ac:dyDescent="0.25">
      <c r="D297">
        <v>293</v>
      </c>
      <c r="E297">
        <f t="shared" si="9"/>
        <v>2.93</v>
      </c>
      <c r="F297">
        <v>1</v>
      </c>
      <c r="G297">
        <f t="shared" si="8"/>
        <v>0.99999999999999978</v>
      </c>
    </row>
    <row r="298" spans="4:7" x14ac:dyDescent="0.25">
      <c r="D298">
        <v>294</v>
      </c>
      <c r="E298">
        <f t="shared" si="9"/>
        <v>2.94</v>
      </c>
      <c r="F298">
        <v>1</v>
      </c>
      <c r="G298">
        <f t="shared" si="8"/>
        <v>0.99999999999999978</v>
      </c>
    </row>
    <row r="299" spans="4:7" x14ac:dyDescent="0.25">
      <c r="D299">
        <v>295</v>
      </c>
      <c r="E299">
        <f t="shared" si="9"/>
        <v>2.95</v>
      </c>
      <c r="F299">
        <v>1</v>
      </c>
      <c r="G299">
        <f t="shared" si="8"/>
        <v>0.99999999999999978</v>
      </c>
    </row>
    <row r="300" spans="4:7" x14ac:dyDescent="0.25">
      <c r="D300">
        <v>296</v>
      </c>
      <c r="E300">
        <f t="shared" si="9"/>
        <v>2.96</v>
      </c>
      <c r="F300">
        <v>1</v>
      </c>
      <c r="G300">
        <f t="shared" si="8"/>
        <v>0.99999999999999978</v>
      </c>
    </row>
    <row r="301" spans="4:7" x14ac:dyDescent="0.25">
      <c r="D301">
        <v>297</v>
      </c>
      <c r="E301">
        <f t="shared" si="9"/>
        <v>2.97</v>
      </c>
      <c r="F301">
        <v>1</v>
      </c>
      <c r="G301">
        <f t="shared" si="8"/>
        <v>0.99999999999999978</v>
      </c>
    </row>
    <row r="302" spans="4:7" x14ac:dyDescent="0.25">
      <c r="D302">
        <v>298</v>
      </c>
      <c r="E302">
        <f t="shared" si="9"/>
        <v>2.98</v>
      </c>
      <c r="F302">
        <v>1</v>
      </c>
      <c r="G302">
        <f t="shared" si="8"/>
        <v>0.99999999999999978</v>
      </c>
    </row>
    <row r="303" spans="4:7" x14ac:dyDescent="0.25">
      <c r="D303">
        <v>299</v>
      </c>
      <c r="E303">
        <f t="shared" si="9"/>
        <v>2.99</v>
      </c>
      <c r="F303">
        <v>1</v>
      </c>
      <c r="G303">
        <f t="shared" si="8"/>
        <v>0.99999999999999978</v>
      </c>
    </row>
    <row r="304" spans="4:7" x14ac:dyDescent="0.25">
      <c r="D304">
        <v>300</v>
      </c>
      <c r="E304">
        <f t="shared" si="9"/>
        <v>3</v>
      </c>
      <c r="F304">
        <v>1</v>
      </c>
      <c r="G304">
        <f t="shared" si="8"/>
        <v>0.99999999999999978</v>
      </c>
    </row>
    <row r="305" spans="4:7" x14ac:dyDescent="0.25">
      <c r="D305">
        <v>301</v>
      </c>
      <c r="E305">
        <f t="shared" si="9"/>
        <v>3.0100000000000002</v>
      </c>
      <c r="F305">
        <v>1</v>
      </c>
      <c r="G305">
        <f t="shared" si="8"/>
        <v>0.99999999999999978</v>
      </c>
    </row>
    <row r="306" spans="4:7" x14ac:dyDescent="0.25">
      <c r="D306">
        <v>302</v>
      </c>
      <c r="E306">
        <f t="shared" si="9"/>
        <v>3.02</v>
      </c>
      <c r="F306">
        <v>1</v>
      </c>
      <c r="G306">
        <f t="shared" si="8"/>
        <v>0.99999999999999978</v>
      </c>
    </row>
    <row r="307" spans="4:7" x14ac:dyDescent="0.25">
      <c r="D307">
        <v>303</v>
      </c>
      <c r="E307">
        <f t="shared" si="9"/>
        <v>3.0300000000000002</v>
      </c>
      <c r="F307">
        <v>1</v>
      </c>
      <c r="G307">
        <f t="shared" si="8"/>
        <v>0.99999999999999978</v>
      </c>
    </row>
    <row r="308" spans="4:7" x14ac:dyDescent="0.25">
      <c r="D308">
        <v>304</v>
      </c>
      <c r="E308">
        <f t="shared" si="9"/>
        <v>3.04</v>
      </c>
      <c r="F308">
        <v>1</v>
      </c>
      <c r="G308">
        <f t="shared" si="8"/>
        <v>0.99999999999999978</v>
      </c>
    </row>
    <row r="309" spans="4:7" x14ac:dyDescent="0.25">
      <c r="D309">
        <v>305</v>
      </c>
      <c r="E309">
        <f t="shared" si="9"/>
        <v>3.0500000000000003</v>
      </c>
      <c r="F309">
        <v>1</v>
      </c>
      <c r="G309">
        <f t="shared" si="8"/>
        <v>0.99999999999999978</v>
      </c>
    </row>
    <row r="310" spans="4:7" x14ac:dyDescent="0.25">
      <c r="D310">
        <v>306</v>
      </c>
      <c r="E310">
        <f t="shared" si="9"/>
        <v>3.06</v>
      </c>
      <c r="F310">
        <v>1</v>
      </c>
      <c r="G310">
        <f t="shared" si="8"/>
        <v>0.99999999999999978</v>
      </c>
    </row>
    <row r="311" spans="4:7" x14ac:dyDescent="0.25">
      <c r="D311">
        <v>307</v>
      </c>
      <c r="E311">
        <f t="shared" si="9"/>
        <v>3.0700000000000003</v>
      </c>
      <c r="F311">
        <v>1</v>
      </c>
      <c r="G311">
        <f t="shared" si="8"/>
        <v>0.99999999999999978</v>
      </c>
    </row>
    <row r="312" spans="4:7" x14ac:dyDescent="0.25">
      <c r="D312">
        <v>308</v>
      </c>
      <c r="E312">
        <f t="shared" si="9"/>
        <v>3.08</v>
      </c>
      <c r="F312">
        <v>1</v>
      </c>
      <c r="G312">
        <f t="shared" si="8"/>
        <v>0.99999999999999978</v>
      </c>
    </row>
    <row r="313" spans="4:7" x14ac:dyDescent="0.25">
      <c r="D313">
        <v>309</v>
      </c>
      <c r="E313">
        <f t="shared" si="9"/>
        <v>3.09</v>
      </c>
      <c r="F313">
        <v>1</v>
      </c>
      <c r="G313">
        <f t="shared" si="8"/>
        <v>0.99999999999999978</v>
      </c>
    </row>
    <row r="314" spans="4:7" x14ac:dyDescent="0.25">
      <c r="D314">
        <v>310</v>
      </c>
      <c r="E314">
        <f t="shared" si="9"/>
        <v>3.1</v>
      </c>
      <c r="F314">
        <v>1</v>
      </c>
      <c r="G314">
        <f t="shared" si="8"/>
        <v>0.99999999999999978</v>
      </c>
    </row>
    <row r="315" spans="4:7" x14ac:dyDescent="0.25">
      <c r="D315">
        <v>311</v>
      </c>
      <c r="E315">
        <f t="shared" si="9"/>
        <v>3.11</v>
      </c>
      <c r="F315">
        <v>1</v>
      </c>
      <c r="G315">
        <f t="shared" si="8"/>
        <v>0.99999999999999978</v>
      </c>
    </row>
    <row r="316" spans="4:7" x14ac:dyDescent="0.25">
      <c r="D316">
        <v>312</v>
      </c>
      <c r="E316">
        <f t="shared" si="9"/>
        <v>3.12</v>
      </c>
      <c r="F316">
        <v>1</v>
      </c>
      <c r="G316">
        <f t="shared" si="8"/>
        <v>0.99999999999999978</v>
      </c>
    </row>
    <row r="317" spans="4:7" x14ac:dyDescent="0.25">
      <c r="D317">
        <v>313</v>
      </c>
      <c r="E317">
        <f t="shared" si="9"/>
        <v>3.13</v>
      </c>
      <c r="F317">
        <v>1</v>
      </c>
      <c r="G317">
        <f t="shared" si="8"/>
        <v>0.99999999999999978</v>
      </c>
    </row>
    <row r="318" spans="4:7" x14ac:dyDescent="0.25">
      <c r="D318">
        <v>314</v>
      </c>
      <c r="E318">
        <f t="shared" si="9"/>
        <v>3.14</v>
      </c>
      <c r="F318">
        <v>1</v>
      </c>
      <c r="G318">
        <f t="shared" si="8"/>
        <v>0.99999999999999978</v>
      </c>
    </row>
    <row r="319" spans="4:7" x14ac:dyDescent="0.25">
      <c r="D319">
        <v>315</v>
      </c>
      <c r="E319">
        <f t="shared" si="9"/>
        <v>3.15</v>
      </c>
      <c r="F319">
        <v>1</v>
      </c>
      <c r="G319">
        <f t="shared" si="8"/>
        <v>0.99999999999999978</v>
      </c>
    </row>
    <row r="320" spans="4:7" x14ac:dyDescent="0.25">
      <c r="D320">
        <v>316</v>
      </c>
      <c r="E320">
        <f t="shared" si="9"/>
        <v>3.16</v>
      </c>
      <c r="F320">
        <v>1</v>
      </c>
      <c r="G320">
        <f t="shared" si="8"/>
        <v>0.99999999999999978</v>
      </c>
    </row>
    <row r="321" spans="4:7" x14ac:dyDescent="0.25">
      <c r="D321">
        <v>317</v>
      </c>
      <c r="E321">
        <f t="shared" si="9"/>
        <v>3.17</v>
      </c>
      <c r="F321">
        <v>1</v>
      </c>
      <c r="G321">
        <f t="shared" si="8"/>
        <v>0.99999999999999978</v>
      </c>
    </row>
    <row r="322" spans="4:7" x14ac:dyDescent="0.25">
      <c r="D322">
        <v>318</v>
      </c>
      <c r="E322">
        <f t="shared" si="9"/>
        <v>3.18</v>
      </c>
      <c r="F322">
        <v>1</v>
      </c>
      <c r="G322">
        <f t="shared" si="8"/>
        <v>0.99999999999999978</v>
      </c>
    </row>
    <row r="323" spans="4:7" x14ac:dyDescent="0.25">
      <c r="D323">
        <v>319</v>
      </c>
      <c r="E323">
        <f t="shared" si="9"/>
        <v>3.19</v>
      </c>
      <c r="F323">
        <v>1</v>
      </c>
      <c r="G323">
        <f t="shared" si="8"/>
        <v>0.99999999999999978</v>
      </c>
    </row>
    <row r="324" spans="4:7" x14ac:dyDescent="0.25">
      <c r="D324">
        <v>320</v>
      </c>
      <c r="E324">
        <f t="shared" si="9"/>
        <v>3.2</v>
      </c>
      <c r="F324">
        <v>1</v>
      </c>
      <c r="G324">
        <f t="shared" si="8"/>
        <v>0.99999999999999978</v>
      </c>
    </row>
    <row r="325" spans="4:7" x14ac:dyDescent="0.25">
      <c r="D325">
        <v>321</v>
      </c>
      <c r="E325">
        <f t="shared" si="9"/>
        <v>3.21</v>
      </c>
      <c r="F325">
        <v>1</v>
      </c>
      <c r="G325">
        <f t="shared" si="8"/>
        <v>0.99999999999999978</v>
      </c>
    </row>
    <row r="326" spans="4:7" x14ac:dyDescent="0.25">
      <c r="D326">
        <v>322</v>
      </c>
      <c r="E326">
        <f t="shared" si="9"/>
        <v>3.22</v>
      </c>
      <c r="F326">
        <v>1</v>
      </c>
      <c r="G326">
        <f t="shared" ref="G326:G389" si="10">G325*$E$1+F326*(1-$E$1)</f>
        <v>0.99999999999999978</v>
      </c>
    </row>
    <row r="327" spans="4:7" x14ac:dyDescent="0.25">
      <c r="D327">
        <v>323</v>
      </c>
      <c r="E327">
        <f t="shared" ref="E327:E390" si="11">D327*$E$3</f>
        <v>3.23</v>
      </c>
      <c r="F327">
        <v>1</v>
      </c>
      <c r="G327">
        <f t="shared" si="10"/>
        <v>0.99999999999999978</v>
      </c>
    </row>
    <row r="328" spans="4:7" x14ac:dyDescent="0.25">
      <c r="D328">
        <v>324</v>
      </c>
      <c r="E328">
        <f t="shared" si="11"/>
        <v>3.24</v>
      </c>
      <c r="F328">
        <v>1</v>
      </c>
      <c r="G328">
        <f t="shared" si="10"/>
        <v>0.99999999999999978</v>
      </c>
    </row>
    <row r="329" spans="4:7" x14ac:dyDescent="0.25">
      <c r="D329">
        <v>325</v>
      </c>
      <c r="E329">
        <f t="shared" si="11"/>
        <v>3.25</v>
      </c>
      <c r="F329">
        <v>1</v>
      </c>
      <c r="G329">
        <f t="shared" si="10"/>
        <v>0.99999999999999978</v>
      </c>
    </row>
    <row r="330" spans="4:7" x14ac:dyDescent="0.25">
      <c r="D330">
        <v>326</v>
      </c>
      <c r="E330">
        <f t="shared" si="11"/>
        <v>3.2600000000000002</v>
      </c>
      <c r="F330">
        <v>1</v>
      </c>
      <c r="G330">
        <f t="shared" si="10"/>
        <v>0.99999999999999978</v>
      </c>
    </row>
    <row r="331" spans="4:7" x14ac:dyDescent="0.25">
      <c r="D331">
        <v>327</v>
      </c>
      <c r="E331">
        <f t="shared" si="11"/>
        <v>3.27</v>
      </c>
      <c r="F331">
        <v>1</v>
      </c>
      <c r="G331">
        <f t="shared" si="10"/>
        <v>0.99999999999999978</v>
      </c>
    </row>
    <row r="332" spans="4:7" x14ac:dyDescent="0.25">
      <c r="D332">
        <v>328</v>
      </c>
      <c r="E332">
        <f t="shared" si="11"/>
        <v>3.2800000000000002</v>
      </c>
      <c r="F332">
        <v>1</v>
      </c>
      <c r="G332">
        <f t="shared" si="10"/>
        <v>0.99999999999999978</v>
      </c>
    </row>
    <row r="333" spans="4:7" x14ac:dyDescent="0.25">
      <c r="D333">
        <v>329</v>
      </c>
      <c r="E333">
        <f t="shared" si="11"/>
        <v>3.29</v>
      </c>
      <c r="F333">
        <v>1</v>
      </c>
      <c r="G333">
        <f t="shared" si="10"/>
        <v>0.99999999999999978</v>
      </c>
    </row>
    <row r="334" spans="4:7" x14ac:dyDescent="0.25">
      <c r="D334">
        <v>330</v>
      </c>
      <c r="E334">
        <f t="shared" si="11"/>
        <v>3.3000000000000003</v>
      </c>
      <c r="F334">
        <v>1</v>
      </c>
      <c r="G334">
        <f t="shared" si="10"/>
        <v>0.99999999999999978</v>
      </c>
    </row>
    <row r="335" spans="4:7" x14ac:dyDescent="0.25">
      <c r="D335">
        <v>331</v>
      </c>
      <c r="E335">
        <f t="shared" si="11"/>
        <v>3.31</v>
      </c>
      <c r="F335">
        <v>1</v>
      </c>
      <c r="G335">
        <f t="shared" si="10"/>
        <v>0.99999999999999978</v>
      </c>
    </row>
    <row r="336" spans="4:7" x14ac:dyDescent="0.25">
      <c r="D336">
        <v>332</v>
      </c>
      <c r="E336">
        <f t="shared" si="11"/>
        <v>3.3200000000000003</v>
      </c>
      <c r="F336">
        <v>1</v>
      </c>
      <c r="G336">
        <f t="shared" si="10"/>
        <v>0.99999999999999978</v>
      </c>
    </row>
    <row r="337" spans="4:7" x14ac:dyDescent="0.25">
      <c r="D337">
        <v>333</v>
      </c>
      <c r="E337">
        <f t="shared" si="11"/>
        <v>3.33</v>
      </c>
      <c r="F337">
        <v>1</v>
      </c>
      <c r="G337">
        <f t="shared" si="10"/>
        <v>0.99999999999999978</v>
      </c>
    </row>
    <row r="338" spans="4:7" x14ac:dyDescent="0.25">
      <c r="D338">
        <v>334</v>
      </c>
      <c r="E338">
        <f t="shared" si="11"/>
        <v>3.34</v>
      </c>
      <c r="F338">
        <v>1</v>
      </c>
      <c r="G338">
        <f t="shared" si="10"/>
        <v>0.99999999999999978</v>
      </c>
    </row>
    <row r="339" spans="4:7" x14ac:dyDescent="0.25">
      <c r="D339">
        <v>335</v>
      </c>
      <c r="E339">
        <f t="shared" si="11"/>
        <v>3.35</v>
      </c>
      <c r="F339">
        <v>1</v>
      </c>
      <c r="G339">
        <f t="shared" si="10"/>
        <v>0.99999999999999978</v>
      </c>
    </row>
    <row r="340" spans="4:7" x14ac:dyDescent="0.25">
      <c r="D340">
        <v>336</v>
      </c>
      <c r="E340">
        <f t="shared" si="11"/>
        <v>3.36</v>
      </c>
      <c r="F340">
        <v>1</v>
      </c>
      <c r="G340">
        <f t="shared" si="10"/>
        <v>0.99999999999999978</v>
      </c>
    </row>
    <row r="341" spans="4:7" x14ac:dyDescent="0.25">
      <c r="D341">
        <v>337</v>
      </c>
      <c r="E341">
        <f t="shared" si="11"/>
        <v>3.37</v>
      </c>
      <c r="F341">
        <v>1</v>
      </c>
      <c r="G341">
        <f t="shared" si="10"/>
        <v>0.99999999999999978</v>
      </c>
    </row>
    <row r="342" spans="4:7" x14ac:dyDescent="0.25">
      <c r="D342">
        <v>338</v>
      </c>
      <c r="E342">
        <f t="shared" si="11"/>
        <v>3.38</v>
      </c>
      <c r="F342">
        <v>1</v>
      </c>
      <c r="G342">
        <f t="shared" si="10"/>
        <v>0.99999999999999978</v>
      </c>
    </row>
    <row r="343" spans="4:7" x14ac:dyDescent="0.25">
      <c r="D343">
        <v>339</v>
      </c>
      <c r="E343">
        <f t="shared" si="11"/>
        <v>3.39</v>
      </c>
      <c r="F343">
        <v>1</v>
      </c>
      <c r="G343">
        <f t="shared" si="10"/>
        <v>0.99999999999999978</v>
      </c>
    </row>
    <row r="344" spans="4:7" x14ac:dyDescent="0.25">
      <c r="D344">
        <v>340</v>
      </c>
      <c r="E344">
        <f t="shared" si="11"/>
        <v>3.4</v>
      </c>
      <c r="F344">
        <v>1</v>
      </c>
      <c r="G344">
        <f t="shared" si="10"/>
        <v>0.99999999999999978</v>
      </c>
    </row>
    <row r="345" spans="4:7" x14ac:dyDescent="0.25">
      <c r="D345">
        <v>341</v>
      </c>
      <c r="E345">
        <f t="shared" si="11"/>
        <v>3.41</v>
      </c>
      <c r="F345">
        <v>1</v>
      </c>
      <c r="G345">
        <f t="shared" si="10"/>
        <v>0.99999999999999978</v>
      </c>
    </row>
    <row r="346" spans="4:7" x14ac:dyDescent="0.25">
      <c r="D346">
        <v>342</v>
      </c>
      <c r="E346">
        <f t="shared" si="11"/>
        <v>3.42</v>
      </c>
      <c r="F346">
        <v>1</v>
      </c>
      <c r="G346">
        <f t="shared" si="10"/>
        <v>0.99999999999999978</v>
      </c>
    </row>
    <row r="347" spans="4:7" x14ac:dyDescent="0.25">
      <c r="D347">
        <v>343</v>
      </c>
      <c r="E347">
        <f t="shared" si="11"/>
        <v>3.43</v>
      </c>
      <c r="F347">
        <v>1</v>
      </c>
      <c r="G347">
        <f t="shared" si="10"/>
        <v>0.99999999999999978</v>
      </c>
    </row>
    <row r="348" spans="4:7" x14ac:dyDescent="0.25">
      <c r="D348">
        <v>344</v>
      </c>
      <c r="E348">
        <f t="shared" si="11"/>
        <v>3.44</v>
      </c>
      <c r="F348">
        <v>1</v>
      </c>
      <c r="G348">
        <f t="shared" si="10"/>
        <v>0.99999999999999978</v>
      </c>
    </row>
    <row r="349" spans="4:7" x14ac:dyDescent="0.25">
      <c r="D349">
        <v>345</v>
      </c>
      <c r="E349">
        <f t="shared" si="11"/>
        <v>3.45</v>
      </c>
      <c r="F349">
        <v>1</v>
      </c>
      <c r="G349">
        <f t="shared" si="10"/>
        <v>0.99999999999999978</v>
      </c>
    </row>
    <row r="350" spans="4:7" x14ac:dyDescent="0.25">
      <c r="D350">
        <v>346</v>
      </c>
      <c r="E350">
        <f t="shared" si="11"/>
        <v>3.46</v>
      </c>
      <c r="F350">
        <v>1</v>
      </c>
      <c r="G350">
        <f t="shared" si="10"/>
        <v>0.99999999999999978</v>
      </c>
    </row>
    <row r="351" spans="4:7" x14ac:dyDescent="0.25">
      <c r="D351">
        <v>347</v>
      </c>
      <c r="E351">
        <f t="shared" si="11"/>
        <v>3.47</v>
      </c>
      <c r="F351">
        <v>1</v>
      </c>
      <c r="G351">
        <f t="shared" si="10"/>
        <v>0.99999999999999978</v>
      </c>
    </row>
    <row r="352" spans="4:7" x14ac:dyDescent="0.25">
      <c r="D352">
        <v>348</v>
      </c>
      <c r="E352">
        <f t="shared" si="11"/>
        <v>3.48</v>
      </c>
      <c r="F352">
        <v>1</v>
      </c>
      <c r="G352">
        <f t="shared" si="10"/>
        <v>0.99999999999999978</v>
      </c>
    </row>
    <row r="353" spans="4:7" x14ac:dyDescent="0.25">
      <c r="D353">
        <v>349</v>
      </c>
      <c r="E353">
        <f t="shared" si="11"/>
        <v>3.49</v>
      </c>
      <c r="F353">
        <v>1</v>
      </c>
      <c r="G353">
        <f t="shared" si="10"/>
        <v>0.99999999999999978</v>
      </c>
    </row>
    <row r="354" spans="4:7" x14ac:dyDescent="0.25">
      <c r="D354">
        <v>350</v>
      </c>
      <c r="E354">
        <f t="shared" si="11"/>
        <v>3.5</v>
      </c>
      <c r="F354">
        <v>1</v>
      </c>
      <c r="G354">
        <f t="shared" si="10"/>
        <v>0.99999999999999978</v>
      </c>
    </row>
    <row r="355" spans="4:7" x14ac:dyDescent="0.25">
      <c r="D355">
        <v>351</v>
      </c>
      <c r="E355">
        <f t="shared" si="11"/>
        <v>3.5100000000000002</v>
      </c>
      <c r="F355">
        <v>1</v>
      </c>
      <c r="G355">
        <f t="shared" si="10"/>
        <v>0.99999999999999978</v>
      </c>
    </row>
    <row r="356" spans="4:7" x14ac:dyDescent="0.25">
      <c r="D356">
        <v>352</v>
      </c>
      <c r="E356">
        <f t="shared" si="11"/>
        <v>3.52</v>
      </c>
      <c r="F356">
        <v>1</v>
      </c>
      <c r="G356">
        <f t="shared" si="10"/>
        <v>0.99999999999999978</v>
      </c>
    </row>
    <row r="357" spans="4:7" x14ac:dyDescent="0.25">
      <c r="D357">
        <v>353</v>
      </c>
      <c r="E357">
        <f t="shared" si="11"/>
        <v>3.5300000000000002</v>
      </c>
      <c r="F357">
        <v>1</v>
      </c>
      <c r="G357">
        <f t="shared" si="10"/>
        <v>0.99999999999999978</v>
      </c>
    </row>
    <row r="358" spans="4:7" x14ac:dyDescent="0.25">
      <c r="D358">
        <v>354</v>
      </c>
      <c r="E358">
        <f t="shared" si="11"/>
        <v>3.54</v>
      </c>
      <c r="F358">
        <v>1</v>
      </c>
      <c r="G358">
        <f t="shared" si="10"/>
        <v>0.99999999999999978</v>
      </c>
    </row>
    <row r="359" spans="4:7" x14ac:dyDescent="0.25">
      <c r="D359">
        <v>355</v>
      </c>
      <c r="E359">
        <f t="shared" si="11"/>
        <v>3.5500000000000003</v>
      </c>
      <c r="F359">
        <v>1</v>
      </c>
      <c r="G359">
        <f t="shared" si="10"/>
        <v>0.99999999999999978</v>
      </c>
    </row>
    <row r="360" spans="4:7" x14ac:dyDescent="0.25">
      <c r="D360">
        <v>356</v>
      </c>
      <c r="E360">
        <f t="shared" si="11"/>
        <v>3.56</v>
      </c>
      <c r="F360">
        <v>1</v>
      </c>
      <c r="G360">
        <f t="shared" si="10"/>
        <v>0.99999999999999978</v>
      </c>
    </row>
    <row r="361" spans="4:7" x14ac:dyDescent="0.25">
      <c r="D361">
        <v>357</v>
      </c>
      <c r="E361">
        <f t="shared" si="11"/>
        <v>3.5700000000000003</v>
      </c>
      <c r="F361">
        <v>1</v>
      </c>
      <c r="G361">
        <f t="shared" si="10"/>
        <v>0.99999999999999978</v>
      </c>
    </row>
    <row r="362" spans="4:7" x14ac:dyDescent="0.25">
      <c r="D362">
        <v>358</v>
      </c>
      <c r="E362">
        <f t="shared" si="11"/>
        <v>3.58</v>
      </c>
      <c r="F362">
        <v>1</v>
      </c>
      <c r="G362">
        <f t="shared" si="10"/>
        <v>0.99999999999999978</v>
      </c>
    </row>
    <row r="363" spans="4:7" x14ac:dyDescent="0.25">
      <c r="D363">
        <v>359</v>
      </c>
      <c r="E363">
        <f t="shared" si="11"/>
        <v>3.59</v>
      </c>
      <c r="F363">
        <v>1</v>
      </c>
      <c r="G363">
        <f t="shared" si="10"/>
        <v>0.99999999999999978</v>
      </c>
    </row>
    <row r="364" spans="4:7" x14ac:dyDescent="0.25">
      <c r="D364">
        <v>360</v>
      </c>
      <c r="E364">
        <f t="shared" si="11"/>
        <v>3.6</v>
      </c>
      <c r="F364">
        <v>1</v>
      </c>
      <c r="G364">
        <f t="shared" si="10"/>
        <v>0.99999999999999978</v>
      </c>
    </row>
    <row r="365" spans="4:7" x14ac:dyDescent="0.25">
      <c r="D365">
        <v>361</v>
      </c>
      <c r="E365">
        <f t="shared" si="11"/>
        <v>3.61</v>
      </c>
      <c r="F365">
        <v>1</v>
      </c>
      <c r="G365">
        <f t="shared" si="10"/>
        <v>0.99999999999999978</v>
      </c>
    </row>
    <row r="366" spans="4:7" x14ac:dyDescent="0.25">
      <c r="D366">
        <v>362</v>
      </c>
      <c r="E366">
        <f t="shared" si="11"/>
        <v>3.62</v>
      </c>
      <c r="F366">
        <v>1</v>
      </c>
      <c r="G366">
        <f t="shared" si="10"/>
        <v>0.99999999999999978</v>
      </c>
    </row>
    <row r="367" spans="4:7" x14ac:dyDescent="0.25">
      <c r="D367">
        <v>363</v>
      </c>
      <c r="E367">
        <f t="shared" si="11"/>
        <v>3.63</v>
      </c>
      <c r="F367">
        <v>1</v>
      </c>
      <c r="G367">
        <f t="shared" si="10"/>
        <v>0.99999999999999978</v>
      </c>
    </row>
    <row r="368" spans="4:7" x14ac:dyDescent="0.25">
      <c r="D368">
        <v>364</v>
      </c>
      <c r="E368">
        <f t="shared" si="11"/>
        <v>3.64</v>
      </c>
      <c r="F368">
        <v>1</v>
      </c>
      <c r="G368">
        <f t="shared" si="10"/>
        <v>0.99999999999999978</v>
      </c>
    </row>
    <row r="369" spans="4:7" x14ac:dyDescent="0.25">
      <c r="D369">
        <v>365</v>
      </c>
      <c r="E369">
        <f t="shared" si="11"/>
        <v>3.65</v>
      </c>
      <c r="F369">
        <v>1</v>
      </c>
      <c r="G369">
        <f t="shared" si="10"/>
        <v>0.99999999999999978</v>
      </c>
    </row>
    <row r="370" spans="4:7" x14ac:dyDescent="0.25">
      <c r="D370">
        <v>366</v>
      </c>
      <c r="E370">
        <f t="shared" si="11"/>
        <v>3.66</v>
      </c>
      <c r="F370">
        <v>1</v>
      </c>
      <c r="G370">
        <f t="shared" si="10"/>
        <v>0.99999999999999978</v>
      </c>
    </row>
    <row r="371" spans="4:7" x14ac:dyDescent="0.25">
      <c r="D371">
        <v>367</v>
      </c>
      <c r="E371">
        <f t="shared" si="11"/>
        <v>3.67</v>
      </c>
      <c r="F371">
        <v>1</v>
      </c>
      <c r="G371">
        <f t="shared" si="10"/>
        <v>0.99999999999999978</v>
      </c>
    </row>
    <row r="372" spans="4:7" x14ac:dyDescent="0.25">
      <c r="D372">
        <v>368</v>
      </c>
      <c r="E372">
        <f t="shared" si="11"/>
        <v>3.68</v>
      </c>
      <c r="F372">
        <v>1</v>
      </c>
      <c r="G372">
        <f t="shared" si="10"/>
        <v>0.99999999999999978</v>
      </c>
    </row>
    <row r="373" spans="4:7" x14ac:dyDescent="0.25">
      <c r="D373">
        <v>369</v>
      </c>
      <c r="E373">
        <f t="shared" si="11"/>
        <v>3.69</v>
      </c>
      <c r="F373">
        <v>1</v>
      </c>
      <c r="G373">
        <f t="shared" si="10"/>
        <v>0.99999999999999978</v>
      </c>
    </row>
    <row r="374" spans="4:7" x14ac:dyDescent="0.25">
      <c r="D374">
        <v>370</v>
      </c>
      <c r="E374">
        <f t="shared" si="11"/>
        <v>3.7</v>
      </c>
      <c r="F374">
        <v>1</v>
      </c>
      <c r="G374">
        <f t="shared" si="10"/>
        <v>0.99999999999999978</v>
      </c>
    </row>
    <row r="375" spans="4:7" x14ac:dyDescent="0.25">
      <c r="D375">
        <v>371</v>
      </c>
      <c r="E375">
        <f t="shared" si="11"/>
        <v>3.71</v>
      </c>
      <c r="F375">
        <v>1</v>
      </c>
      <c r="G375">
        <f t="shared" si="10"/>
        <v>0.99999999999999978</v>
      </c>
    </row>
    <row r="376" spans="4:7" x14ac:dyDescent="0.25">
      <c r="D376">
        <v>372</v>
      </c>
      <c r="E376">
        <f t="shared" si="11"/>
        <v>3.72</v>
      </c>
      <c r="F376">
        <v>1</v>
      </c>
      <c r="G376">
        <f t="shared" si="10"/>
        <v>0.99999999999999978</v>
      </c>
    </row>
    <row r="377" spans="4:7" x14ac:dyDescent="0.25">
      <c r="D377">
        <v>373</v>
      </c>
      <c r="E377">
        <f t="shared" si="11"/>
        <v>3.73</v>
      </c>
      <c r="F377">
        <v>1</v>
      </c>
      <c r="G377">
        <f t="shared" si="10"/>
        <v>0.99999999999999978</v>
      </c>
    </row>
    <row r="378" spans="4:7" x14ac:dyDescent="0.25">
      <c r="D378">
        <v>374</v>
      </c>
      <c r="E378">
        <f t="shared" si="11"/>
        <v>3.74</v>
      </c>
      <c r="F378">
        <v>1</v>
      </c>
      <c r="G378">
        <f t="shared" si="10"/>
        <v>0.99999999999999978</v>
      </c>
    </row>
    <row r="379" spans="4:7" x14ac:dyDescent="0.25">
      <c r="D379">
        <v>375</v>
      </c>
      <c r="E379">
        <f t="shared" si="11"/>
        <v>3.75</v>
      </c>
      <c r="F379">
        <v>1</v>
      </c>
      <c r="G379">
        <f t="shared" si="10"/>
        <v>0.99999999999999978</v>
      </c>
    </row>
    <row r="380" spans="4:7" x14ac:dyDescent="0.25">
      <c r="D380">
        <v>376</v>
      </c>
      <c r="E380">
        <f t="shared" si="11"/>
        <v>3.7600000000000002</v>
      </c>
      <c r="F380">
        <v>1</v>
      </c>
      <c r="G380">
        <f t="shared" si="10"/>
        <v>0.99999999999999978</v>
      </c>
    </row>
    <row r="381" spans="4:7" x14ac:dyDescent="0.25">
      <c r="D381">
        <v>377</v>
      </c>
      <c r="E381">
        <f t="shared" si="11"/>
        <v>3.77</v>
      </c>
      <c r="F381">
        <v>1</v>
      </c>
      <c r="G381">
        <f t="shared" si="10"/>
        <v>0.99999999999999978</v>
      </c>
    </row>
    <row r="382" spans="4:7" x14ac:dyDescent="0.25">
      <c r="D382">
        <v>378</v>
      </c>
      <c r="E382">
        <f t="shared" si="11"/>
        <v>3.7800000000000002</v>
      </c>
      <c r="F382">
        <v>1</v>
      </c>
      <c r="G382">
        <f t="shared" si="10"/>
        <v>0.99999999999999978</v>
      </c>
    </row>
    <row r="383" spans="4:7" x14ac:dyDescent="0.25">
      <c r="D383">
        <v>379</v>
      </c>
      <c r="E383">
        <f t="shared" si="11"/>
        <v>3.79</v>
      </c>
      <c r="F383">
        <v>1</v>
      </c>
      <c r="G383">
        <f t="shared" si="10"/>
        <v>0.99999999999999978</v>
      </c>
    </row>
    <row r="384" spans="4:7" x14ac:dyDescent="0.25">
      <c r="D384">
        <v>380</v>
      </c>
      <c r="E384">
        <f t="shared" si="11"/>
        <v>3.8000000000000003</v>
      </c>
      <c r="F384">
        <v>1</v>
      </c>
      <c r="G384">
        <f t="shared" si="10"/>
        <v>0.99999999999999978</v>
      </c>
    </row>
    <row r="385" spans="4:7" x14ac:dyDescent="0.25">
      <c r="D385">
        <v>381</v>
      </c>
      <c r="E385">
        <f t="shared" si="11"/>
        <v>3.81</v>
      </c>
      <c r="F385">
        <v>1</v>
      </c>
      <c r="G385">
        <f t="shared" si="10"/>
        <v>0.99999999999999978</v>
      </c>
    </row>
    <row r="386" spans="4:7" x14ac:dyDescent="0.25">
      <c r="D386">
        <v>382</v>
      </c>
      <c r="E386">
        <f t="shared" si="11"/>
        <v>3.8200000000000003</v>
      </c>
      <c r="F386">
        <v>1</v>
      </c>
      <c r="G386">
        <f t="shared" si="10"/>
        <v>0.99999999999999978</v>
      </c>
    </row>
    <row r="387" spans="4:7" x14ac:dyDescent="0.25">
      <c r="D387">
        <v>383</v>
      </c>
      <c r="E387">
        <f t="shared" si="11"/>
        <v>3.83</v>
      </c>
      <c r="F387">
        <v>1</v>
      </c>
      <c r="G387">
        <f t="shared" si="10"/>
        <v>0.99999999999999978</v>
      </c>
    </row>
    <row r="388" spans="4:7" x14ac:dyDescent="0.25">
      <c r="D388">
        <v>384</v>
      </c>
      <c r="E388">
        <f t="shared" si="11"/>
        <v>3.84</v>
      </c>
      <c r="F388">
        <v>1</v>
      </c>
      <c r="G388">
        <f t="shared" si="10"/>
        <v>0.99999999999999978</v>
      </c>
    </row>
    <row r="389" spans="4:7" x14ac:dyDescent="0.25">
      <c r="D389">
        <v>385</v>
      </c>
      <c r="E389">
        <f t="shared" si="11"/>
        <v>3.85</v>
      </c>
      <c r="F389">
        <v>1</v>
      </c>
      <c r="G389">
        <f t="shared" si="10"/>
        <v>0.99999999999999978</v>
      </c>
    </row>
    <row r="390" spans="4:7" x14ac:dyDescent="0.25">
      <c r="D390">
        <v>386</v>
      </c>
      <c r="E390">
        <f t="shared" si="11"/>
        <v>3.86</v>
      </c>
      <c r="F390">
        <v>1</v>
      </c>
      <c r="G390">
        <f t="shared" ref="G390:G453" si="12">G389*$E$1+F390*(1-$E$1)</f>
        <v>0.99999999999999978</v>
      </c>
    </row>
    <row r="391" spans="4:7" x14ac:dyDescent="0.25">
      <c r="D391">
        <v>387</v>
      </c>
      <c r="E391">
        <f t="shared" ref="E391:E454" si="13">D391*$E$3</f>
        <v>3.87</v>
      </c>
      <c r="F391">
        <v>1</v>
      </c>
      <c r="G391">
        <f t="shared" si="12"/>
        <v>0.99999999999999978</v>
      </c>
    </row>
    <row r="392" spans="4:7" x14ac:dyDescent="0.25">
      <c r="D392">
        <v>388</v>
      </c>
      <c r="E392">
        <f t="shared" si="13"/>
        <v>3.88</v>
      </c>
      <c r="F392">
        <v>1</v>
      </c>
      <c r="G392">
        <f t="shared" si="12"/>
        <v>0.99999999999999978</v>
      </c>
    </row>
    <row r="393" spans="4:7" x14ac:dyDescent="0.25">
      <c r="D393">
        <v>389</v>
      </c>
      <c r="E393">
        <f t="shared" si="13"/>
        <v>3.89</v>
      </c>
      <c r="F393">
        <v>1</v>
      </c>
      <c r="G393">
        <f t="shared" si="12"/>
        <v>0.99999999999999978</v>
      </c>
    </row>
    <row r="394" spans="4:7" x14ac:dyDescent="0.25">
      <c r="D394">
        <v>390</v>
      </c>
      <c r="E394">
        <f t="shared" si="13"/>
        <v>3.9</v>
      </c>
      <c r="F394">
        <v>1</v>
      </c>
      <c r="G394">
        <f t="shared" si="12"/>
        <v>0.99999999999999978</v>
      </c>
    </row>
    <row r="395" spans="4:7" x14ac:dyDescent="0.25">
      <c r="D395">
        <v>391</v>
      </c>
      <c r="E395">
        <f t="shared" si="13"/>
        <v>3.91</v>
      </c>
      <c r="F395">
        <v>1</v>
      </c>
      <c r="G395">
        <f t="shared" si="12"/>
        <v>0.99999999999999978</v>
      </c>
    </row>
    <row r="396" spans="4:7" x14ac:dyDescent="0.25">
      <c r="D396">
        <v>392</v>
      </c>
      <c r="E396">
        <f t="shared" si="13"/>
        <v>3.92</v>
      </c>
      <c r="F396">
        <v>1</v>
      </c>
      <c r="G396">
        <f t="shared" si="12"/>
        <v>0.99999999999999978</v>
      </c>
    </row>
    <row r="397" spans="4:7" x14ac:dyDescent="0.25">
      <c r="D397">
        <v>393</v>
      </c>
      <c r="E397">
        <f t="shared" si="13"/>
        <v>3.93</v>
      </c>
      <c r="F397">
        <v>1</v>
      </c>
      <c r="G397">
        <f t="shared" si="12"/>
        <v>0.99999999999999978</v>
      </c>
    </row>
    <row r="398" spans="4:7" x14ac:dyDescent="0.25">
      <c r="D398">
        <v>394</v>
      </c>
      <c r="E398">
        <f t="shared" si="13"/>
        <v>3.94</v>
      </c>
      <c r="F398">
        <v>1</v>
      </c>
      <c r="G398">
        <f t="shared" si="12"/>
        <v>0.99999999999999978</v>
      </c>
    </row>
    <row r="399" spans="4:7" x14ac:dyDescent="0.25">
      <c r="D399">
        <v>395</v>
      </c>
      <c r="E399">
        <f t="shared" si="13"/>
        <v>3.95</v>
      </c>
      <c r="F399">
        <v>1</v>
      </c>
      <c r="G399">
        <f t="shared" si="12"/>
        <v>0.99999999999999978</v>
      </c>
    </row>
    <row r="400" spans="4:7" x14ac:dyDescent="0.25">
      <c r="D400">
        <v>396</v>
      </c>
      <c r="E400">
        <f t="shared" si="13"/>
        <v>3.96</v>
      </c>
      <c r="F400">
        <v>1</v>
      </c>
      <c r="G400">
        <f t="shared" si="12"/>
        <v>0.99999999999999978</v>
      </c>
    </row>
    <row r="401" spans="4:7" x14ac:dyDescent="0.25">
      <c r="D401">
        <v>397</v>
      </c>
      <c r="E401">
        <f t="shared" si="13"/>
        <v>3.97</v>
      </c>
      <c r="F401">
        <v>1</v>
      </c>
      <c r="G401">
        <f t="shared" si="12"/>
        <v>0.99999999999999978</v>
      </c>
    </row>
    <row r="402" spans="4:7" x14ac:dyDescent="0.25">
      <c r="D402">
        <v>398</v>
      </c>
      <c r="E402">
        <f t="shared" si="13"/>
        <v>3.98</v>
      </c>
      <c r="F402">
        <v>1</v>
      </c>
      <c r="G402">
        <f t="shared" si="12"/>
        <v>0.99999999999999978</v>
      </c>
    </row>
    <row r="403" spans="4:7" x14ac:dyDescent="0.25">
      <c r="D403">
        <v>399</v>
      </c>
      <c r="E403">
        <f t="shared" si="13"/>
        <v>3.99</v>
      </c>
      <c r="F403">
        <v>1</v>
      </c>
      <c r="G403">
        <f t="shared" si="12"/>
        <v>0.99999999999999978</v>
      </c>
    </row>
    <row r="404" spans="4:7" x14ac:dyDescent="0.25">
      <c r="D404">
        <v>400</v>
      </c>
      <c r="E404">
        <f t="shared" si="13"/>
        <v>4</v>
      </c>
      <c r="F404">
        <v>1</v>
      </c>
      <c r="G404">
        <f t="shared" si="12"/>
        <v>0.99999999999999978</v>
      </c>
    </row>
    <row r="405" spans="4:7" x14ac:dyDescent="0.25">
      <c r="D405">
        <v>401</v>
      </c>
      <c r="E405">
        <f t="shared" si="13"/>
        <v>4.01</v>
      </c>
      <c r="F405">
        <v>1</v>
      </c>
      <c r="G405">
        <f t="shared" si="12"/>
        <v>0.99999999999999978</v>
      </c>
    </row>
    <row r="406" spans="4:7" x14ac:dyDescent="0.25">
      <c r="D406">
        <v>402</v>
      </c>
      <c r="E406">
        <f t="shared" si="13"/>
        <v>4.0200000000000005</v>
      </c>
      <c r="F406">
        <v>1</v>
      </c>
      <c r="G406">
        <f t="shared" si="12"/>
        <v>0.99999999999999978</v>
      </c>
    </row>
    <row r="407" spans="4:7" x14ac:dyDescent="0.25">
      <c r="D407">
        <v>403</v>
      </c>
      <c r="E407">
        <f t="shared" si="13"/>
        <v>4.03</v>
      </c>
      <c r="F407">
        <v>1</v>
      </c>
      <c r="G407">
        <f t="shared" si="12"/>
        <v>0.99999999999999978</v>
      </c>
    </row>
    <row r="408" spans="4:7" x14ac:dyDescent="0.25">
      <c r="D408">
        <v>404</v>
      </c>
      <c r="E408">
        <f t="shared" si="13"/>
        <v>4.04</v>
      </c>
      <c r="F408">
        <v>1</v>
      </c>
      <c r="G408">
        <f t="shared" si="12"/>
        <v>0.99999999999999978</v>
      </c>
    </row>
    <row r="409" spans="4:7" x14ac:dyDescent="0.25">
      <c r="D409">
        <v>405</v>
      </c>
      <c r="E409">
        <f t="shared" si="13"/>
        <v>4.05</v>
      </c>
      <c r="F409">
        <v>1</v>
      </c>
      <c r="G409">
        <f t="shared" si="12"/>
        <v>0.99999999999999978</v>
      </c>
    </row>
    <row r="410" spans="4:7" x14ac:dyDescent="0.25">
      <c r="D410">
        <v>406</v>
      </c>
      <c r="E410">
        <f t="shared" si="13"/>
        <v>4.0600000000000005</v>
      </c>
      <c r="F410">
        <v>1</v>
      </c>
      <c r="G410">
        <f t="shared" si="12"/>
        <v>0.99999999999999978</v>
      </c>
    </row>
    <row r="411" spans="4:7" x14ac:dyDescent="0.25">
      <c r="D411">
        <v>407</v>
      </c>
      <c r="E411">
        <f t="shared" si="13"/>
        <v>4.07</v>
      </c>
      <c r="F411">
        <v>1</v>
      </c>
      <c r="G411">
        <f t="shared" si="12"/>
        <v>0.99999999999999978</v>
      </c>
    </row>
    <row r="412" spans="4:7" x14ac:dyDescent="0.25">
      <c r="D412">
        <v>408</v>
      </c>
      <c r="E412">
        <f t="shared" si="13"/>
        <v>4.08</v>
      </c>
      <c r="F412">
        <v>1</v>
      </c>
      <c r="G412">
        <f t="shared" si="12"/>
        <v>0.99999999999999978</v>
      </c>
    </row>
    <row r="413" spans="4:7" x14ac:dyDescent="0.25">
      <c r="D413">
        <v>409</v>
      </c>
      <c r="E413">
        <f t="shared" si="13"/>
        <v>4.09</v>
      </c>
      <c r="F413">
        <v>1</v>
      </c>
      <c r="G413">
        <f t="shared" si="12"/>
        <v>0.99999999999999978</v>
      </c>
    </row>
    <row r="414" spans="4:7" x14ac:dyDescent="0.25">
      <c r="D414">
        <v>410</v>
      </c>
      <c r="E414">
        <f t="shared" si="13"/>
        <v>4.0999999999999996</v>
      </c>
      <c r="F414">
        <v>1</v>
      </c>
      <c r="G414">
        <f t="shared" si="12"/>
        <v>0.99999999999999978</v>
      </c>
    </row>
    <row r="415" spans="4:7" x14ac:dyDescent="0.25">
      <c r="D415">
        <v>411</v>
      </c>
      <c r="E415">
        <f t="shared" si="13"/>
        <v>4.1100000000000003</v>
      </c>
      <c r="F415">
        <v>1</v>
      </c>
      <c r="G415">
        <f t="shared" si="12"/>
        <v>0.99999999999999978</v>
      </c>
    </row>
    <row r="416" spans="4:7" x14ac:dyDescent="0.25">
      <c r="D416">
        <v>412</v>
      </c>
      <c r="E416">
        <f t="shared" si="13"/>
        <v>4.12</v>
      </c>
      <c r="F416">
        <v>1</v>
      </c>
      <c r="G416">
        <f t="shared" si="12"/>
        <v>0.99999999999999978</v>
      </c>
    </row>
    <row r="417" spans="4:7" x14ac:dyDescent="0.25">
      <c r="D417">
        <v>413</v>
      </c>
      <c r="E417">
        <f t="shared" si="13"/>
        <v>4.13</v>
      </c>
      <c r="F417">
        <v>1</v>
      </c>
      <c r="G417">
        <f t="shared" si="12"/>
        <v>0.99999999999999978</v>
      </c>
    </row>
    <row r="418" spans="4:7" x14ac:dyDescent="0.25">
      <c r="D418">
        <v>414</v>
      </c>
      <c r="E418">
        <f t="shared" si="13"/>
        <v>4.1399999999999997</v>
      </c>
      <c r="F418">
        <v>1</v>
      </c>
      <c r="G418">
        <f t="shared" si="12"/>
        <v>0.99999999999999978</v>
      </c>
    </row>
    <row r="419" spans="4:7" x14ac:dyDescent="0.25">
      <c r="D419">
        <v>415</v>
      </c>
      <c r="E419">
        <f t="shared" si="13"/>
        <v>4.1500000000000004</v>
      </c>
      <c r="F419">
        <v>1</v>
      </c>
      <c r="G419">
        <f t="shared" si="12"/>
        <v>0.99999999999999978</v>
      </c>
    </row>
    <row r="420" spans="4:7" x14ac:dyDescent="0.25">
      <c r="D420">
        <v>416</v>
      </c>
      <c r="E420">
        <f t="shared" si="13"/>
        <v>4.16</v>
      </c>
      <c r="F420">
        <v>1</v>
      </c>
      <c r="G420">
        <f t="shared" si="12"/>
        <v>0.99999999999999978</v>
      </c>
    </row>
    <row r="421" spans="4:7" x14ac:dyDescent="0.25">
      <c r="D421">
        <v>417</v>
      </c>
      <c r="E421">
        <f t="shared" si="13"/>
        <v>4.17</v>
      </c>
      <c r="F421">
        <v>1</v>
      </c>
      <c r="G421">
        <f t="shared" si="12"/>
        <v>0.99999999999999978</v>
      </c>
    </row>
    <row r="422" spans="4:7" x14ac:dyDescent="0.25">
      <c r="D422">
        <v>418</v>
      </c>
      <c r="E422">
        <f t="shared" si="13"/>
        <v>4.18</v>
      </c>
      <c r="F422">
        <v>1</v>
      </c>
      <c r="G422">
        <f t="shared" si="12"/>
        <v>0.99999999999999978</v>
      </c>
    </row>
    <row r="423" spans="4:7" x14ac:dyDescent="0.25">
      <c r="D423">
        <v>419</v>
      </c>
      <c r="E423">
        <f t="shared" si="13"/>
        <v>4.1900000000000004</v>
      </c>
      <c r="F423">
        <v>1</v>
      </c>
      <c r="G423">
        <f t="shared" si="12"/>
        <v>0.99999999999999978</v>
      </c>
    </row>
    <row r="424" spans="4:7" x14ac:dyDescent="0.25">
      <c r="D424">
        <v>420</v>
      </c>
      <c r="E424">
        <f t="shared" si="13"/>
        <v>4.2</v>
      </c>
      <c r="F424">
        <v>1</v>
      </c>
      <c r="G424">
        <f t="shared" si="12"/>
        <v>0.99999999999999978</v>
      </c>
    </row>
    <row r="425" spans="4:7" x14ac:dyDescent="0.25">
      <c r="D425">
        <v>421</v>
      </c>
      <c r="E425">
        <f t="shared" si="13"/>
        <v>4.21</v>
      </c>
      <c r="F425">
        <v>1</v>
      </c>
      <c r="G425">
        <f t="shared" si="12"/>
        <v>0.99999999999999978</v>
      </c>
    </row>
    <row r="426" spans="4:7" x14ac:dyDescent="0.25">
      <c r="D426">
        <v>422</v>
      </c>
      <c r="E426">
        <f t="shared" si="13"/>
        <v>4.22</v>
      </c>
      <c r="F426">
        <v>1</v>
      </c>
      <c r="G426">
        <f t="shared" si="12"/>
        <v>0.99999999999999978</v>
      </c>
    </row>
    <row r="427" spans="4:7" x14ac:dyDescent="0.25">
      <c r="D427">
        <v>423</v>
      </c>
      <c r="E427">
        <f t="shared" si="13"/>
        <v>4.2300000000000004</v>
      </c>
      <c r="F427">
        <v>1</v>
      </c>
      <c r="G427">
        <f t="shared" si="12"/>
        <v>0.99999999999999978</v>
      </c>
    </row>
    <row r="428" spans="4:7" x14ac:dyDescent="0.25">
      <c r="D428">
        <v>424</v>
      </c>
      <c r="E428">
        <f t="shared" si="13"/>
        <v>4.24</v>
      </c>
      <c r="F428">
        <v>1</v>
      </c>
      <c r="G428">
        <f t="shared" si="12"/>
        <v>0.99999999999999978</v>
      </c>
    </row>
    <row r="429" spans="4:7" x14ac:dyDescent="0.25">
      <c r="D429">
        <v>425</v>
      </c>
      <c r="E429">
        <f t="shared" si="13"/>
        <v>4.25</v>
      </c>
      <c r="F429">
        <v>1</v>
      </c>
      <c r="G429">
        <f t="shared" si="12"/>
        <v>0.99999999999999978</v>
      </c>
    </row>
    <row r="430" spans="4:7" x14ac:dyDescent="0.25">
      <c r="D430">
        <v>426</v>
      </c>
      <c r="E430">
        <f t="shared" si="13"/>
        <v>4.26</v>
      </c>
      <c r="F430">
        <v>1</v>
      </c>
      <c r="G430">
        <f t="shared" si="12"/>
        <v>0.99999999999999978</v>
      </c>
    </row>
    <row r="431" spans="4:7" x14ac:dyDescent="0.25">
      <c r="D431">
        <v>427</v>
      </c>
      <c r="E431">
        <f t="shared" si="13"/>
        <v>4.2700000000000005</v>
      </c>
      <c r="F431">
        <v>1</v>
      </c>
      <c r="G431">
        <f t="shared" si="12"/>
        <v>0.99999999999999978</v>
      </c>
    </row>
    <row r="432" spans="4:7" x14ac:dyDescent="0.25">
      <c r="D432">
        <v>428</v>
      </c>
      <c r="E432">
        <f t="shared" si="13"/>
        <v>4.28</v>
      </c>
      <c r="F432">
        <v>1</v>
      </c>
      <c r="G432">
        <f t="shared" si="12"/>
        <v>0.99999999999999978</v>
      </c>
    </row>
    <row r="433" spans="4:7" x14ac:dyDescent="0.25">
      <c r="D433">
        <v>429</v>
      </c>
      <c r="E433">
        <f t="shared" si="13"/>
        <v>4.29</v>
      </c>
      <c r="F433">
        <v>1</v>
      </c>
      <c r="G433">
        <f t="shared" si="12"/>
        <v>0.99999999999999978</v>
      </c>
    </row>
    <row r="434" spans="4:7" x14ac:dyDescent="0.25">
      <c r="D434">
        <v>430</v>
      </c>
      <c r="E434">
        <f t="shared" si="13"/>
        <v>4.3</v>
      </c>
      <c r="F434">
        <v>1</v>
      </c>
      <c r="G434">
        <f t="shared" si="12"/>
        <v>0.99999999999999978</v>
      </c>
    </row>
    <row r="435" spans="4:7" x14ac:dyDescent="0.25">
      <c r="D435">
        <v>431</v>
      </c>
      <c r="E435">
        <f t="shared" si="13"/>
        <v>4.3100000000000005</v>
      </c>
      <c r="F435">
        <v>1</v>
      </c>
      <c r="G435">
        <f t="shared" si="12"/>
        <v>0.99999999999999978</v>
      </c>
    </row>
    <row r="436" spans="4:7" x14ac:dyDescent="0.25">
      <c r="D436">
        <v>432</v>
      </c>
      <c r="E436">
        <f t="shared" si="13"/>
        <v>4.32</v>
      </c>
      <c r="F436">
        <v>1</v>
      </c>
      <c r="G436">
        <f t="shared" si="12"/>
        <v>0.99999999999999978</v>
      </c>
    </row>
    <row r="437" spans="4:7" x14ac:dyDescent="0.25">
      <c r="D437">
        <v>433</v>
      </c>
      <c r="E437">
        <f t="shared" si="13"/>
        <v>4.33</v>
      </c>
      <c r="F437">
        <v>1</v>
      </c>
      <c r="G437">
        <f t="shared" si="12"/>
        <v>0.99999999999999978</v>
      </c>
    </row>
    <row r="438" spans="4:7" x14ac:dyDescent="0.25">
      <c r="D438">
        <v>434</v>
      </c>
      <c r="E438">
        <f t="shared" si="13"/>
        <v>4.34</v>
      </c>
      <c r="F438">
        <v>1</v>
      </c>
      <c r="G438">
        <f t="shared" si="12"/>
        <v>0.99999999999999978</v>
      </c>
    </row>
    <row r="439" spans="4:7" x14ac:dyDescent="0.25">
      <c r="D439">
        <v>435</v>
      </c>
      <c r="E439">
        <f t="shared" si="13"/>
        <v>4.3500000000000005</v>
      </c>
      <c r="F439">
        <v>1</v>
      </c>
      <c r="G439">
        <f t="shared" si="12"/>
        <v>0.99999999999999978</v>
      </c>
    </row>
    <row r="440" spans="4:7" x14ac:dyDescent="0.25">
      <c r="D440">
        <v>436</v>
      </c>
      <c r="E440">
        <f t="shared" si="13"/>
        <v>4.3600000000000003</v>
      </c>
      <c r="F440">
        <v>1</v>
      </c>
      <c r="G440">
        <f t="shared" si="12"/>
        <v>0.99999999999999978</v>
      </c>
    </row>
    <row r="441" spans="4:7" x14ac:dyDescent="0.25">
      <c r="D441">
        <v>437</v>
      </c>
      <c r="E441">
        <f t="shared" si="13"/>
        <v>4.37</v>
      </c>
      <c r="F441">
        <v>1</v>
      </c>
      <c r="G441">
        <f t="shared" si="12"/>
        <v>0.99999999999999978</v>
      </c>
    </row>
    <row r="442" spans="4:7" x14ac:dyDescent="0.25">
      <c r="D442">
        <v>438</v>
      </c>
      <c r="E442">
        <f t="shared" si="13"/>
        <v>4.38</v>
      </c>
      <c r="F442">
        <v>1</v>
      </c>
      <c r="G442">
        <f t="shared" si="12"/>
        <v>0.99999999999999978</v>
      </c>
    </row>
    <row r="443" spans="4:7" x14ac:dyDescent="0.25">
      <c r="D443">
        <v>439</v>
      </c>
      <c r="E443">
        <f t="shared" si="13"/>
        <v>4.3899999999999997</v>
      </c>
      <c r="F443">
        <v>1</v>
      </c>
      <c r="G443">
        <f t="shared" si="12"/>
        <v>0.99999999999999978</v>
      </c>
    </row>
    <row r="444" spans="4:7" x14ac:dyDescent="0.25">
      <c r="D444">
        <v>440</v>
      </c>
      <c r="E444">
        <f t="shared" si="13"/>
        <v>4.4000000000000004</v>
      </c>
      <c r="F444">
        <v>1</v>
      </c>
      <c r="G444">
        <f t="shared" si="12"/>
        <v>0.99999999999999978</v>
      </c>
    </row>
    <row r="445" spans="4:7" x14ac:dyDescent="0.25">
      <c r="D445">
        <v>441</v>
      </c>
      <c r="E445">
        <f t="shared" si="13"/>
        <v>4.41</v>
      </c>
      <c r="F445">
        <v>1</v>
      </c>
      <c r="G445">
        <f t="shared" si="12"/>
        <v>0.99999999999999978</v>
      </c>
    </row>
    <row r="446" spans="4:7" x14ac:dyDescent="0.25">
      <c r="D446">
        <v>442</v>
      </c>
      <c r="E446">
        <f t="shared" si="13"/>
        <v>4.42</v>
      </c>
      <c r="F446">
        <v>1</v>
      </c>
      <c r="G446">
        <f t="shared" si="12"/>
        <v>0.99999999999999978</v>
      </c>
    </row>
    <row r="447" spans="4:7" x14ac:dyDescent="0.25">
      <c r="D447">
        <v>443</v>
      </c>
      <c r="E447">
        <f t="shared" si="13"/>
        <v>4.43</v>
      </c>
      <c r="F447">
        <v>1</v>
      </c>
      <c r="G447">
        <f t="shared" si="12"/>
        <v>0.99999999999999978</v>
      </c>
    </row>
    <row r="448" spans="4:7" x14ac:dyDescent="0.25">
      <c r="D448">
        <v>444</v>
      </c>
      <c r="E448">
        <f t="shared" si="13"/>
        <v>4.4400000000000004</v>
      </c>
      <c r="F448">
        <v>1</v>
      </c>
      <c r="G448">
        <f t="shared" si="12"/>
        <v>0.99999999999999978</v>
      </c>
    </row>
    <row r="449" spans="4:7" x14ac:dyDescent="0.25">
      <c r="D449">
        <v>445</v>
      </c>
      <c r="E449">
        <f t="shared" si="13"/>
        <v>4.45</v>
      </c>
      <c r="F449">
        <v>1</v>
      </c>
      <c r="G449">
        <f t="shared" si="12"/>
        <v>0.99999999999999978</v>
      </c>
    </row>
    <row r="450" spans="4:7" x14ac:dyDescent="0.25">
      <c r="D450">
        <v>446</v>
      </c>
      <c r="E450">
        <f t="shared" si="13"/>
        <v>4.46</v>
      </c>
      <c r="F450">
        <v>1</v>
      </c>
      <c r="G450">
        <f t="shared" si="12"/>
        <v>0.99999999999999978</v>
      </c>
    </row>
    <row r="451" spans="4:7" x14ac:dyDescent="0.25">
      <c r="D451">
        <v>447</v>
      </c>
      <c r="E451">
        <f t="shared" si="13"/>
        <v>4.47</v>
      </c>
      <c r="F451">
        <v>1</v>
      </c>
      <c r="G451">
        <f t="shared" si="12"/>
        <v>0.99999999999999978</v>
      </c>
    </row>
    <row r="452" spans="4:7" x14ac:dyDescent="0.25">
      <c r="D452">
        <v>448</v>
      </c>
      <c r="E452">
        <f t="shared" si="13"/>
        <v>4.4800000000000004</v>
      </c>
      <c r="F452">
        <v>1</v>
      </c>
      <c r="G452">
        <f t="shared" si="12"/>
        <v>0.99999999999999978</v>
      </c>
    </row>
    <row r="453" spans="4:7" x14ac:dyDescent="0.25">
      <c r="D453">
        <v>449</v>
      </c>
      <c r="E453">
        <f t="shared" si="13"/>
        <v>4.49</v>
      </c>
      <c r="F453">
        <v>1</v>
      </c>
      <c r="G453">
        <f t="shared" si="12"/>
        <v>0.99999999999999978</v>
      </c>
    </row>
    <row r="454" spans="4:7" x14ac:dyDescent="0.25">
      <c r="D454">
        <v>450</v>
      </c>
      <c r="E454">
        <f t="shared" si="13"/>
        <v>4.5</v>
      </c>
      <c r="F454">
        <v>1</v>
      </c>
      <c r="G454">
        <f t="shared" ref="G454:G503" si="14">G453*$E$1+F454*(1-$E$1)</f>
        <v>0.99999999999999978</v>
      </c>
    </row>
    <row r="455" spans="4:7" x14ac:dyDescent="0.25">
      <c r="D455">
        <v>451</v>
      </c>
      <c r="E455">
        <f t="shared" ref="E455:E503" si="15">D455*$E$3</f>
        <v>4.51</v>
      </c>
      <c r="F455">
        <v>1</v>
      </c>
      <c r="G455">
        <f t="shared" si="14"/>
        <v>0.99999999999999978</v>
      </c>
    </row>
    <row r="456" spans="4:7" x14ac:dyDescent="0.25">
      <c r="D456">
        <v>452</v>
      </c>
      <c r="E456">
        <f t="shared" si="15"/>
        <v>4.5200000000000005</v>
      </c>
      <c r="F456">
        <v>1</v>
      </c>
      <c r="G456">
        <f t="shared" si="14"/>
        <v>0.99999999999999978</v>
      </c>
    </row>
    <row r="457" spans="4:7" x14ac:dyDescent="0.25">
      <c r="D457">
        <v>453</v>
      </c>
      <c r="E457">
        <f t="shared" si="15"/>
        <v>4.53</v>
      </c>
      <c r="F457">
        <v>1</v>
      </c>
      <c r="G457">
        <f t="shared" si="14"/>
        <v>0.99999999999999978</v>
      </c>
    </row>
    <row r="458" spans="4:7" x14ac:dyDescent="0.25">
      <c r="D458">
        <v>454</v>
      </c>
      <c r="E458">
        <f t="shared" si="15"/>
        <v>4.54</v>
      </c>
      <c r="F458">
        <v>1</v>
      </c>
      <c r="G458">
        <f t="shared" si="14"/>
        <v>0.99999999999999978</v>
      </c>
    </row>
    <row r="459" spans="4:7" x14ac:dyDescent="0.25">
      <c r="D459">
        <v>455</v>
      </c>
      <c r="E459">
        <f t="shared" si="15"/>
        <v>4.55</v>
      </c>
      <c r="F459">
        <v>1</v>
      </c>
      <c r="G459">
        <f t="shared" si="14"/>
        <v>0.99999999999999978</v>
      </c>
    </row>
    <row r="460" spans="4:7" x14ac:dyDescent="0.25">
      <c r="D460">
        <v>456</v>
      </c>
      <c r="E460">
        <f t="shared" si="15"/>
        <v>4.5600000000000005</v>
      </c>
      <c r="F460">
        <v>1</v>
      </c>
      <c r="G460">
        <f t="shared" si="14"/>
        <v>0.99999999999999978</v>
      </c>
    </row>
    <row r="461" spans="4:7" x14ac:dyDescent="0.25">
      <c r="D461">
        <v>457</v>
      </c>
      <c r="E461">
        <f t="shared" si="15"/>
        <v>4.57</v>
      </c>
      <c r="F461">
        <v>1</v>
      </c>
      <c r="G461">
        <f t="shared" si="14"/>
        <v>0.99999999999999978</v>
      </c>
    </row>
    <row r="462" spans="4:7" x14ac:dyDescent="0.25">
      <c r="D462">
        <v>458</v>
      </c>
      <c r="E462">
        <f t="shared" si="15"/>
        <v>4.58</v>
      </c>
      <c r="F462">
        <v>1</v>
      </c>
      <c r="G462">
        <f t="shared" si="14"/>
        <v>0.99999999999999978</v>
      </c>
    </row>
    <row r="463" spans="4:7" x14ac:dyDescent="0.25">
      <c r="D463">
        <v>459</v>
      </c>
      <c r="E463">
        <f t="shared" si="15"/>
        <v>4.59</v>
      </c>
      <c r="F463">
        <v>1</v>
      </c>
      <c r="G463">
        <f t="shared" si="14"/>
        <v>0.99999999999999978</v>
      </c>
    </row>
    <row r="464" spans="4:7" x14ac:dyDescent="0.25">
      <c r="D464">
        <v>460</v>
      </c>
      <c r="E464">
        <f t="shared" si="15"/>
        <v>4.6000000000000005</v>
      </c>
      <c r="F464">
        <v>1</v>
      </c>
      <c r="G464">
        <f t="shared" si="14"/>
        <v>0.99999999999999978</v>
      </c>
    </row>
    <row r="465" spans="4:7" x14ac:dyDescent="0.25">
      <c r="D465">
        <v>461</v>
      </c>
      <c r="E465">
        <f t="shared" si="15"/>
        <v>4.6100000000000003</v>
      </c>
      <c r="F465">
        <v>1</v>
      </c>
      <c r="G465">
        <f t="shared" si="14"/>
        <v>0.99999999999999978</v>
      </c>
    </row>
    <row r="466" spans="4:7" x14ac:dyDescent="0.25">
      <c r="D466">
        <v>462</v>
      </c>
      <c r="E466">
        <f t="shared" si="15"/>
        <v>4.62</v>
      </c>
      <c r="F466">
        <v>1</v>
      </c>
      <c r="G466">
        <f t="shared" si="14"/>
        <v>0.99999999999999978</v>
      </c>
    </row>
    <row r="467" spans="4:7" x14ac:dyDescent="0.25">
      <c r="D467">
        <v>463</v>
      </c>
      <c r="E467">
        <f t="shared" si="15"/>
        <v>4.63</v>
      </c>
      <c r="F467">
        <v>1</v>
      </c>
      <c r="G467">
        <f t="shared" si="14"/>
        <v>0.99999999999999978</v>
      </c>
    </row>
    <row r="468" spans="4:7" x14ac:dyDescent="0.25">
      <c r="D468">
        <v>464</v>
      </c>
      <c r="E468">
        <f t="shared" si="15"/>
        <v>4.6399999999999997</v>
      </c>
      <c r="F468">
        <v>1</v>
      </c>
      <c r="G468">
        <f t="shared" si="14"/>
        <v>0.99999999999999978</v>
      </c>
    </row>
    <row r="469" spans="4:7" x14ac:dyDescent="0.25">
      <c r="D469">
        <v>465</v>
      </c>
      <c r="E469">
        <f t="shared" si="15"/>
        <v>4.6500000000000004</v>
      </c>
      <c r="F469">
        <v>1</v>
      </c>
      <c r="G469">
        <f t="shared" si="14"/>
        <v>0.99999999999999978</v>
      </c>
    </row>
    <row r="470" spans="4:7" x14ac:dyDescent="0.25">
      <c r="D470">
        <v>466</v>
      </c>
      <c r="E470">
        <f t="shared" si="15"/>
        <v>4.66</v>
      </c>
      <c r="F470">
        <v>1</v>
      </c>
      <c r="G470">
        <f t="shared" si="14"/>
        <v>0.99999999999999978</v>
      </c>
    </row>
    <row r="471" spans="4:7" x14ac:dyDescent="0.25">
      <c r="D471">
        <v>467</v>
      </c>
      <c r="E471">
        <f t="shared" si="15"/>
        <v>4.67</v>
      </c>
      <c r="F471">
        <v>1</v>
      </c>
      <c r="G471">
        <f t="shared" si="14"/>
        <v>0.99999999999999978</v>
      </c>
    </row>
    <row r="472" spans="4:7" x14ac:dyDescent="0.25">
      <c r="D472">
        <v>468</v>
      </c>
      <c r="E472">
        <f t="shared" si="15"/>
        <v>4.68</v>
      </c>
      <c r="F472">
        <v>1</v>
      </c>
      <c r="G472">
        <f t="shared" si="14"/>
        <v>0.99999999999999978</v>
      </c>
    </row>
    <row r="473" spans="4:7" x14ac:dyDescent="0.25">
      <c r="D473">
        <v>469</v>
      </c>
      <c r="E473">
        <f t="shared" si="15"/>
        <v>4.6900000000000004</v>
      </c>
      <c r="F473">
        <v>1</v>
      </c>
      <c r="G473">
        <f t="shared" si="14"/>
        <v>0.99999999999999978</v>
      </c>
    </row>
    <row r="474" spans="4:7" x14ac:dyDescent="0.25">
      <c r="D474">
        <v>470</v>
      </c>
      <c r="E474">
        <f t="shared" si="15"/>
        <v>4.7</v>
      </c>
      <c r="F474">
        <v>1</v>
      </c>
      <c r="G474">
        <f t="shared" si="14"/>
        <v>0.99999999999999978</v>
      </c>
    </row>
    <row r="475" spans="4:7" x14ac:dyDescent="0.25">
      <c r="D475">
        <v>471</v>
      </c>
      <c r="E475">
        <f t="shared" si="15"/>
        <v>4.71</v>
      </c>
      <c r="F475">
        <v>1</v>
      </c>
      <c r="G475">
        <f t="shared" si="14"/>
        <v>0.99999999999999978</v>
      </c>
    </row>
    <row r="476" spans="4:7" x14ac:dyDescent="0.25">
      <c r="D476">
        <v>472</v>
      </c>
      <c r="E476">
        <f t="shared" si="15"/>
        <v>4.72</v>
      </c>
      <c r="F476">
        <v>1</v>
      </c>
      <c r="G476">
        <f t="shared" si="14"/>
        <v>0.99999999999999978</v>
      </c>
    </row>
    <row r="477" spans="4:7" x14ac:dyDescent="0.25">
      <c r="D477">
        <v>473</v>
      </c>
      <c r="E477">
        <f t="shared" si="15"/>
        <v>4.7300000000000004</v>
      </c>
      <c r="F477">
        <v>1</v>
      </c>
      <c r="G477">
        <f t="shared" si="14"/>
        <v>0.99999999999999978</v>
      </c>
    </row>
    <row r="478" spans="4:7" x14ac:dyDescent="0.25">
      <c r="D478">
        <v>474</v>
      </c>
      <c r="E478">
        <f t="shared" si="15"/>
        <v>4.74</v>
      </c>
      <c r="F478">
        <v>1</v>
      </c>
      <c r="G478">
        <f t="shared" si="14"/>
        <v>0.99999999999999978</v>
      </c>
    </row>
    <row r="479" spans="4:7" x14ac:dyDescent="0.25">
      <c r="D479">
        <v>475</v>
      </c>
      <c r="E479">
        <f t="shared" si="15"/>
        <v>4.75</v>
      </c>
      <c r="F479">
        <v>1</v>
      </c>
      <c r="G479">
        <f t="shared" si="14"/>
        <v>0.99999999999999978</v>
      </c>
    </row>
    <row r="480" spans="4:7" x14ac:dyDescent="0.25">
      <c r="D480">
        <v>476</v>
      </c>
      <c r="E480">
        <f t="shared" si="15"/>
        <v>4.76</v>
      </c>
      <c r="F480">
        <v>1</v>
      </c>
      <c r="G480">
        <f t="shared" si="14"/>
        <v>0.99999999999999978</v>
      </c>
    </row>
    <row r="481" spans="4:7" x14ac:dyDescent="0.25">
      <c r="D481">
        <v>477</v>
      </c>
      <c r="E481">
        <f t="shared" si="15"/>
        <v>4.7700000000000005</v>
      </c>
      <c r="F481">
        <v>1</v>
      </c>
      <c r="G481">
        <f t="shared" si="14"/>
        <v>0.99999999999999978</v>
      </c>
    </row>
    <row r="482" spans="4:7" x14ac:dyDescent="0.25">
      <c r="D482">
        <v>478</v>
      </c>
      <c r="E482">
        <f t="shared" si="15"/>
        <v>4.78</v>
      </c>
      <c r="F482">
        <v>1</v>
      </c>
      <c r="G482">
        <f t="shared" si="14"/>
        <v>0.99999999999999978</v>
      </c>
    </row>
    <row r="483" spans="4:7" x14ac:dyDescent="0.25">
      <c r="D483">
        <v>479</v>
      </c>
      <c r="E483">
        <f t="shared" si="15"/>
        <v>4.79</v>
      </c>
      <c r="F483">
        <v>1</v>
      </c>
      <c r="G483">
        <f t="shared" si="14"/>
        <v>0.99999999999999978</v>
      </c>
    </row>
    <row r="484" spans="4:7" x14ac:dyDescent="0.25">
      <c r="D484">
        <v>480</v>
      </c>
      <c r="E484">
        <f t="shared" si="15"/>
        <v>4.8</v>
      </c>
      <c r="F484">
        <v>1</v>
      </c>
      <c r="G484">
        <f t="shared" si="14"/>
        <v>0.99999999999999978</v>
      </c>
    </row>
    <row r="485" spans="4:7" x14ac:dyDescent="0.25">
      <c r="D485">
        <v>481</v>
      </c>
      <c r="E485">
        <f t="shared" si="15"/>
        <v>4.8100000000000005</v>
      </c>
      <c r="F485">
        <v>1</v>
      </c>
      <c r="G485">
        <f t="shared" si="14"/>
        <v>0.99999999999999978</v>
      </c>
    </row>
    <row r="486" spans="4:7" x14ac:dyDescent="0.25">
      <c r="D486">
        <v>482</v>
      </c>
      <c r="E486">
        <f t="shared" si="15"/>
        <v>4.82</v>
      </c>
      <c r="F486">
        <v>1</v>
      </c>
      <c r="G486">
        <f t="shared" si="14"/>
        <v>0.99999999999999978</v>
      </c>
    </row>
    <row r="487" spans="4:7" x14ac:dyDescent="0.25">
      <c r="D487">
        <v>483</v>
      </c>
      <c r="E487">
        <f t="shared" si="15"/>
        <v>4.83</v>
      </c>
      <c r="F487">
        <v>1</v>
      </c>
      <c r="G487">
        <f t="shared" si="14"/>
        <v>0.99999999999999978</v>
      </c>
    </row>
    <row r="488" spans="4:7" x14ac:dyDescent="0.25">
      <c r="D488">
        <v>484</v>
      </c>
      <c r="E488">
        <f t="shared" si="15"/>
        <v>4.84</v>
      </c>
      <c r="F488">
        <v>1</v>
      </c>
      <c r="G488">
        <f t="shared" si="14"/>
        <v>0.99999999999999978</v>
      </c>
    </row>
    <row r="489" spans="4:7" x14ac:dyDescent="0.25">
      <c r="D489">
        <v>485</v>
      </c>
      <c r="E489">
        <f t="shared" si="15"/>
        <v>4.8500000000000005</v>
      </c>
      <c r="F489">
        <v>1</v>
      </c>
      <c r="G489">
        <f t="shared" si="14"/>
        <v>0.99999999999999978</v>
      </c>
    </row>
    <row r="490" spans="4:7" x14ac:dyDescent="0.25">
      <c r="D490">
        <v>486</v>
      </c>
      <c r="E490">
        <f t="shared" si="15"/>
        <v>4.8600000000000003</v>
      </c>
      <c r="F490">
        <v>1</v>
      </c>
      <c r="G490">
        <f t="shared" si="14"/>
        <v>0.99999999999999978</v>
      </c>
    </row>
    <row r="491" spans="4:7" x14ac:dyDescent="0.25">
      <c r="D491">
        <v>487</v>
      </c>
      <c r="E491">
        <f t="shared" si="15"/>
        <v>4.87</v>
      </c>
      <c r="F491">
        <v>1</v>
      </c>
      <c r="G491">
        <f t="shared" si="14"/>
        <v>0.99999999999999978</v>
      </c>
    </row>
    <row r="492" spans="4:7" x14ac:dyDescent="0.25">
      <c r="D492">
        <v>488</v>
      </c>
      <c r="E492">
        <f t="shared" si="15"/>
        <v>4.88</v>
      </c>
      <c r="F492">
        <v>1</v>
      </c>
      <c r="G492">
        <f t="shared" si="14"/>
        <v>0.99999999999999978</v>
      </c>
    </row>
    <row r="493" spans="4:7" x14ac:dyDescent="0.25">
      <c r="D493">
        <v>489</v>
      </c>
      <c r="E493">
        <f t="shared" si="15"/>
        <v>4.8899999999999997</v>
      </c>
      <c r="F493">
        <v>1</v>
      </c>
      <c r="G493">
        <f t="shared" si="14"/>
        <v>0.99999999999999978</v>
      </c>
    </row>
    <row r="494" spans="4:7" x14ac:dyDescent="0.25">
      <c r="D494">
        <v>490</v>
      </c>
      <c r="E494">
        <f t="shared" si="15"/>
        <v>4.9000000000000004</v>
      </c>
      <c r="F494">
        <v>1</v>
      </c>
      <c r="G494">
        <f t="shared" si="14"/>
        <v>0.99999999999999978</v>
      </c>
    </row>
    <row r="495" spans="4:7" x14ac:dyDescent="0.25">
      <c r="D495">
        <v>491</v>
      </c>
      <c r="E495">
        <f t="shared" si="15"/>
        <v>4.91</v>
      </c>
      <c r="F495">
        <v>1</v>
      </c>
      <c r="G495">
        <f t="shared" si="14"/>
        <v>0.99999999999999978</v>
      </c>
    </row>
    <row r="496" spans="4:7" x14ac:dyDescent="0.25">
      <c r="D496">
        <v>492</v>
      </c>
      <c r="E496">
        <f t="shared" si="15"/>
        <v>4.92</v>
      </c>
      <c r="F496">
        <v>1</v>
      </c>
      <c r="G496">
        <f t="shared" si="14"/>
        <v>0.99999999999999978</v>
      </c>
    </row>
    <row r="497" spans="4:7" x14ac:dyDescent="0.25">
      <c r="D497">
        <v>493</v>
      </c>
      <c r="E497">
        <f t="shared" si="15"/>
        <v>4.93</v>
      </c>
      <c r="F497">
        <v>1</v>
      </c>
      <c r="G497">
        <f t="shared" si="14"/>
        <v>0.99999999999999978</v>
      </c>
    </row>
    <row r="498" spans="4:7" x14ac:dyDescent="0.25">
      <c r="D498">
        <v>494</v>
      </c>
      <c r="E498">
        <f t="shared" si="15"/>
        <v>4.9400000000000004</v>
      </c>
      <c r="F498">
        <v>1</v>
      </c>
      <c r="G498">
        <f t="shared" si="14"/>
        <v>0.99999999999999978</v>
      </c>
    </row>
    <row r="499" spans="4:7" x14ac:dyDescent="0.25">
      <c r="D499">
        <v>495</v>
      </c>
      <c r="E499">
        <f t="shared" si="15"/>
        <v>4.95</v>
      </c>
      <c r="F499">
        <v>1</v>
      </c>
      <c r="G499">
        <f t="shared" si="14"/>
        <v>0.99999999999999978</v>
      </c>
    </row>
    <row r="500" spans="4:7" x14ac:dyDescent="0.25">
      <c r="D500">
        <v>496</v>
      </c>
      <c r="E500">
        <f t="shared" si="15"/>
        <v>4.96</v>
      </c>
      <c r="F500">
        <v>1</v>
      </c>
      <c r="G500">
        <f t="shared" si="14"/>
        <v>0.99999999999999978</v>
      </c>
    </row>
    <row r="501" spans="4:7" x14ac:dyDescent="0.25">
      <c r="D501">
        <v>497</v>
      </c>
      <c r="E501">
        <f t="shared" si="15"/>
        <v>4.97</v>
      </c>
      <c r="F501">
        <v>1</v>
      </c>
      <c r="G501">
        <f t="shared" si="14"/>
        <v>0.99999999999999978</v>
      </c>
    </row>
    <row r="502" spans="4:7" x14ac:dyDescent="0.25">
      <c r="D502">
        <v>498</v>
      </c>
      <c r="E502">
        <f t="shared" si="15"/>
        <v>4.9800000000000004</v>
      </c>
      <c r="F502">
        <v>1</v>
      </c>
      <c r="G502">
        <f t="shared" si="14"/>
        <v>0.99999999999999978</v>
      </c>
    </row>
    <row r="503" spans="4:7" x14ac:dyDescent="0.25">
      <c r="D503">
        <v>499</v>
      </c>
      <c r="E503">
        <f t="shared" si="15"/>
        <v>4.99</v>
      </c>
      <c r="F503">
        <v>1</v>
      </c>
      <c r="G503">
        <f t="shared" si="14"/>
        <v>0.99999999999999978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340B-BDD3-48B5-B133-018F36174080}">
  <dimension ref="A2:N18"/>
  <sheetViews>
    <sheetView workbookViewId="0">
      <selection activeCell="N6" sqref="N6"/>
    </sheetView>
  </sheetViews>
  <sheetFormatPr defaultRowHeight="15" x14ac:dyDescent="0.25"/>
  <sheetData>
    <row r="2" spans="1:14" x14ac:dyDescent="0.25">
      <c r="B2">
        <v>240</v>
      </c>
      <c r="C2">
        <v>120</v>
      </c>
      <c r="D2" t="s">
        <v>48</v>
      </c>
    </row>
    <row r="4" spans="1:14" x14ac:dyDescent="0.25">
      <c r="B4">
        <v>120</v>
      </c>
      <c r="C4">
        <v>120</v>
      </c>
    </row>
    <row r="5" spans="1:14" x14ac:dyDescent="0.25">
      <c r="A5" t="s">
        <v>30</v>
      </c>
      <c r="B5">
        <f>B4*SQRT(2)</f>
        <v>169.70562748477141</v>
      </c>
      <c r="C5">
        <f>C4*SQRT(2)</f>
        <v>169.70562748477141</v>
      </c>
    </row>
    <row r="6" spans="1:14" x14ac:dyDescent="0.25">
      <c r="A6" t="s">
        <v>31</v>
      </c>
      <c r="B6" s="1">
        <v>10000</v>
      </c>
      <c r="C6" s="1">
        <v>10000</v>
      </c>
      <c r="E6" s="1">
        <v>9.9999999999999995E-8</v>
      </c>
      <c r="F6" t="s">
        <v>37</v>
      </c>
      <c r="N6">
        <f>240*1.25</f>
        <v>300</v>
      </c>
    </row>
    <row r="7" spans="1:14" x14ac:dyDescent="0.25">
      <c r="A7" t="s">
        <v>32</v>
      </c>
      <c r="B7" s="1">
        <v>1000000</v>
      </c>
      <c r="C7" s="1">
        <v>1000000</v>
      </c>
      <c r="E7" s="4">
        <f>B7*E6</f>
        <v>9.9999999999999992E-2</v>
      </c>
      <c r="F7" t="s">
        <v>11</v>
      </c>
    </row>
    <row r="8" spans="1:14" x14ac:dyDescent="0.25">
      <c r="A8" t="s">
        <v>33</v>
      </c>
      <c r="B8" s="1">
        <f>B6/(B6+B7)</f>
        <v>9.9009900990099011E-3</v>
      </c>
      <c r="C8" s="1">
        <f>C6/(C6+C7)</f>
        <v>9.9009900990099011E-3</v>
      </c>
      <c r="J8" s="1">
        <v>1000000</v>
      </c>
      <c r="K8" t="s">
        <v>15</v>
      </c>
    </row>
    <row r="9" spans="1:14" x14ac:dyDescent="0.25">
      <c r="A9" t="s">
        <v>34</v>
      </c>
      <c r="B9" s="4">
        <f>B5*B8</f>
        <v>1.6802537374729842</v>
      </c>
      <c r="C9" s="4">
        <f>C5*C8</f>
        <v>1.6802537374729842</v>
      </c>
      <c r="J9">
        <v>0.56499999999999995</v>
      </c>
      <c r="K9" t="s">
        <v>6</v>
      </c>
    </row>
    <row r="10" spans="1:14" x14ac:dyDescent="0.25">
      <c r="A10" t="s">
        <v>35</v>
      </c>
      <c r="B10">
        <v>0.5</v>
      </c>
      <c r="C10">
        <v>0.5</v>
      </c>
    </row>
    <row r="11" spans="1:14" x14ac:dyDescent="0.25">
      <c r="A11" t="s">
        <v>36</v>
      </c>
      <c r="B11" s="4">
        <f>B9-B10</f>
        <v>1.1802537374729842</v>
      </c>
      <c r="C11" s="4">
        <f>C9-C10</f>
        <v>1.1802537374729842</v>
      </c>
      <c r="J11" s="1">
        <f>J9/J8</f>
        <v>5.6499999999999999E-7</v>
      </c>
      <c r="K11" t="s">
        <v>5</v>
      </c>
    </row>
    <row r="12" spans="1:14" x14ac:dyDescent="0.25">
      <c r="A12" t="s">
        <v>45</v>
      </c>
      <c r="B12">
        <f>B11*1000</f>
        <v>1180.2537374729843</v>
      </c>
      <c r="C12">
        <f>C11*1000</f>
        <v>1180.2537374729843</v>
      </c>
      <c r="D12">
        <v>550</v>
      </c>
      <c r="J12" s="4">
        <f>J11*1000000</f>
        <v>0.56499999999999995</v>
      </c>
      <c r="K12" t="s">
        <v>46</v>
      </c>
    </row>
    <row r="14" spans="1:14" x14ac:dyDescent="0.25">
      <c r="B14">
        <f>B12*2-1000</f>
        <v>1360.5074749459686</v>
      </c>
      <c r="C14">
        <f>C12-500</f>
        <v>680.25373747298431</v>
      </c>
    </row>
    <row r="15" spans="1:14" x14ac:dyDescent="0.25">
      <c r="A15" t="s">
        <v>47</v>
      </c>
      <c r="B15">
        <f>B14/5.67</f>
        <v>239.94840827971228</v>
      </c>
      <c r="C15">
        <f>C14/5.67</f>
        <v>119.97420413985614</v>
      </c>
    </row>
    <row r="16" spans="1:14" x14ac:dyDescent="0.25">
      <c r="B16">
        <f>B14/(2*B4)</f>
        <v>5.6687811456082029</v>
      </c>
      <c r="I16">
        <v>170</v>
      </c>
    </row>
    <row r="17" spans="2:10" x14ac:dyDescent="0.25">
      <c r="B17">
        <v>565</v>
      </c>
      <c r="I17">
        <f>I16/1000000</f>
        <v>1.7000000000000001E-4</v>
      </c>
      <c r="J17" t="s">
        <v>5</v>
      </c>
    </row>
    <row r="18" spans="2:10" x14ac:dyDescent="0.25">
      <c r="B18">
        <f>B17/10</f>
        <v>56.5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0E3F-7AF1-417F-87DD-04F1A027EFD5}">
  <dimension ref="B1:H17"/>
  <sheetViews>
    <sheetView tabSelected="1" workbookViewId="0">
      <selection activeCell="Q2" sqref="Q2"/>
    </sheetView>
  </sheetViews>
  <sheetFormatPr defaultRowHeight="15" x14ac:dyDescent="0.25"/>
  <cols>
    <col min="3" max="6" width="4.85546875" customWidth="1"/>
    <col min="7" max="7" width="7.140625" customWidth="1"/>
    <col min="8" max="8" width="10.5703125" bestFit="1" customWidth="1"/>
  </cols>
  <sheetData>
    <row r="1" spans="2:8" x14ac:dyDescent="0.25">
      <c r="C1" s="7" t="s">
        <v>66</v>
      </c>
      <c r="D1" s="7" t="s">
        <v>63</v>
      </c>
      <c r="E1" s="7" t="s">
        <v>64</v>
      </c>
      <c r="F1" s="7" t="s">
        <v>65</v>
      </c>
      <c r="G1" s="7" t="s">
        <v>67</v>
      </c>
      <c r="H1" t="s">
        <v>49</v>
      </c>
    </row>
    <row r="2" spans="2:8" x14ac:dyDescent="0.25">
      <c r="B2">
        <v>0</v>
      </c>
      <c r="C2" s="7">
        <f>IF(_xlfn.BITAND($B2,8)&lt;&gt;0,1,0)</f>
        <v>0</v>
      </c>
      <c r="D2" s="7">
        <f>IF(_xlfn.BITAND($B2,4)&lt;&gt;0,1,0)</f>
        <v>0</v>
      </c>
      <c r="E2" s="7">
        <f>IF(_xlfn.BITAND($B2,2)&lt;&gt;0,1,0)</f>
        <v>0</v>
      </c>
      <c r="F2" s="7">
        <f>IF(_xlfn.BITAND($B2,1)&lt;&gt;0,1,0)</f>
        <v>0</v>
      </c>
      <c r="G2" s="7">
        <f>(B2+1)*3.2</f>
        <v>3.2</v>
      </c>
      <c r="H2" s="6">
        <f>G2/0.6</f>
        <v>5.3333333333333339</v>
      </c>
    </row>
    <row r="3" spans="2:8" x14ac:dyDescent="0.25">
      <c r="B3">
        <v>1</v>
      </c>
      <c r="C3" s="7">
        <f t="shared" ref="C3:C17" si="0">IF(_xlfn.BITAND($B3,8)&lt;&gt;0,1,0)</f>
        <v>0</v>
      </c>
      <c r="D3" s="7">
        <f t="shared" ref="D3:D17" si="1">IF(_xlfn.BITAND($B3,4)&lt;&gt;0,1,0)</f>
        <v>0</v>
      </c>
      <c r="E3" s="7">
        <f t="shared" ref="E3:E17" si="2">IF(_xlfn.BITAND($B3,2)&lt;&gt;0,1,0)</f>
        <v>0</v>
      </c>
      <c r="F3" s="7">
        <f t="shared" ref="F3:F17" si="3">IF(_xlfn.BITAND($B3,1)&lt;&gt;0,1,0)</f>
        <v>1</v>
      </c>
      <c r="G3" s="7">
        <f t="shared" ref="G3:G16" si="4">(B3+1)*3.2</f>
        <v>6.4</v>
      </c>
      <c r="H3" s="6">
        <f t="shared" ref="H3:H17" si="5">G3/0.6</f>
        <v>10.666666666666668</v>
      </c>
    </row>
    <row r="4" spans="2:8" x14ac:dyDescent="0.25">
      <c r="B4">
        <v>2</v>
      </c>
      <c r="C4" s="7">
        <f t="shared" si="0"/>
        <v>0</v>
      </c>
      <c r="D4" s="7">
        <f t="shared" si="1"/>
        <v>0</v>
      </c>
      <c r="E4" s="7">
        <f t="shared" si="2"/>
        <v>1</v>
      </c>
      <c r="F4" s="7">
        <f t="shared" si="3"/>
        <v>0</v>
      </c>
      <c r="G4" s="7">
        <f t="shared" si="4"/>
        <v>9.6000000000000014</v>
      </c>
      <c r="H4" s="6">
        <f t="shared" si="5"/>
        <v>16.000000000000004</v>
      </c>
    </row>
    <row r="5" spans="2:8" x14ac:dyDescent="0.25">
      <c r="B5">
        <v>3</v>
      </c>
      <c r="C5" s="7">
        <f t="shared" si="0"/>
        <v>0</v>
      </c>
      <c r="D5" s="7">
        <f t="shared" si="1"/>
        <v>0</v>
      </c>
      <c r="E5" s="7">
        <f t="shared" si="2"/>
        <v>1</v>
      </c>
      <c r="F5" s="7">
        <f t="shared" si="3"/>
        <v>1</v>
      </c>
      <c r="G5" s="7">
        <f t="shared" si="4"/>
        <v>12.8</v>
      </c>
      <c r="H5" s="6">
        <f t="shared" si="5"/>
        <v>21.333333333333336</v>
      </c>
    </row>
    <row r="6" spans="2:8" x14ac:dyDescent="0.25">
      <c r="B6">
        <v>4</v>
      </c>
      <c r="C6" s="7">
        <f t="shared" si="0"/>
        <v>0</v>
      </c>
      <c r="D6" s="7">
        <f t="shared" si="1"/>
        <v>1</v>
      </c>
      <c r="E6" s="7">
        <f t="shared" si="2"/>
        <v>0</v>
      </c>
      <c r="F6" s="7">
        <f t="shared" si="3"/>
        <v>0</v>
      </c>
      <c r="G6" s="7">
        <f t="shared" si="4"/>
        <v>16</v>
      </c>
      <c r="H6" s="6">
        <f t="shared" si="5"/>
        <v>26.666666666666668</v>
      </c>
    </row>
    <row r="7" spans="2:8" x14ac:dyDescent="0.25">
      <c r="B7">
        <v>5</v>
      </c>
      <c r="C7" s="7">
        <f t="shared" si="0"/>
        <v>0</v>
      </c>
      <c r="D7" s="7">
        <f t="shared" si="1"/>
        <v>1</v>
      </c>
      <c r="E7" s="7">
        <f t="shared" si="2"/>
        <v>0</v>
      </c>
      <c r="F7" s="7">
        <f t="shared" si="3"/>
        <v>1</v>
      </c>
      <c r="G7" s="7">
        <f t="shared" si="4"/>
        <v>19.200000000000003</v>
      </c>
      <c r="H7" s="6">
        <f t="shared" si="5"/>
        <v>32.000000000000007</v>
      </c>
    </row>
    <row r="8" spans="2:8" x14ac:dyDescent="0.25">
      <c r="B8">
        <v>6</v>
      </c>
      <c r="C8" s="7">
        <f t="shared" si="0"/>
        <v>0</v>
      </c>
      <c r="D8" s="7">
        <f t="shared" si="1"/>
        <v>1</v>
      </c>
      <c r="E8" s="7">
        <f t="shared" si="2"/>
        <v>1</v>
      </c>
      <c r="F8" s="7">
        <f t="shared" si="3"/>
        <v>0</v>
      </c>
      <c r="G8" s="7">
        <f t="shared" si="4"/>
        <v>22.400000000000002</v>
      </c>
      <c r="H8" s="6">
        <f t="shared" si="5"/>
        <v>37.333333333333336</v>
      </c>
    </row>
    <row r="9" spans="2:8" x14ac:dyDescent="0.25">
      <c r="B9">
        <v>7</v>
      </c>
      <c r="C9" s="7">
        <f t="shared" si="0"/>
        <v>0</v>
      </c>
      <c r="D9" s="7">
        <f t="shared" si="1"/>
        <v>1</v>
      </c>
      <c r="E9" s="7">
        <f t="shared" si="2"/>
        <v>1</v>
      </c>
      <c r="F9" s="7">
        <f t="shared" si="3"/>
        <v>1</v>
      </c>
      <c r="G9" s="7">
        <f t="shared" si="4"/>
        <v>25.6</v>
      </c>
      <c r="H9" s="6">
        <f t="shared" si="5"/>
        <v>42.666666666666671</v>
      </c>
    </row>
    <row r="10" spans="2:8" x14ac:dyDescent="0.25">
      <c r="B10">
        <v>8</v>
      </c>
      <c r="C10" s="7">
        <f t="shared" si="0"/>
        <v>1</v>
      </c>
      <c r="D10" s="7">
        <f t="shared" si="1"/>
        <v>0</v>
      </c>
      <c r="E10" s="7">
        <f t="shared" si="2"/>
        <v>0</v>
      </c>
      <c r="F10" s="7">
        <f t="shared" si="3"/>
        <v>0</v>
      </c>
      <c r="G10" s="7">
        <f t="shared" si="4"/>
        <v>28.8</v>
      </c>
      <c r="H10" s="6">
        <f t="shared" si="5"/>
        <v>48</v>
      </c>
    </row>
    <row r="11" spans="2:8" x14ac:dyDescent="0.25">
      <c r="B11">
        <v>9</v>
      </c>
      <c r="C11" s="7">
        <f t="shared" si="0"/>
        <v>1</v>
      </c>
      <c r="D11" s="7">
        <f t="shared" si="1"/>
        <v>0</v>
      </c>
      <c r="E11" s="7">
        <f t="shared" si="2"/>
        <v>0</v>
      </c>
      <c r="F11" s="7">
        <f t="shared" si="3"/>
        <v>1</v>
      </c>
      <c r="G11" s="7">
        <f t="shared" si="4"/>
        <v>32</v>
      </c>
      <c r="H11" s="6">
        <f t="shared" si="5"/>
        <v>53.333333333333336</v>
      </c>
    </row>
    <row r="12" spans="2:8" x14ac:dyDescent="0.25">
      <c r="B12">
        <v>10</v>
      </c>
      <c r="C12" s="7">
        <f t="shared" si="0"/>
        <v>1</v>
      </c>
      <c r="D12" s="7">
        <f t="shared" si="1"/>
        <v>0</v>
      </c>
      <c r="E12" s="7">
        <f t="shared" si="2"/>
        <v>1</v>
      </c>
      <c r="F12" s="7">
        <f t="shared" si="3"/>
        <v>0</v>
      </c>
      <c r="G12" s="7">
        <f t="shared" si="4"/>
        <v>35.200000000000003</v>
      </c>
      <c r="H12" s="6">
        <f t="shared" si="5"/>
        <v>58.666666666666671</v>
      </c>
    </row>
    <row r="13" spans="2:8" x14ac:dyDescent="0.25">
      <c r="B13">
        <v>11</v>
      </c>
      <c r="C13" s="7">
        <f t="shared" si="0"/>
        <v>1</v>
      </c>
      <c r="D13" s="7">
        <f t="shared" si="1"/>
        <v>0</v>
      </c>
      <c r="E13" s="7">
        <f t="shared" si="2"/>
        <v>1</v>
      </c>
      <c r="F13" s="7">
        <f t="shared" si="3"/>
        <v>1</v>
      </c>
      <c r="G13" s="7">
        <f t="shared" si="4"/>
        <v>38.400000000000006</v>
      </c>
      <c r="H13" s="6">
        <f t="shared" si="5"/>
        <v>64.000000000000014</v>
      </c>
    </row>
    <row r="14" spans="2:8" x14ac:dyDescent="0.25">
      <c r="B14">
        <v>12</v>
      </c>
      <c r="C14" s="7">
        <f t="shared" si="0"/>
        <v>1</v>
      </c>
      <c r="D14" s="7">
        <f t="shared" si="1"/>
        <v>1</v>
      </c>
      <c r="E14" s="7">
        <f t="shared" si="2"/>
        <v>0</v>
      </c>
      <c r="F14" s="7">
        <f t="shared" si="3"/>
        <v>0</v>
      </c>
      <c r="G14" s="7">
        <f t="shared" si="4"/>
        <v>41.6</v>
      </c>
      <c r="H14" s="6">
        <f t="shared" si="5"/>
        <v>69.333333333333343</v>
      </c>
    </row>
    <row r="15" spans="2:8" x14ac:dyDescent="0.25">
      <c r="B15">
        <v>13</v>
      </c>
      <c r="C15" s="7">
        <f t="shared" si="0"/>
        <v>1</v>
      </c>
      <c r="D15" s="7">
        <f t="shared" si="1"/>
        <v>1</v>
      </c>
      <c r="E15" s="7">
        <f t="shared" si="2"/>
        <v>0</v>
      </c>
      <c r="F15" s="7">
        <f t="shared" si="3"/>
        <v>1</v>
      </c>
      <c r="G15" s="7">
        <f t="shared" si="4"/>
        <v>44.800000000000004</v>
      </c>
      <c r="H15" s="6">
        <f t="shared" si="5"/>
        <v>74.666666666666671</v>
      </c>
    </row>
    <row r="16" spans="2:8" x14ac:dyDescent="0.25">
      <c r="B16">
        <v>14</v>
      </c>
      <c r="C16" s="7">
        <f t="shared" si="0"/>
        <v>1</v>
      </c>
      <c r="D16" s="7">
        <f t="shared" si="1"/>
        <v>1</v>
      </c>
      <c r="E16" s="7">
        <f t="shared" si="2"/>
        <v>1</v>
      </c>
      <c r="F16" s="7">
        <f t="shared" si="3"/>
        <v>0</v>
      </c>
      <c r="G16" s="7">
        <f t="shared" si="4"/>
        <v>48</v>
      </c>
      <c r="H16" s="6">
        <f t="shared" si="5"/>
        <v>80</v>
      </c>
    </row>
    <row r="17" spans="2:8" x14ac:dyDescent="0.25">
      <c r="B17">
        <v>15</v>
      </c>
      <c r="C17" s="7">
        <f t="shared" si="0"/>
        <v>1</v>
      </c>
      <c r="D17" s="7">
        <f t="shared" si="1"/>
        <v>1</v>
      </c>
      <c r="E17" s="7">
        <f t="shared" si="2"/>
        <v>1</v>
      </c>
      <c r="F17" s="7">
        <f t="shared" si="3"/>
        <v>1</v>
      </c>
      <c r="G17" s="7">
        <v>26</v>
      </c>
      <c r="H17" s="6">
        <f t="shared" si="5"/>
        <v>43.333333333333336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7A46-EA4B-4BD4-89DB-935E46C70620}">
  <dimension ref="A1:J18"/>
  <sheetViews>
    <sheetView workbookViewId="0">
      <selection activeCell="E12" sqref="E12"/>
    </sheetView>
  </sheetViews>
  <sheetFormatPr defaultRowHeight="15" x14ac:dyDescent="0.25"/>
  <cols>
    <col min="1" max="1" width="12" customWidth="1"/>
    <col min="3" max="3" width="10" bestFit="1" customWidth="1"/>
  </cols>
  <sheetData>
    <row r="1" spans="1:10" x14ac:dyDescent="0.25">
      <c r="A1" t="s">
        <v>55</v>
      </c>
      <c r="E1">
        <v>7</v>
      </c>
      <c r="F1">
        <v>13</v>
      </c>
      <c r="G1">
        <v>18</v>
      </c>
      <c r="H1">
        <v>24</v>
      </c>
      <c r="I1">
        <v>30</v>
      </c>
      <c r="J1">
        <v>48</v>
      </c>
    </row>
    <row r="2" spans="1:10" x14ac:dyDescent="0.25">
      <c r="A2" t="s">
        <v>50</v>
      </c>
      <c r="B2" t="s">
        <v>5</v>
      </c>
      <c r="C2">
        <v>24</v>
      </c>
      <c r="D2">
        <v>25.3</v>
      </c>
      <c r="E2">
        <v>6.5</v>
      </c>
      <c r="F2">
        <v>11.8</v>
      </c>
      <c r="G2">
        <v>17.3</v>
      </c>
      <c r="H2">
        <v>23.4</v>
      </c>
      <c r="I2">
        <v>28.8</v>
      </c>
      <c r="J2">
        <v>48</v>
      </c>
    </row>
    <row r="3" spans="1:10" x14ac:dyDescent="0.25">
      <c r="A3" t="s">
        <v>38</v>
      </c>
      <c r="B3" t="s">
        <v>15</v>
      </c>
      <c r="C3" s="1">
        <v>10000</v>
      </c>
      <c r="D3" s="1">
        <v>10000</v>
      </c>
      <c r="E3" s="1">
        <v>10000</v>
      </c>
      <c r="F3" s="1">
        <v>10000</v>
      </c>
      <c r="G3" s="1">
        <v>10000</v>
      </c>
      <c r="H3" s="1">
        <v>10000</v>
      </c>
      <c r="I3" s="1">
        <v>10000</v>
      </c>
      <c r="J3" s="1">
        <v>10000</v>
      </c>
    </row>
    <row r="4" spans="1:10" x14ac:dyDescent="0.25">
      <c r="A4" t="s">
        <v>39</v>
      </c>
      <c r="B4" t="s">
        <v>6</v>
      </c>
      <c r="C4">
        <v>50</v>
      </c>
      <c r="D4">
        <v>50.4</v>
      </c>
      <c r="E4">
        <v>23.6</v>
      </c>
      <c r="F4">
        <f>$E4*F1/$E1</f>
        <v>43.828571428571429</v>
      </c>
      <c r="G4">
        <f>$E4*G1/$E1</f>
        <v>60.68571428571429</v>
      </c>
      <c r="H4">
        <f>$E4*H1/$E1</f>
        <v>80.914285714285725</v>
      </c>
      <c r="I4">
        <f>$E4*I1/$E1</f>
        <v>101.14285714285714</v>
      </c>
      <c r="J4">
        <f>$E4*J1/$E1</f>
        <v>161.82857142857145</v>
      </c>
    </row>
    <row r="6" spans="1:10" x14ac:dyDescent="0.25">
      <c r="A6" t="s">
        <v>40</v>
      </c>
      <c r="B6" t="s">
        <v>5</v>
      </c>
      <c r="C6" s="4">
        <f>C4/C3</f>
        <v>5.0000000000000001E-3</v>
      </c>
      <c r="D6" s="4">
        <f>D4/D3</f>
        <v>5.0400000000000002E-3</v>
      </c>
      <c r="E6" s="4">
        <f>E4/E3</f>
        <v>2.3600000000000001E-3</v>
      </c>
      <c r="F6" s="4">
        <f>F4/F3</f>
        <v>4.3828571428571432E-3</v>
      </c>
      <c r="G6" s="4">
        <f>G4/G3</f>
        <v>6.0685714285714292E-3</v>
      </c>
      <c r="H6" s="4">
        <f>H4/H3</f>
        <v>8.0914285714285723E-3</v>
      </c>
      <c r="I6" s="4">
        <f>I4/I3</f>
        <v>1.0114285714285715E-2</v>
      </c>
      <c r="J6" s="4">
        <f>J4/J3</f>
        <v>1.6182857142857145E-2</v>
      </c>
    </row>
    <row r="8" spans="1:10" x14ac:dyDescent="0.25">
      <c r="A8" t="s">
        <v>41</v>
      </c>
      <c r="B8" t="s">
        <v>15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</row>
    <row r="9" spans="1:10" x14ac:dyDescent="0.25">
      <c r="A9" t="s">
        <v>42</v>
      </c>
      <c r="B9" t="s">
        <v>6</v>
      </c>
      <c r="C9" s="4">
        <f>C8*C6</f>
        <v>0.5</v>
      </c>
      <c r="D9" s="4">
        <f>D8*D6</f>
        <v>0.504</v>
      </c>
      <c r="E9" s="4">
        <f>E8*E6</f>
        <v>0.23600000000000002</v>
      </c>
      <c r="F9" s="4">
        <f>F8*F6</f>
        <v>0.43828571428571433</v>
      </c>
      <c r="G9" s="4">
        <f>G8*G6</f>
        <v>0.60685714285714287</v>
      </c>
      <c r="H9" s="4">
        <f>H8*H6</f>
        <v>0.80914285714285727</v>
      </c>
      <c r="I9" s="4">
        <f>I8*I6</f>
        <v>1.0114285714285716</v>
      </c>
      <c r="J9" s="4">
        <f>J8*J6</f>
        <v>1.6182857142857145</v>
      </c>
    </row>
    <row r="10" spans="1:10" x14ac:dyDescent="0.25">
      <c r="A10" t="s">
        <v>60</v>
      </c>
      <c r="E10">
        <v>1100</v>
      </c>
      <c r="F10">
        <v>1588</v>
      </c>
      <c r="G10">
        <v>1935</v>
      </c>
      <c r="H10">
        <v>2192</v>
      </c>
      <c r="I10">
        <v>2326</v>
      </c>
    </row>
    <row r="11" spans="1:10" x14ac:dyDescent="0.25">
      <c r="A11" s="5" t="s">
        <v>61</v>
      </c>
      <c r="E11">
        <v>1.84</v>
      </c>
      <c r="F11">
        <v>2.16</v>
      </c>
      <c r="G11">
        <v>2.3199999999999998</v>
      </c>
      <c r="H11">
        <v>2.44</v>
      </c>
      <c r="I11">
        <v>2.52</v>
      </c>
    </row>
    <row r="12" spans="1:10" x14ac:dyDescent="0.25">
      <c r="A12" t="s">
        <v>56</v>
      </c>
      <c r="E12">
        <f>EXP((E10+466.94)/837.41)</f>
        <v>6.4959195337489239</v>
      </c>
      <c r="F12">
        <f t="shared" ref="F12:I12" si="0">EXP((F10+466.94)/837.41)</f>
        <v>11.63390182348347</v>
      </c>
      <c r="G12">
        <f t="shared" si="0"/>
        <v>17.606995497589001</v>
      </c>
      <c r="H12">
        <f t="shared" si="0"/>
        <v>23.931484768607543</v>
      </c>
      <c r="I12">
        <f t="shared" si="0"/>
        <v>28.084340465669452</v>
      </c>
    </row>
    <row r="14" spans="1:10" x14ac:dyDescent="0.25">
      <c r="A14" t="s">
        <v>44</v>
      </c>
      <c r="B14" t="s">
        <v>14</v>
      </c>
      <c r="C14" s="1">
        <v>9.9999999999999995E-8</v>
      </c>
      <c r="D14" s="1">
        <v>9.9999999999999995E-8</v>
      </c>
      <c r="E14" s="1">
        <v>9.9999999999999995E-8</v>
      </c>
      <c r="F14" s="1">
        <v>9.9999999999999995E-8</v>
      </c>
      <c r="G14" s="1">
        <v>9.9999999999999995E-8</v>
      </c>
      <c r="H14" s="1">
        <v>9.9999999999999995E-8</v>
      </c>
      <c r="I14" s="1">
        <v>9.9999999999999995E-8</v>
      </c>
      <c r="J14" s="1">
        <v>9.9999999999999995E-8</v>
      </c>
    </row>
    <row r="15" spans="1:10" x14ac:dyDescent="0.25">
      <c r="A15" t="s">
        <v>43</v>
      </c>
      <c r="B15" t="s">
        <v>15</v>
      </c>
      <c r="C15">
        <v>33</v>
      </c>
      <c r="D15">
        <v>33</v>
      </c>
      <c r="E15">
        <v>33</v>
      </c>
      <c r="F15">
        <v>33</v>
      </c>
      <c r="G15">
        <v>33</v>
      </c>
      <c r="H15">
        <v>33</v>
      </c>
      <c r="I15">
        <v>33</v>
      </c>
      <c r="J15">
        <v>33</v>
      </c>
    </row>
    <row r="16" spans="1:10" x14ac:dyDescent="0.25">
      <c r="A16" t="s">
        <v>10</v>
      </c>
      <c r="B16" t="s">
        <v>11</v>
      </c>
      <c r="C16" s="4">
        <f>C14*C15</f>
        <v>3.2999999999999997E-6</v>
      </c>
      <c r="D16" s="4">
        <f>D14*D15</f>
        <v>3.2999999999999997E-6</v>
      </c>
      <c r="E16" s="4">
        <f>E14*E15</f>
        <v>3.2999999999999997E-6</v>
      </c>
      <c r="F16" s="4">
        <f>F14*F15</f>
        <v>3.2999999999999997E-6</v>
      </c>
      <c r="G16" s="4">
        <f>G14*G15</f>
        <v>3.2999999999999997E-6</v>
      </c>
      <c r="H16" s="4">
        <f>H14*H15</f>
        <v>3.2999999999999997E-6</v>
      </c>
      <c r="I16" s="4">
        <f>I14*I15</f>
        <v>3.2999999999999997E-6</v>
      </c>
      <c r="J16" s="4">
        <f>J14*J15</f>
        <v>3.2999999999999997E-6</v>
      </c>
    </row>
    <row r="17" spans="2:10" x14ac:dyDescent="0.25">
      <c r="B17" t="s">
        <v>12</v>
      </c>
      <c r="C17" s="4">
        <f>C16*1000</f>
        <v>3.2999999999999995E-3</v>
      </c>
      <c r="D17" s="4">
        <f>D16*1000</f>
        <v>3.2999999999999995E-3</v>
      </c>
      <c r="E17" s="4">
        <f>E16*1000</f>
        <v>3.2999999999999995E-3</v>
      </c>
      <c r="F17" s="4">
        <f>F16*1000</f>
        <v>3.2999999999999995E-3</v>
      </c>
      <c r="G17" s="4">
        <f>G16*1000</f>
        <v>3.2999999999999995E-3</v>
      </c>
      <c r="H17" s="4">
        <f>H16*1000</f>
        <v>3.2999999999999995E-3</v>
      </c>
      <c r="I17" s="4">
        <f>I16*1000</f>
        <v>3.2999999999999995E-3</v>
      </c>
      <c r="J17" s="4">
        <f>J16*1000</f>
        <v>3.2999999999999995E-3</v>
      </c>
    </row>
    <row r="18" spans="2:10" x14ac:dyDescent="0.25">
      <c r="B18" t="s">
        <v>1</v>
      </c>
      <c r="C18" s="4">
        <f>C17*1000</f>
        <v>3.2999999999999994</v>
      </c>
      <c r="D18" s="4">
        <f>D17*1000</f>
        <v>3.2999999999999994</v>
      </c>
      <c r="E18" s="4">
        <f>E17*1000</f>
        <v>3.2999999999999994</v>
      </c>
      <c r="F18" s="4">
        <f>F17*1000</f>
        <v>3.2999999999999994</v>
      </c>
      <c r="G18" s="4">
        <f>G17*1000</f>
        <v>3.2999999999999994</v>
      </c>
      <c r="H18" s="4">
        <f>H17*1000</f>
        <v>3.2999999999999994</v>
      </c>
      <c r="I18" s="4">
        <f>I17*1000</f>
        <v>3.2999999999999994</v>
      </c>
      <c r="J18" s="4">
        <f>J17*1000</f>
        <v>3.2999999999999994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CE89-4A59-4C8D-A0E5-65DB02CA5D3B}">
  <dimension ref="A3:K20"/>
  <sheetViews>
    <sheetView workbookViewId="0">
      <selection activeCell="I26" sqref="I26"/>
    </sheetView>
  </sheetViews>
  <sheetFormatPr defaultRowHeight="15" x14ac:dyDescent="0.25"/>
  <sheetData>
    <row r="3" spans="1:11" x14ac:dyDescent="0.25">
      <c r="A3" t="s">
        <v>51</v>
      </c>
      <c r="B3" t="s">
        <v>5</v>
      </c>
      <c r="C3">
        <v>0.01</v>
      </c>
      <c r="D3">
        <v>3.5999999999999997E-2</v>
      </c>
      <c r="H3" t="s">
        <v>59</v>
      </c>
      <c r="I3" t="s">
        <v>58</v>
      </c>
      <c r="J3" t="s">
        <v>53</v>
      </c>
      <c r="K3" t="s">
        <v>54</v>
      </c>
    </row>
    <row r="4" spans="1:11" x14ac:dyDescent="0.25">
      <c r="A4" t="s">
        <v>52</v>
      </c>
      <c r="B4" t="s">
        <v>6</v>
      </c>
      <c r="C4">
        <v>120</v>
      </c>
      <c r="D4">
        <v>120</v>
      </c>
      <c r="H4">
        <f>J4*0.000002</f>
        <v>1.9999999999999998E-5</v>
      </c>
      <c r="I4">
        <f>J4*0.004</f>
        <v>0.04</v>
      </c>
      <c r="J4">
        <v>10</v>
      </c>
      <c r="K4">
        <f>I4^2/J4</f>
        <v>1.6000000000000001E-4</v>
      </c>
    </row>
    <row r="5" spans="1:11" x14ac:dyDescent="0.25">
      <c r="A5" t="s">
        <v>53</v>
      </c>
      <c r="B5" t="s">
        <v>15</v>
      </c>
      <c r="C5">
        <f>C4/C3</f>
        <v>12000</v>
      </c>
      <c r="D5">
        <f>D4/D3</f>
        <v>3333.3333333333335</v>
      </c>
      <c r="H5">
        <f t="shared" ref="H5:H6" si="0">J5*0.000002</f>
        <v>1.9999999999999998E-4</v>
      </c>
      <c r="I5">
        <f t="shared" ref="I5:I6" si="1">J5*0.004</f>
        <v>0.4</v>
      </c>
      <c r="J5">
        <v>100</v>
      </c>
      <c r="K5">
        <f t="shared" ref="K5:K6" si="2">I5^2/J5</f>
        <v>1.6000000000000003E-3</v>
      </c>
    </row>
    <row r="6" spans="1:11" x14ac:dyDescent="0.25">
      <c r="A6" t="s">
        <v>54</v>
      </c>
      <c r="B6" t="s">
        <v>25</v>
      </c>
      <c r="C6">
        <f>C4^2/C5</f>
        <v>1.2</v>
      </c>
      <c r="D6">
        <f>D4^2/D5</f>
        <v>4.3199999999999994</v>
      </c>
      <c r="H6">
        <f t="shared" si="0"/>
        <v>2E-3</v>
      </c>
      <c r="I6">
        <f t="shared" si="1"/>
        <v>4</v>
      </c>
      <c r="J6">
        <v>1000</v>
      </c>
      <c r="K6">
        <f t="shared" si="2"/>
        <v>1.6E-2</v>
      </c>
    </row>
    <row r="9" spans="1:11" x14ac:dyDescent="0.25">
      <c r="G9">
        <f>0.036/0.000002</f>
        <v>18000</v>
      </c>
    </row>
    <row r="10" spans="1:11" x14ac:dyDescent="0.25">
      <c r="G10">
        <f>30/18000</f>
        <v>1.6666666666666668E-3</v>
      </c>
    </row>
    <row r="11" spans="1:11" x14ac:dyDescent="0.25">
      <c r="C11">
        <f>0.2/100000</f>
        <v>1.9999999999999999E-6</v>
      </c>
      <c r="D11" t="s">
        <v>5</v>
      </c>
    </row>
    <row r="12" spans="1:11" x14ac:dyDescent="0.25">
      <c r="C12">
        <f>C11*1000000</f>
        <v>2</v>
      </c>
      <c r="D12" t="s">
        <v>46</v>
      </c>
    </row>
    <row r="15" spans="1:11" x14ac:dyDescent="0.25">
      <c r="E15" t="s">
        <v>6</v>
      </c>
      <c r="F15">
        <v>120</v>
      </c>
    </row>
    <row r="16" spans="1:11" x14ac:dyDescent="0.25">
      <c r="E16" t="s">
        <v>53</v>
      </c>
      <c r="F16">
        <v>6600</v>
      </c>
    </row>
    <row r="17" spans="5:7" x14ac:dyDescent="0.25">
      <c r="E17" t="s">
        <v>57</v>
      </c>
      <c r="F17">
        <f>F15/F16</f>
        <v>1.8181818181818181E-2</v>
      </c>
    </row>
    <row r="18" spans="5:7" x14ac:dyDescent="0.25">
      <c r="F18">
        <f>F17*1000</f>
        <v>18.18181818181818</v>
      </c>
    </row>
    <row r="20" spans="5:7" x14ac:dyDescent="0.25">
      <c r="E20" t="s">
        <v>62</v>
      </c>
      <c r="F20">
        <f>F16*F17^2</f>
        <v>2.1818181818181817</v>
      </c>
      <c r="G2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IIR</vt:lpstr>
      <vt:lpstr>Vmeas</vt:lpstr>
      <vt:lpstr>dip_sw</vt:lpstr>
      <vt:lpstr>Imeas</vt:lpstr>
      <vt:lpstr>gfi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</dc:creator>
  <cp:lastModifiedBy>Laf</cp:lastModifiedBy>
  <dcterms:created xsi:type="dcterms:W3CDTF">2019-11-30T20:53:41Z</dcterms:created>
  <dcterms:modified xsi:type="dcterms:W3CDTF">2020-01-08T12:02:13Z</dcterms:modified>
</cp:coreProperties>
</file>