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/Documents/school/ds/lifecycle-project-lg-50LB5800/assets/"/>
    </mc:Choice>
  </mc:AlternateContent>
  <xr:revisionPtr revIDLastSave="0" documentId="13_ncr:1_{57FA6A73-F6C5-5D41-B75F-CC3366B231F9}" xr6:coauthVersionLast="47" xr6:coauthVersionMax="47" xr10:uidLastSave="{00000000-0000-0000-0000-000000000000}"/>
  <bookViews>
    <workbookView xWindow="160" yWindow="660" windowWidth="38080" windowHeight="20780" xr2:uid="{1750A1EE-26F4-5F47-9CF4-E18D3C36F34E}"/>
  </bookViews>
  <sheets>
    <sheet name="Raw data" sheetId="1" r:id="rId1"/>
    <sheet name="Stats per country" sheetId="2" r:id="rId2"/>
    <sheet name="Stats per supplier" sheetId="3" r:id="rId3"/>
    <sheet name="Stats per me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6" i="1"/>
  <c r="J7" i="1"/>
  <c r="A2" i="4" a="1"/>
  <c r="B5" i="4" s="1"/>
  <c r="A3" i="3" a="1"/>
  <c r="A3" i="2" a="1"/>
  <c r="A3" i="2" s="1"/>
  <c r="B3" i="2" s="1"/>
  <c r="A2" i="4" l="1"/>
  <c r="B3" i="4"/>
  <c r="B4" i="4"/>
  <c r="A3" i="3"/>
  <c r="B231" i="3"/>
  <c r="B243" i="3"/>
  <c r="B219" i="3"/>
  <c r="B183" i="3"/>
  <c r="B171" i="3"/>
  <c r="B147" i="3"/>
  <c r="B123" i="3"/>
  <c r="B75" i="3"/>
  <c r="B27" i="3"/>
  <c r="B242" i="3"/>
  <c r="B206" i="3"/>
  <c r="B182" i="3"/>
  <c r="B170" i="3"/>
  <c r="B158" i="3"/>
  <c r="B134" i="3"/>
  <c r="B122" i="3"/>
  <c r="B110" i="3"/>
  <c r="B98" i="3"/>
  <c r="B86" i="3"/>
  <c r="B38" i="3"/>
  <c r="B14" i="3"/>
  <c r="B193" i="3"/>
  <c r="B145" i="3"/>
  <c r="B133" i="3"/>
  <c r="B109" i="3"/>
  <c r="B85" i="3"/>
  <c r="B13" i="3"/>
  <c r="B4" i="3"/>
  <c r="B204" i="3"/>
  <c r="B168" i="3"/>
  <c r="B132" i="3"/>
  <c r="B96" i="3"/>
  <c r="B84" i="3"/>
  <c r="B72" i="3"/>
  <c r="B36" i="3"/>
  <c r="B251" i="3"/>
  <c r="B215" i="3"/>
  <c r="B179" i="3"/>
  <c r="B155" i="3"/>
  <c r="B143" i="3"/>
  <c r="B107" i="3"/>
  <c r="B83" i="3"/>
  <c r="B71" i="3"/>
  <c r="B59" i="3"/>
  <c r="B47" i="3"/>
  <c r="B35" i="3"/>
  <c r="B11" i="3"/>
  <c r="B238" i="3"/>
  <c r="B202" i="3"/>
  <c r="B190" i="3"/>
  <c r="B178" i="3"/>
  <c r="B166" i="3"/>
  <c r="B154" i="3"/>
  <c r="B130" i="3"/>
  <c r="B118" i="3"/>
  <c r="B106" i="3"/>
  <c r="B94" i="3"/>
  <c r="B82" i="3"/>
  <c r="B70" i="3"/>
  <c r="B10" i="3"/>
  <c r="B237" i="3"/>
  <c r="B201" i="3"/>
  <c r="B165" i="3"/>
  <c r="B141" i="3"/>
  <c r="B69" i="3"/>
  <c r="B9" i="3"/>
  <c r="B248" i="3"/>
  <c r="B236" i="3"/>
  <c r="B224" i="3"/>
  <c r="B212" i="3"/>
  <c r="B200" i="3"/>
  <c r="B188" i="3"/>
  <c r="B176" i="3"/>
  <c r="B164" i="3"/>
  <c r="B152" i="3"/>
  <c r="B140" i="3"/>
  <c r="B128" i="3"/>
  <c r="B116" i="3"/>
  <c r="B104" i="3"/>
  <c r="B92" i="3"/>
  <c r="B80" i="3"/>
  <c r="B68" i="3"/>
  <c r="B56" i="3"/>
  <c r="B44" i="3"/>
  <c r="B32" i="3"/>
  <c r="B20" i="3"/>
  <c r="B8" i="3"/>
  <c r="B74" i="3"/>
  <c r="B181" i="3"/>
  <c r="B73" i="3"/>
  <c r="B240" i="3"/>
  <c r="B144" i="3"/>
  <c r="B24" i="3"/>
  <c r="B239" i="3"/>
  <c r="B191" i="3"/>
  <c r="B119" i="3"/>
  <c r="B34" i="3"/>
  <c r="B189" i="3"/>
  <c r="B117" i="3"/>
  <c r="B21" i="3"/>
  <c r="B247" i="3"/>
  <c r="B235" i="3"/>
  <c r="B223" i="3"/>
  <c r="B211" i="3"/>
  <c r="B199" i="3"/>
  <c r="B187" i="3"/>
  <c r="B175" i="3"/>
  <c r="B163" i="3"/>
  <c r="B151" i="3"/>
  <c r="B139" i="3"/>
  <c r="B127" i="3"/>
  <c r="B115" i="3"/>
  <c r="B103" i="3"/>
  <c r="B91" i="3"/>
  <c r="B79" i="3"/>
  <c r="B67" i="3"/>
  <c r="B55" i="3"/>
  <c r="B43" i="3"/>
  <c r="B31" i="3"/>
  <c r="B19" i="3"/>
  <c r="B7" i="3"/>
  <c r="B195" i="3"/>
  <c r="B111" i="3"/>
  <c r="B230" i="3"/>
  <c r="B50" i="3"/>
  <c r="B169" i="3"/>
  <c r="B61" i="3"/>
  <c r="B228" i="3"/>
  <c r="B156" i="3"/>
  <c r="B48" i="3"/>
  <c r="B227" i="3"/>
  <c r="B95" i="3"/>
  <c r="B250" i="3"/>
  <c r="B22" i="3"/>
  <c r="B249" i="3"/>
  <c r="B177" i="3"/>
  <c r="B105" i="3"/>
  <c r="B57" i="3"/>
  <c r="B246" i="3"/>
  <c r="B234" i="3"/>
  <c r="B222" i="3"/>
  <c r="B210" i="3"/>
  <c r="B198" i="3"/>
  <c r="B186" i="3"/>
  <c r="B174" i="3"/>
  <c r="B162" i="3"/>
  <c r="B150" i="3"/>
  <c r="B138" i="3"/>
  <c r="B126" i="3"/>
  <c r="B114" i="3"/>
  <c r="B102" i="3"/>
  <c r="B90" i="3"/>
  <c r="B78" i="3"/>
  <c r="B66" i="3"/>
  <c r="B54" i="3"/>
  <c r="B42" i="3"/>
  <c r="B30" i="3"/>
  <c r="B18" i="3"/>
  <c r="B6" i="3"/>
  <c r="B159" i="3"/>
  <c r="B135" i="3"/>
  <c r="B87" i="3"/>
  <c r="B63" i="3"/>
  <c r="B51" i="3"/>
  <c r="B39" i="3"/>
  <c r="B15" i="3"/>
  <c r="B194" i="3"/>
  <c r="B146" i="3"/>
  <c r="B26" i="3"/>
  <c r="B241" i="3"/>
  <c r="B229" i="3"/>
  <c r="B217" i="3"/>
  <c r="B157" i="3"/>
  <c r="B97" i="3"/>
  <c r="B49" i="3"/>
  <c r="B25" i="3"/>
  <c r="B192" i="3"/>
  <c r="B108" i="3"/>
  <c r="B60" i="3"/>
  <c r="B167" i="3"/>
  <c r="B23" i="3"/>
  <c r="B214" i="3"/>
  <c r="B142" i="3"/>
  <c r="B46" i="3"/>
  <c r="B225" i="3"/>
  <c r="B153" i="3"/>
  <c r="B93" i="3"/>
  <c r="B45" i="3"/>
  <c r="B245" i="3"/>
  <c r="B233" i="3"/>
  <c r="B221" i="3"/>
  <c r="B209" i="3"/>
  <c r="B197" i="3"/>
  <c r="B185" i="3"/>
  <c r="B173" i="3"/>
  <c r="B161" i="3"/>
  <c r="B149" i="3"/>
  <c r="B137" i="3"/>
  <c r="B125" i="3"/>
  <c r="B113" i="3"/>
  <c r="B101" i="3"/>
  <c r="B89" i="3"/>
  <c r="B77" i="3"/>
  <c r="B65" i="3"/>
  <c r="B53" i="3"/>
  <c r="B41" i="3"/>
  <c r="B29" i="3"/>
  <c r="B17" i="3"/>
  <c r="B5" i="3"/>
  <c r="B207" i="3"/>
  <c r="B99" i="3"/>
  <c r="B218" i="3"/>
  <c r="B62" i="3"/>
  <c r="B205" i="3"/>
  <c r="B121" i="3"/>
  <c r="B37" i="3"/>
  <c r="B216" i="3"/>
  <c r="B180" i="3"/>
  <c r="B120" i="3"/>
  <c r="B12" i="3"/>
  <c r="B203" i="3"/>
  <c r="B131" i="3"/>
  <c r="B226" i="3"/>
  <c r="B58" i="3"/>
  <c r="B213" i="3"/>
  <c r="B129" i="3"/>
  <c r="B81" i="3"/>
  <c r="B33" i="3"/>
  <c r="B244" i="3"/>
  <c r="B232" i="3"/>
  <c r="B220" i="3"/>
  <c r="B208" i="3"/>
  <c r="B196" i="3"/>
  <c r="B184" i="3"/>
  <c r="B172" i="3"/>
  <c r="B160" i="3"/>
  <c r="B148" i="3"/>
  <c r="B136" i="3"/>
  <c r="B124" i="3"/>
  <c r="B112" i="3"/>
  <c r="B100" i="3"/>
  <c r="B88" i="3"/>
  <c r="B76" i="3"/>
  <c r="B64" i="3"/>
  <c r="B52" i="3"/>
  <c r="B40" i="3"/>
  <c r="B28" i="3"/>
  <c r="B16" i="3"/>
  <c r="B28" i="2"/>
  <c r="B14" i="2"/>
  <c r="B13" i="2"/>
  <c r="B12" i="2"/>
  <c r="B23" i="2"/>
  <c r="B11" i="2"/>
  <c r="B21" i="2"/>
  <c r="B16" i="2"/>
  <c r="B27" i="2"/>
  <c r="B25" i="2"/>
  <c r="B36" i="2"/>
  <c r="B35" i="2"/>
  <c r="B34" i="2"/>
  <c r="B22" i="2"/>
  <c r="B39" i="2"/>
  <c r="B38" i="2"/>
  <c r="B37" i="2"/>
  <c r="B24" i="2"/>
  <c r="B10" i="2"/>
  <c r="B33" i="2"/>
  <c r="B8" i="2"/>
  <c r="B43" i="2"/>
  <c r="B9" i="2"/>
  <c r="B32" i="2"/>
  <c r="B31" i="2"/>
  <c r="B7" i="2"/>
  <c r="B42" i="2"/>
  <c r="B40" i="2"/>
  <c r="B4" i="2"/>
  <c r="B15" i="2"/>
  <c r="B26" i="2"/>
  <c r="B20" i="2"/>
  <c r="B19" i="2"/>
  <c r="B30" i="2"/>
  <c r="B18" i="2"/>
  <c r="B6" i="2"/>
  <c r="B41" i="2"/>
  <c r="B29" i="2"/>
  <c r="B17" i="2"/>
  <c r="B5" i="2"/>
  <c r="F2" i="3" l="1" a="1"/>
  <c r="F2" i="3" s="1"/>
  <c r="B2" i="4"/>
  <c r="B3" i="3"/>
  <c r="D3" i="3" s="1" a="1"/>
  <c r="D3" i="2" a="1"/>
  <c r="D3" i="2" s="1"/>
  <c r="F3" i="2" s="1"/>
  <c r="D3" i="3" l="1"/>
  <c r="I7" i="3"/>
  <c r="I10" i="3"/>
  <c r="I13" i="3"/>
  <c r="I16" i="3"/>
  <c r="I19" i="3"/>
  <c r="I22" i="3"/>
  <c r="I25" i="3"/>
  <c r="I28" i="3"/>
  <c r="I31" i="3"/>
  <c r="I34" i="3"/>
  <c r="I37" i="3"/>
  <c r="I40" i="3"/>
  <c r="I43" i="3"/>
  <c r="I46" i="3"/>
  <c r="I49" i="3"/>
  <c r="I52" i="3"/>
  <c r="I55" i="3"/>
  <c r="I58" i="3"/>
  <c r="I61" i="3"/>
  <c r="I64" i="3"/>
  <c r="I67" i="3"/>
  <c r="I70" i="3"/>
  <c r="I73" i="3"/>
  <c r="I76" i="3"/>
  <c r="I79" i="3"/>
  <c r="I82" i="3"/>
  <c r="I85" i="3"/>
  <c r="I88" i="3"/>
  <c r="I91" i="3"/>
  <c r="I94" i="3"/>
  <c r="I97" i="3"/>
  <c r="I100" i="3"/>
  <c r="I103" i="3"/>
  <c r="I106" i="3"/>
  <c r="I109" i="3"/>
  <c r="I112" i="3"/>
  <c r="I115" i="3"/>
  <c r="I118" i="3"/>
  <c r="I121" i="3"/>
  <c r="I124" i="3"/>
  <c r="I127" i="3"/>
  <c r="I130" i="3"/>
  <c r="I133" i="3"/>
  <c r="I136" i="3"/>
  <c r="I139" i="3"/>
  <c r="I142" i="3"/>
  <c r="I145" i="3"/>
  <c r="I148" i="3"/>
  <c r="I151" i="3"/>
  <c r="I154" i="3"/>
  <c r="I157" i="3"/>
  <c r="I160" i="3"/>
  <c r="I163" i="3"/>
  <c r="I166" i="3"/>
  <c r="I169" i="3"/>
  <c r="I172" i="3"/>
  <c r="I175" i="3"/>
  <c r="I178" i="3"/>
  <c r="I181" i="3"/>
  <c r="I184" i="3"/>
  <c r="I187" i="3"/>
  <c r="I190" i="3"/>
  <c r="I193" i="3"/>
  <c r="I196" i="3"/>
  <c r="I199" i="3"/>
  <c r="I202" i="3"/>
  <c r="I205" i="3"/>
  <c r="I208" i="3"/>
  <c r="I211" i="3"/>
  <c r="I214" i="3"/>
  <c r="I217" i="3"/>
  <c r="I220" i="3"/>
  <c r="I223" i="3"/>
  <c r="I226" i="3"/>
  <c r="I229" i="3"/>
  <c r="I232" i="3"/>
  <c r="I235" i="3"/>
  <c r="I238" i="3"/>
  <c r="I241" i="3"/>
  <c r="I244" i="3"/>
  <c r="I247" i="3"/>
  <c r="I250" i="3"/>
  <c r="E10" i="3"/>
  <c r="E22" i="3"/>
  <c r="F5" i="3"/>
  <c r="F8" i="3"/>
  <c r="F11" i="3"/>
  <c r="F14" i="3"/>
  <c r="F17" i="3"/>
  <c r="F20" i="3"/>
  <c r="F23" i="3"/>
  <c r="F26" i="3"/>
  <c r="F29" i="3"/>
  <c r="F32" i="3"/>
  <c r="F35" i="3"/>
  <c r="F38" i="3"/>
  <c r="F41" i="3"/>
  <c r="F44" i="3"/>
  <c r="F47" i="3"/>
  <c r="F50" i="3"/>
  <c r="F53" i="3"/>
  <c r="F56" i="3"/>
  <c r="F59" i="3"/>
  <c r="F62" i="3"/>
  <c r="F65" i="3"/>
  <c r="F68" i="3"/>
  <c r="F71" i="3"/>
  <c r="F74" i="3"/>
  <c r="F77" i="3"/>
  <c r="F80" i="3"/>
  <c r="F83" i="3"/>
  <c r="F86" i="3"/>
  <c r="F89" i="3"/>
  <c r="F92" i="3"/>
  <c r="F95" i="3"/>
  <c r="F98" i="3"/>
  <c r="F101" i="3"/>
  <c r="F104" i="3"/>
  <c r="F107" i="3"/>
  <c r="F110" i="3"/>
  <c r="F113" i="3"/>
  <c r="F116" i="3"/>
  <c r="F119" i="3"/>
  <c r="F122" i="3"/>
  <c r="F125" i="3"/>
  <c r="F128" i="3"/>
  <c r="F131" i="3"/>
  <c r="F134" i="3"/>
  <c r="F137" i="3"/>
  <c r="F140" i="3"/>
  <c r="F143" i="3"/>
  <c r="F146" i="3"/>
  <c r="F149" i="3"/>
  <c r="F152" i="3"/>
  <c r="F155" i="3"/>
  <c r="F158" i="3"/>
  <c r="F161" i="3"/>
  <c r="F164" i="3"/>
  <c r="F167" i="3"/>
  <c r="F170" i="3"/>
  <c r="F173" i="3"/>
  <c r="F176" i="3"/>
  <c r="F179" i="3"/>
  <c r="F182" i="3"/>
  <c r="F185" i="3"/>
  <c r="F188" i="3"/>
  <c r="F191" i="3"/>
  <c r="F194" i="3"/>
  <c r="F197" i="3"/>
  <c r="F200" i="3"/>
  <c r="F203" i="3"/>
  <c r="G5" i="3"/>
  <c r="G8" i="3"/>
  <c r="G11" i="3"/>
  <c r="G14" i="3"/>
  <c r="G17" i="3"/>
  <c r="G20" i="3"/>
  <c r="G23" i="3"/>
  <c r="G26" i="3"/>
  <c r="G29" i="3"/>
  <c r="G32" i="3"/>
  <c r="G35" i="3"/>
  <c r="G38" i="3"/>
  <c r="G41" i="3"/>
  <c r="G44" i="3"/>
  <c r="G47" i="3"/>
  <c r="G50" i="3"/>
  <c r="G53" i="3"/>
  <c r="G56" i="3"/>
  <c r="G59" i="3"/>
  <c r="G62" i="3"/>
  <c r="G65" i="3"/>
  <c r="G68" i="3"/>
  <c r="G71" i="3"/>
  <c r="G74" i="3"/>
  <c r="G77" i="3"/>
  <c r="G80" i="3"/>
  <c r="G83" i="3"/>
  <c r="G86" i="3"/>
  <c r="G89" i="3"/>
  <c r="G92" i="3"/>
  <c r="G95" i="3"/>
  <c r="G98" i="3"/>
  <c r="G101" i="3"/>
  <c r="G104" i="3"/>
  <c r="G107" i="3"/>
  <c r="G110" i="3"/>
  <c r="G113" i="3"/>
  <c r="G116" i="3"/>
  <c r="G119" i="3"/>
  <c r="G122" i="3"/>
  <c r="G125" i="3"/>
  <c r="G128" i="3"/>
  <c r="G131" i="3"/>
  <c r="G134" i="3"/>
  <c r="G137" i="3"/>
  <c r="G140" i="3"/>
  <c r="G143" i="3"/>
  <c r="G146" i="3"/>
  <c r="G149" i="3"/>
  <c r="G152" i="3"/>
  <c r="G155" i="3"/>
  <c r="G158" i="3"/>
  <c r="G161" i="3"/>
  <c r="G164" i="3"/>
  <c r="G167" i="3"/>
  <c r="G170" i="3"/>
  <c r="G173" i="3"/>
  <c r="G176" i="3"/>
  <c r="G179" i="3"/>
  <c r="G182" i="3"/>
  <c r="G185" i="3"/>
  <c r="G188" i="3"/>
  <c r="G191" i="3"/>
  <c r="G194" i="3"/>
  <c r="G197" i="3"/>
  <c r="G200" i="3"/>
  <c r="G203" i="3"/>
  <c r="G206" i="3"/>
  <c r="G209" i="3"/>
  <c r="G212" i="3"/>
  <c r="H5" i="3"/>
  <c r="H8" i="3"/>
  <c r="H11" i="3"/>
  <c r="H14" i="3"/>
  <c r="H17" i="3"/>
  <c r="H20" i="3"/>
  <c r="H23" i="3"/>
  <c r="H26" i="3"/>
  <c r="H29" i="3"/>
  <c r="H32" i="3"/>
  <c r="H35" i="3"/>
  <c r="H38" i="3"/>
  <c r="H41" i="3"/>
  <c r="H44" i="3"/>
  <c r="H47" i="3"/>
  <c r="H50" i="3"/>
  <c r="H53" i="3"/>
  <c r="H56" i="3"/>
  <c r="H59" i="3"/>
  <c r="H62" i="3"/>
  <c r="H65" i="3"/>
  <c r="H68" i="3"/>
  <c r="H71" i="3"/>
  <c r="H74" i="3"/>
  <c r="H77" i="3"/>
  <c r="H80" i="3"/>
  <c r="H83" i="3"/>
  <c r="H86" i="3"/>
  <c r="H89" i="3"/>
  <c r="H92" i="3"/>
  <c r="H95" i="3"/>
  <c r="H98" i="3"/>
  <c r="H101" i="3"/>
  <c r="H104" i="3"/>
  <c r="H107" i="3"/>
  <c r="H110" i="3"/>
  <c r="H113" i="3"/>
  <c r="H116" i="3"/>
  <c r="H119" i="3"/>
  <c r="H122" i="3"/>
  <c r="H125" i="3"/>
  <c r="H128" i="3"/>
  <c r="H131" i="3"/>
  <c r="H134" i="3"/>
  <c r="H137" i="3"/>
  <c r="H140" i="3"/>
  <c r="H143" i="3"/>
  <c r="H146" i="3"/>
  <c r="H149" i="3"/>
  <c r="H152" i="3"/>
  <c r="H155" i="3"/>
  <c r="H158" i="3"/>
  <c r="H161" i="3"/>
  <c r="I5" i="3"/>
  <c r="I8" i="3"/>
  <c r="I11" i="3"/>
  <c r="I14" i="3"/>
  <c r="I17" i="3"/>
  <c r="I20" i="3"/>
  <c r="I23" i="3"/>
  <c r="I26" i="3"/>
  <c r="I29" i="3"/>
  <c r="I32" i="3"/>
  <c r="I35" i="3"/>
  <c r="I38" i="3"/>
  <c r="I41" i="3"/>
  <c r="I44" i="3"/>
  <c r="I47" i="3"/>
  <c r="I50" i="3"/>
  <c r="I53" i="3"/>
  <c r="I56" i="3"/>
  <c r="I59" i="3"/>
  <c r="I62" i="3"/>
  <c r="I65" i="3"/>
  <c r="I68" i="3"/>
  <c r="I71" i="3"/>
  <c r="I74" i="3"/>
  <c r="I77" i="3"/>
  <c r="I80" i="3"/>
  <c r="I83" i="3"/>
  <c r="I86" i="3"/>
  <c r="I89" i="3"/>
  <c r="I92" i="3"/>
  <c r="I95" i="3"/>
  <c r="I98" i="3"/>
  <c r="I101" i="3"/>
  <c r="I104" i="3"/>
  <c r="I107" i="3"/>
  <c r="I110" i="3"/>
  <c r="I113" i="3"/>
  <c r="I116" i="3"/>
  <c r="I119" i="3"/>
  <c r="I122" i="3"/>
  <c r="I125" i="3"/>
  <c r="I128" i="3"/>
  <c r="I131" i="3"/>
  <c r="I134" i="3"/>
  <c r="I137" i="3"/>
  <c r="I140" i="3"/>
  <c r="I143" i="3"/>
  <c r="I146" i="3"/>
  <c r="I149" i="3"/>
  <c r="I152" i="3"/>
  <c r="F10" i="3"/>
  <c r="H15" i="3"/>
  <c r="F21" i="3"/>
  <c r="G25" i="3"/>
  <c r="I30" i="3"/>
  <c r="G36" i="3"/>
  <c r="H40" i="3"/>
  <c r="F46" i="3"/>
  <c r="H51" i="3"/>
  <c r="F57" i="3"/>
  <c r="G61" i="3"/>
  <c r="I66" i="3"/>
  <c r="G72" i="3"/>
  <c r="H76" i="3"/>
  <c r="F82" i="3"/>
  <c r="H87" i="3"/>
  <c r="F93" i="3"/>
  <c r="G97" i="3"/>
  <c r="I102" i="3"/>
  <c r="G108" i="3"/>
  <c r="H112" i="3"/>
  <c r="F118" i="3"/>
  <c r="H123" i="3"/>
  <c r="F129" i="3"/>
  <c r="G133" i="3"/>
  <c r="I138" i="3"/>
  <c r="G144" i="3"/>
  <c r="H148" i="3"/>
  <c r="F154" i="3"/>
  <c r="F159" i="3"/>
  <c r="F163" i="3"/>
  <c r="H167" i="3"/>
  <c r="G171" i="3"/>
  <c r="F175" i="3"/>
  <c r="H179" i="3"/>
  <c r="G183" i="3"/>
  <c r="F187" i="3"/>
  <c r="H191" i="3"/>
  <c r="G195" i="3"/>
  <c r="F199" i="3"/>
  <c r="H203" i="3"/>
  <c r="F207" i="3"/>
  <c r="H210" i="3"/>
  <c r="F214" i="3"/>
  <c r="G217" i="3"/>
  <c r="H220" i="3"/>
  <c r="F224" i="3"/>
  <c r="G227" i="3"/>
  <c r="H230" i="3"/>
  <c r="I233" i="3"/>
  <c r="F237" i="3"/>
  <c r="G240" i="3"/>
  <c r="H243" i="3"/>
  <c r="I246" i="3"/>
  <c r="F250" i="3"/>
  <c r="I4" i="3"/>
  <c r="E9" i="3"/>
  <c r="E23" i="3"/>
  <c r="E35" i="3"/>
  <c r="E47" i="3"/>
  <c r="E59" i="3"/>
  <c r="E71" i="3"/>
  <c r="E83" i="3"/>
  <c r="E95" i="3"/>
  <c r="E107" i="3"/>
  <c r="E119" i="3"/>
  <c r="E131" i="3"/>
  <c r="E143" i="3"/>
  <c r="E155" i="3"/>
  <c r="E167" i="3"/>
  <c r="E179" i="3"/>
  <c r="E191" i="3"/>
  <c r="E203" i="3"/>
  <c r="E215" i="3"/>
  <c r="E227" i="3"/>
  <c r="E239" i="3"/>
  <c r="E251" i="3"/>
  <c r="E48" i="3"/>
  <c r="E84" i="3"/>
  <c r="E108" i="3"/>
  <c r="E132" i="3"/>
  <c r="E156" i="3"/>
  <c r="E180" i="3"/>
  <c r="E240" i="3"/>
  <c r="E205" i="3"/>
  <c r="F7" i="3"/>
  <c r="G58" i="3"/>
  <c r="F6" i="3"/>
  <c r="G10" i="3"/>
  <c r="I15" i="3"/>
  <c r="G21" i="3"/>
  <c r="H25" i="3"/>
  <c r="F31" i="3"/>
  <c r="H36" i="3"/>
  <c r="F42" i="3"/>
  <c r="G46" i="3"/>
  <c r="I51" i="3"/>
  <c r="G57" i="3"/>
  <c r="H61" i="3"/>
  <c r="F67" i="3"/>
  <c r="H72" i="3"/>
  <c r="F78" i="3"/>
  <c r="G82" i="3"/>
  <c r="I87" i="3"/>
  <c r="G93" i="3"/>
  <c r="H97" i="3"/>
  <c r="F103" i="3"/>
  <c r="H108" i="3"/>
  <c r="F114" i="3"/>
  <c r="G118" i="3"/>
  <c r="I123" i="3"/>
  <c r="G129" i="3"/>
  <c r="H133" i="3"/>
  <c r="F139" i="3"/>
  <c r="H144" i="3"/>
  <c r="F150" i="3"/>
  <c r="G154" i="3"/>
  <c r="G159" i="3"/>
  <c r="G163" i="3"/>
  <c r="I167" i="3"/>
  <c r="H171" i="3"/>
  <c r="G175" i="3"/>
  <c r="I179" i="3"/>
  <c r="H183" i="3"/>
  <c r="G187" i="3"/>
  <c r="I191" i="3"/>
  <c r="H195" i="3"/>
  <c r="G199" i="3"/>
  <c r="I203" i="3"/>
  <c r="G207" i="3"/>
  <c r="I210" i="3"/>
  <c r="G214" i="3"/>
  <c r="H217" i="3"/>
  <c r="F221" i="3"/>
  <c r="G224" i="3"/>
  <c r="H227" i="3"/>
  <c r="I230" i="3"/>
  <c r="F234" i="3"/>
  <c r="G237" i="3"/>
  <c r="H240" i="3"/>
  <c r="I243" i="3"/>
  <c r="F247" i="3"/>
  <c r="G250" i="3"/>
  <c r="F4" i="3"/>
  <c r="E11" i="3"/>
  <c r="E24" i="3"/>
  <c r="E36" i="3"/>
  <c r="E60" i="3"/>
  <c r="E72" i="3"/>
  <c r="E96" i="3"/>
  <c r="E120" i="3"/>
  <c r="E144" i="3"/>
  <c r="E168" i="3"/>
  <c r="E192" i="3"/>
  <c r="E204" i="3"/>
  <c r="E216" i="3"/>
  <c r="E228" i="3"/>
  <c r="E4" i="3"/>
  <c r="E25" i="3"/>
  <c r="E97" i="3"/>
  <c r="E169" i="3"/>
  <c r="F18" i="3"/>
  <c r="H48" i="3"/>
  <c r="G69" i="3"/>
  <c r="G6" i="3"/>
  <c r="H10" i="3"/>
  <c r="F16" i="3"/>
  <c r="H21" i="3"/>
  <c r="F27" i="3"/>
  <c r="G31" i="3"/>
  <c r="I36" i="3"/>
  <c r="G42" i="3"/>
  <c r="H46" i="3"/>
  <c r="F52" i="3"/>
  <c r="H57" i="3"/>
  <c r="F63" i="3"/>
  <c r="G67" i="3"/>
  <c r="I72" i="3"/>
  <c r="G78" i="3"/>
  <c r="H82" i="3"/>
  <c r="F88" i="3"/>
  <c r="H93" i="3"/>
  <c r="F99" i="3"/>
  <c r="G103" i="3"/>
  <c r="I108" i="3"/>
  <c r="G114" i="3"/>
  <c r="H118" i="3"/>
  <c r="F124" i="3"/>
  <c r="H129" i="3"/>
  <c r="F135" i="3"/>
  <c r="G139" i="3"/>
  <c r="I144" i="3"/>
  <c r="G150" i="3"/>
  <c r="H154" i="3"/>
  <c r="H159" i="3"/>
  <c r="H163" i="3"/>
  <c r="F168" i="3"/>
  <c r="I171" i="3"/>
  <c r="H175" i="3"/>
  <c r="F180" i="3"/>
  <c r="I183" i="3"/>
  <c r="H187" i="3"/>
  <c r="F192" i="3"/>
  <c r="I195" i="3"/>
  <c r="H199" i="3"/>
  <c r="F204" i="3"/>
  <c r="H207" i="3"/>
  <c r="F211" i="3"/>
  <c r="H214" i="3"/>
  <c r="F218" i="3"/>
  <c r="G221" i="3"/>
  <c r="H224" i="3"/>
  <c r="I227" i="3"/>
  <c r="F231" i="3"/>
  <c r="G234" i="3"/>
  <c r="H237" i="3"/>
  <c r="I240" i="3"/>
  <c r="F244" i="3"/>
  <c r="G247" i="3"/>
  <c r="H250" i="3"/>
  <c r="E12" i="3"/>
  <c r="E37" i="3"/>
  <c r="E49" i="3"/>
  <c r="E61" i="3"/>
  <c r="E73" i="3"/>
  <c r="E85" i="3"/>
  <c r="E109" i="3"/>
  <c r="E121" i="3"/>
  <c r="E133" i="3"/>
  <c r="E145" i="3"/>
  <c r="E157" i="3"/>
  <c r="E181" i="3"/>
  <c r="E193" i="3"/>
  <c r="E217" i="3"/>
  <c r="E229" i="3"/>
  <c r="E241" i="3"/>
  <c r="E207" i="3"/>
  <c r="H6" i="3"/>
  <c r="F12" i="3"/>
  <c r="G16" i="3"/>
  <c r="I21" i="3"/>
  <c r="G27" i="3"/>
  <c r="H31" i="3"/>
  <c r="F37" i="3"/>
  <c r="H42" i="3"/>
  <c r="F48" i="3"/>
  <c r="G52" i="3"/>
  <c r="I57" i="3"/>
  <c r="G63" i="3"/>
  <c r="H67" i="3"/>
  <c r="F73" i="3"/>
  <c r="H78" i="3"/>
  <c r="F84" i="3"/>
  <c r="G88" i="3"/>
  <c r="I93" i="3"/>
  <c r="G99" i="3"/>
  <c r="H103" i="3"/>
  <c r="F109" i="3"/>
  <c r="H114" i="3"/>
  <c r="F120" i="3"/>
  <c r="G124" i="3"/>
  <c r="I129" i="3"/>
  <c r="G135" i="3"/>
  <c r="H139" i="3"/>
  <c r="F145" i="3"/>
  <c r="H150" i="3"/>
  <c r="I155" i="3"/>
  <c r="I159" i="3"/>
  <c r="H164" i="3"/>
  <c r="G168" i="3"/>
  <c r="F172" i="3"/>
  <c r="H176" i="3"/>
  <c r="G180" i="3"/>
  <c r="F184" i="3"/>
  <c r="H188" i="3"/>
  <c r="G192" i="3"/>
  <c r="F196" i="3"/>
  <c r="H200" i="3"/>
  <c r="G204" i="3"/>
  <c r="I207" i="3"/>
  <c r="G211" i="3"/>
  <c r="F215" i="3"/>
  <c r="G218" i="3"/>
  <c r="H221" i="3"/>
  <c r="I224" i="3"/>
  <c r="F228" i="3"/>
  <c r="G231" i="3"/>
  <c r="H234" i="3"/>
  <c r="I237" i="3"/>
  <c r="F241" i="3"/>
  <c r="G244" i="3"/>
  <c r="H247" i="3"/>
  <c r="F251" i="3"/>
  <c r="E13" i="3"/>
  <c r="E26" i="3"/>
  <c r="E38" i="3"/>
  <c r="E50" i="3"/>
  <c r="E62" i="3"/>
  <c r="E74" i="3"/>
  <c r="E86" i="3"/>
  <c r="E98" i="3"/>
  <c r="E110" i="3"/>
  <c r="E122" i="3"/>
  <c r="E134" i="3"/>
  <c r="E146" i="3"/>
  <c r="E158" i="3"/>
  <c r="E170" i="3"/>
  <c r="E182" i="3"/>
  <c r="E194" i="3"/>
  <c r="E206" i="3"/>
  <c r="E218" i="3"/>
  <c r="E230" i="3"/>
  <c r="E242" i="3"/>
  <c r="I6" i="3"/>
  <c r="G12" i="3"/>
  <c r="H16" i="3"/>
  <c r="F22" i="3"/>
  <c r="H27" i="3"/>
  <c r="F33" i="3"/>
  <c r="G37" i="3"/>
  <c r="I42" i="3"/>
  <c r="G48" i="3"/>
  <c r="H52" i="3"/>
  <c r="F58" i="3"/>
  <c r="H63" i="3"/>
  <c r="F69" i="3"/>
  <c r="G73" i="3"/>
  <c r="I78" i="3"/>
  <c r="G84" i="3"/>
  <c r="H88" i="3"/>
  <c r="F94" i="3"/>
  <c r="H99" i="3"/>
  <c r="F105" i="3"/>
  <c r="G109" i="3"/>
  <c r="I114" i="3"/>
  <c r="G120" i="3"/>
  <c r="H124" i="3"/>
  <c r="F130" i="3"/>
  <c r="H135" i="3"/>
  <c r="F141" i="3"/>
  <c r="G145" i="3"/>
  <c r="I150" i="3"/>
  <c r="F156" i="3"/>
  <c r="F160" i="3"/>
  <c r="I164" i="3"/>
  <c r="H168" i="3"/>
  <c r="G172" i="3"/>
  <c r="I176" i="3"/>
  <c r="H180" i="3"/>
  <c r="G184" i="3"/>
  <c r="I188" i="3"/>
  <c r="H192" i="3"/>
  <c r="G196" i="3"/>
  <c r="I200" i="3"/>
  <c r="H204" i="3"/>
  <c r="F208" i="3"/>
  <c r="H211" i="3"/>
  <c r="G215" i="3"/>
  <c r="H218" i="3"/>
  <c r="I221" i="3"/>
  <c r="F225" i="3"/>
  <c r="G228" i="3"/>
  <c r="H231" i="3"/>
  <c r="I234" i="3"/>
  <c r="F238" i="3"/>
  <c r="G241" i="3"/>
  <c r="H244" i="3"/>
  <c r="F248" i="3"/>
  <c r="G251" i="3"/>
  <c r="E14" i="3"/>
  <c r="E27" i="3"/>
  <c r="E39" i="3"/>
  <c r="E51" i="3"/>
  <c r="E63" i="3"/>
  <c r="E75" i="3"/>
  <c r="E87" i="3"/>
  <c r="E99" i="3"/>
  <c r="E111" i="3"/>
  <c r="E123" i="3"/>
  <c r="E135" i="3"/>
  <c r="E147" i="3"/>
  <c r="E159" i="3"/>
  <c r="E171" i="3"/>
  <c r="E183" i="3"/>
  <c r="E195" i="3"/>
  <c r="E219" i="3"/>
  <c r="E231" i="3"/>
  <c r="E243" i="3"/>
  <c r="H12" i="3"/>
  <c r="G22" i="3"/>
  <c r="I27" i="3"/>
  <c r="G33" i="3"/>
  <c r="H37" i="3"/>
  <c r="F43" i="3"/>
  <c r="F54" i="3"/>
  <c r="I63" i="3"/>
  <c r="H73" i="3"/>
  <c r="I9" i="3"/>
  <c r="G15" i="3"/>
  <c r="H19" i="3"/>
  <c r="F25" i="3"/>
  <c r="H30" i="3"/>
  <c r="F36" i="3"/>
  <c r="G40" i="3"/>
  <c r="I45" i="3"/>
  <c r="G51" i="3"/>
  <c r="H55" i="3"/>
  <c r="F61" i="3"/>
  <c r="H66" i="3"/>
  <c r="F72" i="3"/>
  <c r="G76" i="3"/>
  <c r="I81" i="3"/>
  <c r="G87" i="3"/>
  <c r="H91" i="3"/>
  <c r="F97" i="3"/>
  <c r="H102" i="3"/>
  <c r="F108" i="3"/>
  <c r="G112" i="3"/>
  <c r="I117" i="3"/>
  <c r="G123" i="3"/>
  <c r="H127" i="3"/>
  <c r="F133" i="3"/>
  <c r="H138" i="3"/>
  <c r="F144" i="3"/>
  <c r="G148" i="3"/>
  <c r="I153" i="3"/>
  <c r="I158" i="3"/>
  <c r="I162" i="3"/>
  <c r="H166" i="3"/>
  <c r="F171" i="3"/>
  <c r="I174" i="3"/>
  <c r="H178" i="3"/>
  <c r="F183" i="3"/>
  <c r="I186" i="3"/>
  <c r="H190" i="3"/>
  <c r="F195" i="3"/>
  <c r="I198" i="3"/>
  <c r="H202" i="3"/>
  <c r="I206" i="3"/>
  <c r="G210" i="3"/>
  <c r="I213" i="3"/>
  <c r="F217" i="3"/>
  <c r="G220" i="3"/>
  <c r="H223" i="3"/>
  <c r="F227" i="3"/>
  <c r="G230" i="3"/>
  <c r="H233" i="3"/>
  <c r="I236" i="3"/>
  <c r="F240" i="3"/>
  <c r="G243" i="3"/>
  <c r="H246" i="3"/>
  <c r="I249" i="3"/>
  <c r="H4" i="3"/>
  <c r="E8" i="3"/>
  <c r="E21" i="3"/>
  <c r="E34" i="3"/>
  <c r="E46" i="3"/>
  <c r="E58" i="3"/>
  <c r="E70" i="3"/>
  <c r="E82" i="3"/>
  <c r="H18" i="3"/>
  <c r="F30" i="3"/>
  <c r="G43" i="3"/>
  <c r="I54" i="3"/>
  <c r="G66" i="3"/>
  <c r="G79" i="3"/>
  <c r="G90" i="3"/>
  <c r="F100" i="3"/>
  <c r="F111" i="3"/>
  <c r="I120" i="3"/>
  <c r="H130" i="3"/>
  <c r="H141" i="3"/>
  <c r="G151" i="3"/>
  <c r="H160" i="3"/>
  <c r="F169" i="3"/>
  <c r="G177" i="3"/>
  <c r="H185" i="3"/>
  <c r="F193" i="3"/>
  <c r="G201" i="3"/>
  <c r="H208" i="3"/>
  <c r="I215" i="3"/>
  <c r="G222" i="3"/>
  <c r="I228" i="3"/>
  <c r="G235" i="3"/>
  <c r="F242" i="3"/>
  <c r="H248" i="3"/>
  <c r="E29" i="3"/>
  <c r="E53" i="3"/>
  <c r="E77" i="3"/>
  <c r="E100" i="3"/>
  <c r="E117" i="3"/>
  <c r="E139" i="3"/>
  <c r="E161" i="3"/>
  <c r="E178" i="3"/>
  <c r="E200" i="3"/>
  <c r="E222" i="3"/>
  <c r="E244" i="3"/>
  <c r="E30" i="3"/>
  <c r="E54" i="3"/>
  <c r="E78" i="3"/>
  <c r="E101" i="3"/>
  <c r="E118" i="3"/>
  <c r="E140" i="3"/>
  <c r="E162" i="3"/>
  <c r="E184" i="3"/>
  <c r="E201" i="3"/>
  <c r="E223" i="3"/>
  <c r="E245" i="3"/>
  <c r="I48" i="3"/>
  <c r="I204" i="3"/>
  <c r="E15" i="3"/>
  <c r="E127" i="3"/>
  <c r="E249" i="3"/>
  <c r="F49" i="3"/>
  <c r="I84" i="3"/>
  <c r="G115" i="3"/>
  <c r="F147" i="3"/>
  <c r="H173" i="3"/>
  <c r="H212" i="3"/>
  <c r="G245" i="3"/>
  <c r="E89" i="3"/>
  <c r="E189" i="3"/>
  <c r="F13" i="3"/>
  <c r="H126" i="3"/>
  <c r="G181" i="3"/>
  <c r="G219" i="3"/>
  <c r="E17" i="3"/>
  <c r="E151" i="3"/>
  <c r="I24" i="3"/>
  <c r="H75" i="3"/>
  <c r="G96" i="3"/>
  <c r="H136" i="3"/>
  <c r="H181" i="3"/>
  <c r="F213" i="3"/>
  <c r="I245" i="3"/>
  <c r="E91" i="3"/>
  <c r="E196" i="3"/>
  <c r="H13" i="3"/>
  <c r="F138" i="3"/>
  <c r="G198" i="3"/>
  <c r="F233" i="3"/>
  <c r="E19" i="3"/>
  <c r="E114" i="3"/>
  <c r="E197" i="3"/>
  <c r="I39" i="3"/>
  <c r="H64" i="3"/>
  <c r="F87" i="3"/>
  <c r="H117" i="3"/>
  <c r="G7" i="3"/>
  <c r="I18" i="3"/>
  <c r="G30" i="3"/>
  <c r="H43" i="3"/>
  <c r="F55" i="3"/>
  <c r="H69" i="3"/>
  <c r="H79" i="3"/>
  <c r="H90" i="3"/>
  <c r="G100" i="3"/>
  <c r="G111" i="3"/>
  <c r="F121" i="3"/>
  <c r="F132" i="3"/>
  <c r="I141" i="3"/>
  <c r="H151" i="3"/>
  <c r="I161" i="3"/>
  <c r="G169" i="3"/>
  <c r="H177" i="3"/>
  <c r="I185" i="3"/>
  <c r="G193" i="3"/>
  <c r="H201" i="3"/>
  <c r="F209" i="3"/>
  <c r="F216" i="3"/>
  <c r="H222" i="3"/>
  <c r="F229" i="3"/>
  <c r="H235" i="3"/>
  <c r="G242" i="3"/>
  <c r="I248" i="3"/>
  <c r="H7" i="3"/>
  <c r="F19" i="3"/>
  <c r="H33" i="3"/>
  <c r="F45" i="3"/>
  <c r="G55" i="3"/>
  <c r="I69" i="3"/>
  <c r="F81" i="3"/>
  <c r="I90" i="3"/>
  <c r="H100" i="3"/>
  <c r="H111" i="3"/>
  <c r="G121" i="3"/>
  <c r="G132" i="3"/>
  <c r="F142" i="3"/>
  <c r="F153" i="3"/>
  <c r="F162" i="3"/>
  <c r="H169" i="3"/>
  <c r="I177" i="3"/>
  <c r="F186" i="3"/>
  <c r="H193" i="3"/>
  <c r="I201" i="3"/>
  <c r="H209" i="3"/>
  <c r="G216" i="3"/>
  <c r="I222" i="3"/>
  <c r="G229" i="3"/>
  <c r="F236" i="3"/>
  <c r="H242" i="3"/>
  <c r="F249" i="3"/>
  <c r="E5" i="3"/>
  <c r="E31" i="3"/>
  <c r="E55" i="3"/>
  <c r="E79" i="3"/>
  <c r="E102" i="3"/>
  <c r="E124" i="3"/>
  <c r="E141" i="3"/>
  <c r="E163" i="3"/>
  <c r="E185" i="3"/>
  <c r="E202" i="3"/>
  <c r="E224" i="3"/>
  <c r="E246" i="3"/>
  <c r="H9" i="3"/>
  <c r="H84" i="3"/>
  <c r="F126" i="3"/>
  <c r="G156" i="3"/>
  <c r="I180" i="3"/>
  <c r="F212" i="3"/>
  <c r="G238" i="3"/>
  <c r="E40" i="3"/>
  <c r="E149" i="3"/>
  <c r="H34" i="3"/>
  <c r="H94" i="3"/>
  <c r="G165" i="3"/>
  <c r="H197" i="3"/>
  <c r="H225" i="3"/>
  <c r="E16" i="3"/>
  <c r="E128" i="3"/>
  <c r="E250" i="3"/>
  <c r="G49" i="3"/>
  <c r="I105" i="3"/>
  <c r="G147" i="3"/>
  <c r="H189" i="3"/>
  <c r="I225" i="3"/>
  <c r="E66" i="3"/>
  <c r="E129" i="3"/>
  <c r="E173" i="3"/>
  <c r="G13" i="3"/>
  <c r="F117" i="3"/>
  <c r="F174" i="3"/>
  <c r="H205" i="3"/>
  <c r="G239" i="3"/>
  <c r="E67" i="3"/>
  <c r="E152" i="3"/>
  <c r="F9" i="3"/>
  <c r="G19" i="3"/>
  <c r="I33" i="3"/>
  <c r="G45" i="3"/>
  <c r="H58" i="3"/>
  <c r="F70" i="3"/>
  <c r="G81" i="3"/>
  <c r="F91" i="3"/>
  <c r="F102" i="3"/>
  <c r="I111" i="3"/>
  <c r="H121" i="3"/>
  <c r="H132" i="3"/>
  <c r="G142" i="3"/>
  <c r="G153" i="3"/>
  <c r="G162" i="3"/>
  <c r="H170" i="3"/>
  <c r="F178" i="3"/>
  <c r="G186" i="3"/>
  <c r="H194" i="3"/>
  <c r="F202" i="3"/>
  <c r="I209" i="3"/>
  <c r="H216" i="3"/>
  <c r="F223" i="3"/>
  <c r="H229" i="3"/>
  <c r="G236" i="3"/>
  <c r="I242" i="3"/>
  <c r="G249" i="3"/>
  <c r="E6" i="3"/>
  <c r="E32" i="3"/>
  <c r="E56" i="3"/>
  <c r="E80" i="3"/>
  <c r="E103" i="3"/>
  <c r="E125" i="3"/>
  <c r="E142" i="3"/>
  <c r="E164" i="3"/>
  <c r="E186" i="3"/>
  <c r="E208" i="3"/>
  <c r="E225" i="3"/>
  <c r="E247" i="3"/>
  <c r="G34" i="3"/>
  <c r="G60" i="3"/>
  <c r="G94" i="3"/>
  <c r="F115" i="3"/>
  <c r="H145" i="3"/>
  <c r="H172" i="3"/>
  <c r="H196" i="3"/>
  <c r="G225" i="3"/>
  <c r="H251" i="3"/>
  <c r="E64" i="3"/>
  <c r="E166" i="3"/>
  <c r="G24" i="3"/>
  <c r="G126" i="3"/>
  <c r="F181" i="3"/>
  <c r="F232" i="3"/>
  <c r="I251" i="3"/>
  <c r="E106" i="3"/>
  <c r="E211" i="3"/>
  <c r="H24" i="3"/>
  <c r="F85" i="3"/>
  <c r="G136" i="3"/>
  <c r="I173" i="3"/>
  <c r="I212" i="3"/>
  <c r="H245" i="3"/>
  <c r="E112" i="3"/>
  <c r="E234" i="3"/>
  <c r="H49" i="3"/>
  <c r="F106" i="3"/>
  <c r="F157" i="3"/>
  <c r="H219" i="3"/>
  <c r="E130" i="3"/>
  <c r="E235" i="3"/>
  <c r="H39" i="3"/>
  <c r="H85" i="3"/>
  <c r="G117" i="3"/>
  <c r="I147" i="3"/>
  <c r="G174" i="3"/>
  <c r="F206" i="3"/>
  <c r="G226" i="3"/>
  <c r="E92" i="3"/>
  <c r="E175" i="3"/>
  <c r="E236" i="3"/>
  <c r="G54" i="3"/>
  <c r="I96" i="3"/>
  <c r="G9" i="3"/>
  <c r="H22" i="3"/>
  <c r="F34" i="3"/>
  <c r="H45" i="3"/>
  <c r="F60" i="3"/>
  <c r="G70" i="3"/>
  <c r="H81" i="3"/>
  <c r="G91" i="3"/>
  <c r="G102" i="3"/>
  <c r="F112" i="3"/>
  <c r="F123" i="3"/>
  <c r="I132" i="3"/>
  <c r="H142" i="3"/>
  <c r="H153" i="3"/>
  <c r="H162" i="3"/>
  <c r="I170" i="3"/>
  <c r="G178" i="3"/>
  <c r="H186" i="3"/>
  <c r="I194" i="3"/>
  <c r="G202" i="3"/>
  <c r="F210" i="3"/>
  <c r="I216" i="3"/>
  <c r="G223" i="3"/>
  <c r="F230" i="3"/>
  <c r="H236" i="3"/>
  <c r="F243" i="3"/>
  <c r="H249" i="3"/>
  <c r="E7" i="3"/>
  <c r="E33" i="3"/>
  <c r="E57" i="3"/>
  <c r="E81" i="3"/>
  <c r="E104" i="3"/>
  <c r="E126" i="3"/>
  <c r="E148" i="3"/>
  <c r="E165" i="3"/>
  <c r="E187" i="3"/>
  <c r="E209" i="3"/>
  <c r="E226" i="3"/>
  <c r="E248" i="3"/>
  <c r="F24" i="3"/>
  <c r="H70" i="3"/>
  <c r="G105" i="3"/>
  <c r="I135" i="3"/>
  <c r="F165" i="3"/>
  <c r="F189" i="3"/>
  <c r="I218" i="3"/>
  <c r="F245" i="3"/>
  <c r="E88" i="3"/>
  <c r="E210" i="3"/>
  <c r="H60" i="3"/>
  <c r="F75" i="3"/>
  <c r="H105" i="3"/>
  <c r="H156" i="3"/>
  <c r="G189" i="3"/>
  <c r="F219" i="3"/>
  <c r="E41" i="3"/>
  <c r="E150" i="3"/>
  <c r="E233" i="3"/>
  <c r="F39" i="3"/>
  <c r="F96" i="3"/>
  <c r="I156" i="3"/>
  <c r="I197" i="3"/>
  <c r="G232" i="3"/>
  <c r="E42" i="3"/>
  <c r="E190" i="3"/>
  <c r="G39" i="3"/>
  <c r="G85" i="3"/>
  <c r="H147" i="3"/>
  <c r="I189" i="3"/>
  <c r="F226" i="3"/>
  <c r="E43" i="3"/>
  <c r="E213" i="3"/>
  <c r="F28" i="3"/>
  <c r="G64" i="3"/>
  <c r="I75" i="3"/>
  <c r="H96" i="3"/>
  <c r="F127" i="3"/>
  <c r="F166" i="3"/>
  <c r="H182" i="3"/>
  <c r="G213" i="3"/>
  <c r="H239" i="3"/>
  <c r="E44" i="3"/>
  <c r="E153" i="3"/>
  <c r="G28" i="3"/>
  <c r="H106" i="3"/>
  <c r="G18" i="3"/>
  <c r="H28" i="3"/>
  <c r="F40" i="3"/>
  <c r="H54" i="3"/>
  <c r="F66" i="3"/>
  <c r="F79" i="3"/>
  <c r="F90" i="3"/>
  <c r="I99" i="3"/>
  <c r="H109" i="3"/>
  <c r="H120" i="3"/>
  <c r="G130" i="3"/>
  <c r="G141" i="3"/>
  <c r="F151" i="3"/>
  <c r="G160" i="3"/>
  <c r="I168" i="3"/>
  <c r="F177" i="3"/>
  <c r="H184" i="3"/>
  <c r="I192" i="3"/>
  <c r="F201" i="3"/>
  <c r="G208" i="3"/>
  <c r="H215" i="3"/>
  <c r="F222" i="3"/>
  <c r="H228" i="3"/>
  <c r="F235" i="3"/>
  <c r="H241" i="3"/>
  <c r="G248" i="3"/>
  <c r="E28" i="3"/>
  <c r="E52" i="3"/>
  <c r="E76" i="3"/>
  <c r="E94" i="3"/>
  <c r="E116" i="3"/>
  <c r="E138" i="3"/>
  <c r="E160" i="3"/>
  <c r="E177" i="3"/>
  <c r="E199" i="3"/>
  <c r="E221" i="3"/>
  <c r="E238" i="3"/>
  <c r="I231" i="3"/>
  <c r="E105" i="3"/>
  <c r="E188" i="3"/>
  <c r="E232" i="3"/>
  <c r="I12" i="3"/>
  <c r="F136" i="3"/>
  <c r="F205" i="3"/>
  <c r="H238" i="3"/>
  <c r="E65" i="3"/>
  <c r="E172" i="3"/>
  <c r="I60" i="3"/>
  <c r="G75" i="3"/>
  <c r="H115" i="3"/>
  <c r="H165" i="3"/>
  <c r="G205" i="3"/>
  <c r="F239" i="3"/>
  <c r="E90" i="3"/>
  <c r="E212" i="3"/>
  <c r="F64" i="3"/>
  <c r="I126" i="3"/>
  <c r="I165" i="3"/>
  <c r="F198" i="3"/>
  <c r="H232" i="3"/>
  <c r="E18" i="3"/>
  <c r="E113" i="3"/>
  <c r="E174" i="3"/>
  <c r="F51" i="3"/>
  <c r="G106" i="3"/>
  <c r="G157" i="3"/>
  <c r="F190" i="3"/>
  <c r="I219" i="3"/>
  <c r="F246" i="3"/>
  <c r="E68" i="3"/>
  <c r="E136" i="3"/>
  <c r="E214" i="3"/>
  <c r="F15" i="3"/>
  <c r="F76" i="3"/>
  <c r="G127" i="3"/>
  <c r="H226" i="3"/>
  <c r="E154" i="3"/>
  <c r="G233" i="3"/>
  <c r="E176" i="3"/>
  <c r="F148" i="3"/>
  <c r="I239" i="3"/>
  <c r="E198" i="3"/>
  <c r="H157" i="3"/>
  <c r="G246" i="3"/>
  <c r="E220" i="3"/>
  <c r="G166" i="3"/>
  <c r="G4" i="3"/>
  <c r="E237" i="3"/>
  <c r="H174" i="3"/>
  <c r="E20" i="3"/>
  <c r="G190" i="3"/>
  <c r="E69" i="3"/>
  <c r="E93" i="3"/>
  <c r="H213" i="3"/>
  <c r="E137" i="3"/>
  <c r="G138" i="3"/>
  <c r="I182" i="3"/>
  <c r="H198" i="3"/>
  <c r="H206" i="3"/>
  <c r="F220" i="3"/>
  <c r="E45" i="3"/>
  <c r="E115" i="3"/>
  <c r="E37" i="2"/>
  <c r="G38" i="2"/>
  <c r="F7" i="2"/>
  <c r="E7" i="2"/>
  <c r="G20" i="2"/>
  <c r="F33" i="2"/>
  <c r="E33" i="2"/>
  <c r="F17" i="2"/>
  <c r="F20" i="2"/>
  <c r="F40" i="2"/>
  <c r="G13" i="2"/>
  <c r="G29" i="2"/>
  <c r="G34" i="2"/>
  <c r="E19" i="2"/>
  <c r="F8" i="2"/>
  <c r="E36" i="2"/>
  <c r="E17" i="2"/>
  <c r="F23" i="2"/>
  <c r="F28" i="2"/>
  <c r="F35" i="2"/>
  <c r="E10" i="2"/>
  <c r="F18" i="2"/>
  <c r="F41" i="2"/>
  <c r="E26" i="2"/>
  <c r="G16" i="2"/>
  <c r="F12" i="2"/>
  <c r="G27" i="2"/>
  <c r="F26" i="2"/>
  <c r="E34" i="2"/>
  <c r="E11" i="2"/>
  <c r="G10" i="2"/>
  <c r="G24" i="2"/>
  <c r="G36" i="2"/>
  <c r="G28" i="2"/>
  <c r="G23" i="2"/>
  <c r="E18" i="2"/>
  <c r="G15" i="2"/>
  <c r="G11" i="2"/>
  <c r="F13" i="2"/>
  <c r="F36" i="2"/>
  <c r="G31" i="2"/>
  <c r="G21" i="2"/>
  <c r="G17" i="2"/>
  <c r="E25" i="2"/>
  <c r="E22" i="2"/>
  <c r="F14" i="2"/>
  <c r="G35" i="2"/>
  <c r="G8" i="2"/>
  <c r="E35" i="2"/>
  <c r="F11" i="2"/>
  <c r="G32" i="2"/>
  <c r="F24" i="2"/>
  <c r="G7" i="2"/>
  <c r="E14" i="2"/>
  <c r="F30" i="2"/>
  <c r="E8" i="2"/>
  <c r="F25" i="2"/>
  <c r="F21" i="2"/>
  <c r="G5" i="2"/>
  <c r="E9" i="2"/>
  <c r="E20" i="2"/>
  <c r="E42" i="2"/>
  <c r="E39" i="2"/>
  <c r="F42" i="2"/>
  <c r="E30" i="2"/>
  <c r="F31" i="2"/>
  <c r="F16" i="2"/>
  <c r="F9" i="2"/>
  <c r="E24" i="2"/>
  <c r="G6" i="2"/>
  <c r="E40" i="2"/>
  <c r="G26" i="2"/>
  <c r="G43" i="2"/>
  <c r="F6" i="2"/>
  <c r="G41" i="2"/>
  <c r="E21" i="2"/>
  <c r="E4" i="2"/>
  <c r="G12" i="2"/>
  <c r="F43" i="2"/>
  <c r="G25" i="2"/>
  <c r="G42" i="2"/>
  <c r="F29" i="2"/>
  <c r="E41" i="2"/>
  <c r="E32" i="2"/>
  <c r="G22" i="2"/>
  <c r="F10" i="2"/>
  <c r="G30" i="2"/>
  <c r="F38" i="2"/>
  <c r="F27" i="2"/>
  <c r="E28" i="2"/>
  <c r="G4" i="2"/>
  <c r="G37" i="2"/>
  <c r="E23" i="2"/>
  <c r="E38" i="2"/>
  <c r="E31" i="2"/>
  <c r="F19" i="2"/>
  <c r="F39" i="2"/>
  <c r="F37" i="2"/>
  <c r="G18" i="2"/>
  <c r="E15" i="2"/>
  <c r="F15" i="2"/>
  <c r="E16" i="2"/>
  <c r="G39" i="2"/>
  <c r="F32" i="2"/>
  <c r="E12" i="2"/>
  <c r="E29" i="2"/>
  <c r="E5" i="2"/>
  <c r="G19" i="2"/>
  <c r="F4" i="2"/>
  <c r="G9" i="2"/>
  <c r="G33" i="2"/>
  <c r="F22" i="2"/>
  <c r="F5" i="2"/>
  <c r="E6" i="2"/>
  <c r="G40" i="2"/>
  <c r="E13" i="2"/>
  <c r="F34" i="2"/>
  <c r="E27" i="2"/>
  <c r="E43" i="2"/>
  <c r="G14" i="2"/>
  <c r="E3" i="2"/>
  <c r="G3" i="2"/>
  <c r="F3" i="3" l="1"/>
  <c r="E3" i="3"/>
  <c r="G3" i="3"/>
  <c r="H3" i="3"/>
  <c r="I3" i="3"/>
  <c r="H38" i="2"/>
  <c r="H42" i="2"/>
  <c r="H11" i="2"/>
  <c r="H34" i="2"/>
  <c r="H15" i="2"/>
  <c r="H4" i="2"/>
  <c r="H39" i="2"/>
  <c r="H37" i="2"/>
  <c r="H27" i="2"/>
  <c r="H21" i="2"/>
  <c r="H12" i="2"/>
  <c r="H22" i="2"/>
  <c r="H36" i="2"/>
  <c r="H24" i="2"/>
  <c r="H43" i="2"/>
  <c r="H31" i="2"/>
  <c r="H40" i="2"/>
  <c r="H32" i="2"/>
  <c r="H9" i="2"/>
  <c r="H18" i="2"/>
  <c r="H5" i="2"/>
  <c r="H29" i="2"/>
  <c r="H10" i="2"/>
  <c r="H13" i="2"/>
  <c r="H25" i="2"/>
  <c r="H23" i="2"/>
  <c r="H16" i="2"/>
  <c r="H41" i="2"/>
  <c r="H17" i="2"/>
  <c r="H33" i="2"/>
  <c r="H6" i="2"/>
  <c r="H35" i="2"/>
  <c r="H8" i="2"/>
  <c r="H26" i="2"/>
  <c r="H30" i="2"/>
  <c r="H28" i="2"/>
  <c r="H7" i="2"/>
  <c r="H14" i="2"/>
  <c r="H19" i="2"/>
  <c r="H20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<sst xmlns="http://schemas.openxmlformats.org/spreadsheetml/2006/main" count="1668" uniqueCount="599">
  <si>
    <t>Official Smelter Name</t>
  </si>
  <si>
    <t>Changsha South Tantalum Niobium Co., Ltd.</t>
  </si>
  <si>
    <t>F&amp;X Electro-Materials Ltd.</t>
  </si>
  <si>
    <t>H.C. Starck Hermsdorf GmbH</t>
  </si>
  <si>
    <t>Hengyang King Xing Lifeng New Materials Co., Ltd.</t>
  </si>
  <si>
    <t>Jiangxi Dinghai Tantalum &amp; Niobium Co., Ltd.</t>
  </si>
  <si>
    <t>JiuJiang JinXin Nonferrous Metals Co., Ltd.</t>
  </si>
  <si>
    <t>Jiujiang Zhongao Tantalum &amp; Niobium Co., Ltd.</t>
  </si>
  <si>
    <t>Metallurgical Products India Pvt., Ltd.</t>
  </si>
  <si>
    <t>Mineracao Taboca S.A.</t>
  </si>
  <si>
    <t>Ningxia Orient Tantalum Industry Co., Ltd.</t>
  </si>
  <si>
    <t>NORTH MACEDONIA, REPUBLIC OF</t>
  </si>
  <si>
    <t>TAIWAN, PROVINCE OF CHINA</t>
  </si>
  <si>
    <t>White Solder Metalurgia e Mineracao Ltda.</t>
  </si>
  <si>
    <t>Yunnan Chengfeng Non-ferrous Metals Co., Ltd.</t>
  </si>
  <si>
    <t>Almalyk Mining and Metallurgical Complex (AMMC)</t>
  </si>
  <si>
    <t>AngloGold Ashanti Corrego do Sitio Mineracao</t>
  </si>
  <si>
    <t>Allgemeine Goldund Silberscheideanstalt A.G.</t>
  </si>
  <si>
    <t>Bangko Sentral ng Pilipinas (Central Bank of the Philippines)</t>
  </si>
  <si>
    <t>BOLIVIA (PLURINATIONAL STATE OF)</t>
  </si>
  <si>
    <t>Solikamsk Magnesium Works OAO</t>
  </si>
  <si>
    <t>RMI Due Diligence Review - Unable to Proceed</t>
  </si>
  <si>
    <t>Yanling Jincheng Tantalum &amp; Niobium Co., Ltd.</t>
  </si>
  <si>
    <t>XinXing HaoRong Electronic Material Co., Ltd.</t>
  </si>
  <si>
    <t>Chenzhou Yunxiang Mining and Metallurgy Co., Ltd.</t>
  </si>
  <si>
    <t>Gejiu Fengming Metallurgy Chemical Plant</t>
  </si>
  <si>
    <t>Gejiu Kai Meng Industry and Trade LLC</t>
  </si>
  <si>
    <t>Gejiu Yunxin Nonferrous Electrolysis Co., Ltd.</t>
  </si>
  <si>
    <t>Guangdong Hanhe Non-Ferrous Metal Co., Ltd.</t>
  </si>
  <si>
    <t>Cendres + Metaux S.A.</t>
  </si>
  <si>
    <t>CCR Refinery - Glencore Canada Corporation</t>
  </si>
  <si>
    <t>Eco-System Recycling Co., Ltd. East Plant</t>
  </si>
  <si>
    <t>Eco-System Recycling Co., Ltd. North Plant</t>
  </si>
  <si>
    <t>Eco-System Recycling Co., Ltd. West Plant</t>
  </si>
  <si>
    <t>Great Wall Precious Metals Co., Ltd. of CBPM</t>
  </si>
  <si>
    <t>Gold Refinery of Zijin Mining Group Co., Ltd.</t>
  </si>
  <si>
    <t>Inner Mongolia Qiankun Gold and Silver Refinery Share Co., Ltd.</t>
  </si>
  <si>
    <t>LS-NIKKO Copper Inc.</t>
  </si>
  <si>
    <t>MMTC-PAMP India Pvt., Ltd.</t>
  </si>
  <si>
    <t>Matsuda Sangyo Co., Ltd.</t>
  </si>
  <si>
    <t>Moscow Special Alloys Processing Plant</t>
  </si>
  <si>
    <t>Navoi Mining and Metallurgical Combinat</t>
  </si>
  <si>
    <t>OJSC "The Gulidov Krasnoyarsk Non-Ferrous Metals Plant" (OJSC Krastsvetmet)</t>
  </si>
  <si>
    <t>Ogussa Osterreichische Gold- und Silber-Scheideanstalt GmbH</t>
  </si>
  <si>
    <t>Ohura Precious Metal Industry Co., Ltd.</t>
  </si>
  <si>
    <t>Planta Recuperadora de Metales SpA</t>
  </si>
  <si>
    <t>REMONDIS PMR B.V.</t>
  </si>
  <si>
    <t>SOE Shyolkovsky Factory of Secondary Precious Metals</t>
  </si>
  <si>
    <t>Shandong Zhaojin Gold &amp; Silver Refinery Co., Ltd.</t>
  </si>
  <si>
    <t>Sichuan Tianze Precious Metals Co., Ltd.</t>
  </si>
  <si>
    <t>Singway Technology Co., Ltd.</t>
  </si>
  <si>
    <t>Solar Applied Materials Technology Corp.</t>
  </si>
  <si>
    <t>Shandong Gold Smelting Co., Ltd.</t>
  </si>
  <si>
    <t>Umicore S.A. Business Unit Precious Metals Refining</t>
  </si>
  <si>
    <t>Yokohama Metal Co., Ltd.</t>
  </si>
  <si>
    <t>Zhongyuan Gold Smelter of Zhongjin Gold Corporation</t>
  </si>
  <si>
    <t>Asia Tungsten Products Vietnam Ltd.</t>
  </si>
  <si>
    <t>Ganzhou Huaxing Tungsten Products Co., Ltd.</t>
  </si>
  <si>
    <t>Ganzhou Jiangwu Ferrotungsten Co., Ltd.</t>
  </si>
  <si>
    <t>H.C. Starck Tungsten GmbH</t>
  </si>
  <si>
    <t>Hunan Chunchang Nonferrous Metals Co., Ltd.</t>
  </si>
  <si>
    <t>Hunan Litian Tungsten Industry Co., Ltd.</t>
  </si>
  <si>
    <t>Japan New Metals Co., Ltd.</t>
  </si>
  <si>
    <t>Jiangxi Tonggu Nonferrous Metallurgical &amp; Chemical Co., Ltd.</t>
  </si>
  <si>
    <t>Jiangxi Xinsheng Tungsten Industry Co., Ltd.</t>
  </si>
  <si>
    <t>Philippine Chuangxin Industrial Co., Inc.</t>
  </si>
  <si>
    <t>Xiamen Tungsten (H.C.) Co., Ltd.</t>
  </si>
  <si>
    <t>Xiamen Tungsten Co., Ltd.</t>
  </si>
  <si>
    <t>Xinfeng Huarui Tungsten &amp; Molybdenum New Material Co., Ltd.</t>
  </si>
  <si>
    <t>Fabrica Auricchio Industria e Comercio Ltda.</t>
  </si>
  <si>
    <t>In Communication</t>
  </si>
  <si>
    <t>PT Sukses Inti Makmur</t>
  </si>
  <si>
    <t>Metalurgica Met-Mex Penoles S.A. De C.V.</t>
  </si>
  <si>
    <t>Metalor USA Refining Corporation</t>
  </si>
  <si>
    <t>Metalor Technologies (Suzhou) Ltd.</t>
  </si>
  <si>
    <t>Jiangxi New Nanshan Technology Ltd.</t>
  </si>
  <si>
    <t>Ma'anshan Weitai Tin Co., Ltd.</t>
  </si>
  <si>
    <t>Metalor Technologies (Singapore) Pte., Ltd.</t>
  </si>
  <si>
    <t>Metalor Technologies (Hong Kong) Ltd.</t>
  </si>
  <si>
    <t>Country</t>
  </si>
  <si>
    <t>SORs in country</t>
  </si>
  <si>
    <t>Total</t>
  </si>
  <si>
    <t>Conformant</t>
  </si>
  <si>
    <t>Non-conformant</t>
  </si>
  <si>
    <t>Other</t>
  </si>
  <si>
    <t>Conformantat 2022, but not Conformantat Mar. 2023 / Currently in process of removing SOR from supply chain.</t>
  </si>
  <si>
    <t>Non Conformant</t>
  </si>
  <si>
    <t>Active at 2022., but not Conformantat Mar. 2023 / Currently in process of removing SOR from supply chain.</t>
  </si>
  <si>
    <t>Country (Sorted)</t>
  </si>
  <si>
    <t>Supplier</t>
  </si>
  <si>
    <t>Entries</t>
  </si>
  <si>
    <t>Metal</t>
  </si>
  <si>
    <t>Smelter ID</t>
  </si>
  <si>
    <t>Smelter Country</t>
  </si>
  <si>
    <t>Audit Status</t>
  </si>
  <si>
    <t>Current Status (As of May 2023)</t>
  </si>
  <si>
    <t>Tantalum</t>
  </si>
  <si>
    <t>Asaka Riken Co., Ltd.</t>
  </si>
  <si>
    <t>CID000092</t>
  </si>
  <si>
    <t>JAPAN</t>
  </si>
  <si>
    <t>Not Applicable</t>
  </si>
  <si>
    <t>Not Applicable / No longer in LGE's supply-chain (Mar.)</t>
  </si>
  <si>
    <t>CID000211</t>
  </si>
  <si>
    <t>CHINA</t>
  </si>
  <si>
    <t>D Block Metals, LLC</t>
  </si>
  <si>
    <t>CID002504</t>
  </si>
  <si>
    <t>UNITED STATES OF AMERICA</t>
  </si>
  <si>
    <t>Exotech Inc.</t>
  </si>
  <si>
    <t>CID000456</t>
  </si>
  <si>
    <t>CID000460</t>
  </si>
  <si>
    <t>FIR Metals &amp; Resource Ltd.</t>
  </si>
  <si>
    <t>CID002505</t>
  </si>
  <si>
    <t>Global Advanced Metals Aizu</t>
  </si>
  <si>
    <t>CID002558</t>
  </si>
  <si>
    <t>Global Advanced Metals Boyertown</t>
  </si>
  <si>
    <t>CID002557</t>
  </si>
  <si>
    <t>XIMEI RESOURCES (GUANGDONG) LIMITED</t>
  </si>
  <si>
    <t>CID000616</t>
  </si>
  <si>
    <t>TANIOBIS Co., Ltd.</t>
  </si>
  <si>
    <t>CID002544</t>
  </si>
  <si>
    <t>THAILAND</t>
  </si>
  <si>
    <t>CID002547</t>
  </si>
  <si>
    <t>GERMANY</t>
  </si>
  <si>
    <t>H.C. Starck Inc.</t>
  </si>
  <si>
    <t>CID002548</t>
  </si>
  <si>
    <t>TANIOBIS Japan Co., Ltd.</t>
  </si>
  <si>
    <t>CID002549</t>
  </si>
  <si>
    <t>TANIOBIS Smelting GmbH &amp; Co. KG</t>
  </si>
  <si>
    <t>CID002550</t>
  </si>
  <si>
    <t>TANIOBIS GmbH</t>
  </si>
  <si>
    <t>CID002545</t>
  </si>
  <si>
    <t>CID002492</t>
  </si>
  <si>
    <t>CID002512</t>
  </si>
  <si>
    <t>Jiangxi Tuohong New Raw Material</t>
  </si>
  <si>
    <t>CID002842</t>
  </si>
  <si>
    <t>CID000914</t>
  </si>
  <si>
    <t>Jiujiang Tanbre Co., Ltd.</t>
  </si>
  <si>
    <t>CID000917</t>
  </si>
  <si>
    <t>CID002506</t>
  </si>
  <si>
    <t>KEMET de Mexico</t>
  </si>
  <si>
    <t>CID002539</t>
  </si>
  <si>
    <t>MEXICO</t>
  </si>
  <si>
    <t>CID001163</t>
  </si>
  <si>
    <t>INDIA</t>
  </si>
  <si>
    <t>CID001175</t>
  </si>
  <si>
    <t>BRAZIL</t>
  </si>
  <si>
    <t>Mitsui Mining and Smelting Co., Ltd.</t>
  </si>
  <si>
    <t>CID001192</t>
  </si>
  <si>
    <t>NPM Silmet AS</t>
  </si>
  <si>
    <t>CID001200</t>
  </si>
  <si>
    <t>ESTONIA</t>
  </si>
  <si>
    <t>CID001277</t>
  </si>
  <si>
    <t>Meta Materials</t>
  </si>
  <si>
    <t>CID002847</t>
  </si>
  <si>
    <t>QuantumClean</t>
  </si>
  <si>
    <t>CID001508</t>
  </si>
  <si>
    <t>Resind Industria e Comercio Ltda.</t>
  </si>
  <si>
    <t>CID002707</t>
  </si>
  <si>
    <t>CID001769</t>
  </si>
  <si>
    <t>RUSSIAN FEDERATION</t>
  </si>
  <si>
    <t>Taki Chemical Co., Ltd.</t>
  </si>
  <si>
    <t>CID001869</t>
  </si>
  <si>
    <t>Telex Metals</t>
  </si>
  <si>
    <t>CID001891</t>
  </si>
  <si>
    <t>Ulba Metallurgical Plant JSC</t>
  </si>
  <si>
    <t>CID001969</t>
  </si>
  <si>
    <t>KAZAKHSTAN</t>
  </si>
  <si>
    <t>CID002508</t>
  </si>
  <si>
    <t>CID001522</t>
  </si>
  <si>
    <t>Tin</t>
  </si>
  <si>
    <t>Alpha</t>
  </si>
  <si>
    <t>CID000292</t>
  </si>
  <si>
    <t>CID000228</t>
  </si>
  <si>
    <t>Chifeng Dajingzi Tin Industry Co., Ltd.</t>
  </si>
  <si>
    <t>CID003190</t>
  </si>
  <si>
    <t>China Tin Group Co., Ltd.</t>
  </si>
  <si>
    <t>CID001070</t>
  </si>
  <si>
    <t>Dowa</t>
  </si>
  <si>
    <t>CID000402</t>
  </si>
  <si>
    <t>EM Vinto</t>
  </si>
  <si>
    <t>CID000438</t>
  </si>
  <si>
    <t>Fenix Metals</t>
  </si>
  <si>
    <t>CID000468</t>
  </si>
  <si>
    <t>POLAND</t>
  </si>
  <si>
    <t>CID002848</t>
  </si>
  <si>
    <t>CID000942</t>
  </si>
  <si>
    <t>In Communication / Currently in process of removing SOR from supply chain.</t>
  </si>
  <si>
    <t>Gejiu Non-Ferrous Metal Processing Co., Ltd.</t>
  </si>
  <si>
    <t>CID000538</t>
  </si>
  <si>
    <t>CID001908</t>
  </si>
  <si>
    <t>Gejiu Zili Mining And Metallurgy Co., Ltd.</t>
  </si>
  <si>
    <t>CID000555</t>
  </si>
  <si>
    <t>CID003116</t>
  </si>
  <si>
    <t>HuiChang Hill Tin Industry Co., Ltd.</t>
  </si>
  <si>
    <t>CID002844</t>
  </si>
  <si>
    <t>CID001231</t>
  </si>
  <si>
    <t>Luna Smelter, Ltd.</t>
  </si>
  <si>
    <t>CID003387</t>
  </si>
  <si>
    <t>RWANDA</t>
  </si>
  <si>
    <t>CID003379</t>
  </si>
  <si>
    <t>Magnu's Minerais Metais e Ligas Ltda.</t>
  </si>
  <si>
    <t>CID002468</t>
  </si>
  <si>
    <t>Malaysia Smelting Corporation (MSC)</t>
  </si>
  <si>
    <t>CID001105</t>
  </si>
  <si>
    <t>MALAYSIA</t>
  </si>
  <si>
    <t>Melt Metais e Ligas S.A.</t>
  </si>
  <si>
    <t>CID002500</t>
  </si>
  <si>
    <t>Metallic Resources, Inc.</t>
  </si>
  <si>
    <t>CID001142</t>
  </si>
  <si>
    <t>Metallo Belgium N.V.</t>
  </si>
  <si>
    <t>CID002773</t>
  </si>
  <si>
    <t>BELGIUM</t>
  </si>
  <si>
    <t>Metallo Spain S.L.U.</t>
  </si>
  <si>
    <t>CID002774</t>
  </si>
  <si>
    <t>SPAIN</t>
  </si>
  <si>
    <t>CID001173</t>
  </si>
  <si>
    <t>Minsur</t>
  </si>
  <si>
    <t>CID001182</t>
  </si>
  <si>
    <t>PERU</t>
  </si>
  <si>
    <t>Mitsubishi Materials Corporation</t>
  </si>
  <si>
    <t>CID001191</t>
  </si>
  <si>
    <t>O.M. Manufacturing (Thailand) Co., Ltd.</t>
  </si>
  <si>
    <t>CID001314</t>
  </si>
  <si>
    <t>O.M. Manufacturing Philippines, Inc.</t>
  </si>
  <si>
    <t>CID002517</t>
  </si>
  <si>
    <t>PHILIPPINES</t>
  </si>
  <si>
    <t>Operaciones Metalurgicas S.A.</t>
  </si>
  <si>
    <t>CID001337</t>
  </si>
  <si>
    <t>PT ATD Makmur Mandiri Jaya</t>
  </si>
  <si>
    <t>CID002503</t>
  </si>
  <si>
    <t>INDONESIA</t>
  </si>
  <si>
    <t>PT Artha Cipta Langgeng</t>
  </si>
  <si>
    <t>CID001399</t>
  </si>
  <si>
    <t>PT Babel Surya Alam Lestari</t>
  </si>
  <si>
    <t>CID001406</t>
  </si>
  <si>
    <t>PT Bangka Serumpun</t>
  </si>
  <si>
    <t>CID003205</t>
  </si>
  <si>
    <t>PT Menara Cipta Mulia</t>
  </si>
  <si>
    <t>CID002835</t>
  </si>
  <si>
    <t>PT Mitra Stania Prima</t>
  </si>
  <si>
    <t>CID001453</t>
  </si>
  <si>
    <t>PT Mitra Sukses Globalindo</t>
  </si>
  <si>
    <t>CID003449</t>
  </si>
  <si>
    <t>PT Prima Timah Utama</t>
  </si>
  <si>
    <t>CID001458</t>
  </si>
  <si>
    <t>PT Refined Bangka Tin</t>
  </si>
  <si>
    <t>CID001460</t>
  </si>
  <si>
    <t>PT Timah Tbk Kundur</t>
  </si>
  <si>
    <t>CID001477</t>
  </si>
  <si>
    <t>PT Timah Tbk Mentok</t>
  </si>
  <si>
    <t>CID001482</t>
  </si>
  <si>
    <t>CID002706</t>
  </si>
  <si>
    <t>Rui Da Hung</t>
  </si>
  <si>
    <t>CID001539</t>
  </si>
  <si>
    <t>Soft Metais Ltda.</t>
  </si>
  <si>
    <t>CID001758</t>
  </si>
  <si>
    <t>Thai Nguyen Mining and Metallurgy Co., Ltd.</t>
  </si>
  <si>
    <t>CID002834</t>
  </si>
  <si>
    <t>VIET NAM</t>
  </si>
  <si>
    <t>Thaisarco</t>
  </si>
  <si>
    <t>CID001898</t>
  </si>
  <si>
    <t>Tin Technology &amp; Refining</t>
  </si>
  <si>
    <t>CID003325</t>
  </si>
  <si>
    <t>CID002036</t>
  </si>
  <si>
    <t>CID002158</t>
  </si>
  <si>
    <t>Yunnan Tin Company Limited</t>
  </si>
  <si>
    <t>CID002180</t>
  </si>
  <si>
    <t>Yunnan Yunfan Nonferrous Metals Co., Ltd.</t>
  </si>
  <si>
    <t>CID003397</t>
  </si>
  <si>
    <t>Gold</t>
  </si>
  <si>
    <t>8853 S.p.A.</t>
  </si>
  <si>
    <t>CID002763</t>
  </si>
  <si>
    <t>ITALY</t>
  </si>
  <si>
    <t>AU Traders and Refiners</t>
  </si>
  <si>
    <t>CID002850</t>
  </si>
  <si>
    <t>SOUTH AFRICA</t>
  </si>
  <si>
    <t>In Communication / No longer in LGE's supply-chain (Mar.)</t>
  </si>
  <si>
    <t>Advanced Chemical Company</t>
  </si>
  <si>
    <t>CID000015</t>
  </si>
  <si>
    <t>Aida Chemical Industries Co., Ltd.</t>
  </si>
  <si>
    <t>CID000019</t>
  </si>
  <si>
    <t>Al Etihad Gold Refinery DMCC</t>
  </si>
  <si>
    <t>CID002560</t>
  </si>
  <si>
    <t>UNITED ARAB EMIRATES</t>
  </si>
  <si>
    <t>CID000035</t>
  </si>
  <si>
    <t>CID000041</t>
  </si>
  <si>
    <t>UZBEKISTAN</t>
  </si>
  <si>
    <t>CID000058</t>
  </si>
  <si>
    <t>Argor-Heraeus S.A.</t>
  </si>
  <si>
    <t>CID000077</t>
  </si>
  <si>
    <t>SWITZERLAND</t>
  </si>
  <si>
    <t>Asahi Pretec Corp.</t>
  </si>
  <si>
    <t>CID000082</t>
  </si>
  <si>
    <t>Asahi Refining Canada Ltd.</t>
  </si>
  <si>
    <t>CID000924</t>
  </si>
  <si>
    <t>CANADA</t>
  </si>
  <si>
    <t>Asahi Refining USA Inc.</t>
  </si>
  <si>
    <t>CID000920</t>
  </si>
  <si>
    <t>CID000090</t>
  </si>
  <si>
    <t>Aurubis AG</t>
  </si>
  <si>
    <t>CID000113</t>
  </si>
  <si>
    <t>Bangalore Refinery</t>
  </si>
  <si>
    <t>CID002863</t>
  </si>
  <si>
    <t>CID000128</t>
  </si>
  <si>
    <t>Boliden AB</t>
  </si>
  <si>
    <t>CID000157</t>
  </si>
  <si>
    <t>SWEDEN</t>
  </si>
  <si>
    <t>C. Hafner GmbH + Co. KG</t>
  </si>
  <si>
    <t>CID000176</t>
  </si>
  <si>
    <t>CID000185</t>
  </si>
  <si>
    <t>CID000189</t>
  </si>
  <si>
    <t>Chimet S.p.A.</t>
  </si>
  <si>
    <t>CID000233</t>
  </si>
  <si>
    <t>Chugai Mining</t>
  </si>
  <si>
    <t>CID000264</t>
  </si>
  <si>
    <t>DODUCO Contacts and Refining GmbH</t>
  </si>
  <si>
    <t>CID000362</t>
  </si>
  <si>
    <t>TSK Pretech</t>
  </si>
  <si>
    <t>CID003195</t>
  </si>
  <si>
    <t>KOREA, REPUBLIC OF</t>
  </si>
  <si>
    <t>DSC (Do Sung Corporation)</t>
  </si>
  <si>
    <t>CID000359</t>
  </si>
  <si>
    <t>CID000401</t>
  </si>
  <si>
    <t>CID000425</t>
  </si>
  <si>
    <t>CID003424</t>
  </si>
  <si>
    <t>CID003425</t>
  </si>
  <si>
    <t>Emirates Gold DMCC</t>
  </si>
  <si>
    <t>CID002561</t>
  </si>
  <si>
    <t>Geib Refining Corporation</t>
  </si>
  <si>
    <t>CID002459</t>
  </si>
  <si>
    <t>CID002243</t>
  </si>
  <si>
    <t>CID001909</t>
  </si>
  <si>
    <t>Outreach Required</t>
  </si>
  <si>
    <t>Heimerle + Meule GmbH</t>
  </si>
  <si>
    <t>CID000694</t>
  </si>
  <si>
    <t>Heraeus Metals Hong Kong Ltd.</t>
  </si>
  <si>
    <t>CID000707</t>
  </si>
  <si>
    <t>Heraeus Germany GmbH Co. KG</t>
  </si>
  <si>
    <t>CID000711</t>
  </si>
  <si>
    <t>Hunan Chenzhou Mining Co., Ltd.</t>
  </si>
  <si>
    <t>CID000767</t>
  </si>
  <si>
    <t>CID000801</t>
  </si>
  <si>
    <t>Ishifuku Metal Industry Co., Ltd.</t>
  </si>
  <si>
    <t>CID000807</t>
  </si>
  <si>
    <t>Istanbul Gold Refinery</t>
  </si>
  <si>
    <t>CID000814</t>
  </si>
  <si>
    <t>TURKEY</t>
  </si>
  <si>
    <t>Italpreziosi</t>
  </si>
  <si>
    <t>CID002765</t>
  </si>
  <si>
    <t>JSC Uralelectromed</t>
  </si>
  <si>
    <t>CID000929</t>
  </si>
  <si>
    <t>JX Nippon Mining &amp; Metals Co., Ltd.</t>
  </si>
  <si>
    <t>CID000937</t>
  </si>
  <si>
    <t>Japan Mint</t>
  </si>
  <si>
    <t>CID000823</t>
  </si>
  <si>
    <t>Jiangxi Copper Co., Ltd.</t>
  </si>
  <si>
    <t>CID000855</t>
  </si>
  <si>
    <t>KGHM Polska Miedz Spolka Akcyjna</t>
  </si>
  <si>
    <t>CID002511</t>
  </si>
  <si>
    <t>Kazzinc</t>
  </si>
  <si>
    <t>CID000957</t>
  </si>
  <si>
    <t>Kennecott Utah Copper LLC</t>
  </si>
  <si>
    <t>CID000969</t>
  </si>
  <si>
    <t>Kojima Chemicals Co., Ltd.</t>
  </si>
  <si>
    <t>CID000981</t>
  </si>
  <si>
    <t>Korea Zinc Co., Ltd.</t>
  </si>
  <si>
    <t>CID002605</t>
  </si>
  <si>
    <t>Kyrgyzaltyn JSC</t>
  </si>
  <si>
    <t>CID001029</t>
  </si>
  <si>
    <t>KYRGYZSTAN</t>
  </si>
  <si>
    <t>L'Orfebre S.A.</t>
  </si>
  <si>
    <t>CID002762</t>
  </si>
  <si>
    <t>ANDORRA</t>
  </si>
  <si>
    <t>CID001078</t>
  </si>
  <si>
    <t>LT Metal Ltd.</t>
  </si>
  <si>
    <t>CID000689</t>
  </si>
  <si>
    <t>CID002509</t>
  </si>
  <si>
    <t>Marsam Metals</t>
  </si>
  <si>
    <t>CID002606</t>
  </si>
  <si>
    <t>Not Conformant/ No longer in LGE's supply-chain (Mar.)</t>
  </si>
  <si>
    <t>Materion</t>
  </si>
  <si>
    <t>CID001113</t>
  </si>
  <si>
    <t>CID001119</t>
  </si>
  <si>
    <t>CID001149</t>
  </si>
  <si>
    <t>CID001152</t>
  </si>
  <si>
    <t>SINGAPORE</t>
  </si>
  <si>
    <t>CID001147</t>
  </si>
  <si>
    <t>Metalor Technologies S.A.</t>
  </si>
  <si>
    <t>CID001153</t>
  </si>
  <si>
    <t>CID001157</t>
  </si>
  <si>
    <t>CID001161</t>
  </si>
  <si>
    <t>CID001188</t>
  </si>
  <si>
    <t>CID001193</t>
  </si>
  <si>
    <t>CID001204</t>
  </si>
  <si>
    <t>Nadir Metal Rafineri San. Ve Tic. A.S.</t>
  </si>
  <si>
    <t>CID001220</t>
  </si>
  <si>
    <t>CID001236</t>
  </si>
  <si>
    <t>Nihon Material Co., Ltd.</t>
  </si>
  <si>
    <t>CID001259</t>
  </si>
  <si>
    <t>CID001326</t>
  </si>
  <si>
    <t>JSC Novosibirsk Refinery</t>
  </si>
  <si>
    <t>CID000493</t>
  </si>
  <si>
    <t>CID002779</t>
  </si>
  <si>
    <t>AUSTRIA</t>
  </si>
  <si>
    <t>CID001325</t>
  </si>
  <si>
    <t>PAMP S.A.</t>
  </si>
  <si>
    <t>CID001352</t>
  </si>
  <si>
    <t>PT Aneka Tambang (Persero) Tbk</t>
  </si>
  <si>
    <t>CID001397</t>
  </si>
  <si>
    <t>PX Precinox S.A.</t>
  </si>
  <si>
    <t>CID001498</t>
  </si>
  <si>
    <t>CID002919</t>
  </si>
  <si>
    <t>CHILE</t>
  </si>
  <si>
    <t>Prioksky Plant of Non-Ferrous Metals</t>
  </si>
  <si>
    <t>CID001386</t>
  </si>
  <si>
    <t>CID002582</t>
  </si>
  <si>
    <t>NETHERLANDS</t>
  </si>
  <si>
    <t>Rand Refinery (Pty) Ltd.</t>
  </si>
  <si>
    <t>CID001512</t>
  </si>
  <si>
    <t>Royal Canadian Mint</t>
  </si>
  <si>
    <t>CID001534</t>
  </si>
  <si>
    <t>SAAMP</t>
  </si>
  <si>
    <t>CID002761</t>
  </si>
  <si>
    <t>FRANCE</t>
  </si>
  <si>
    <t>SAFINA A.S.</t>
  </si>
  <si>
    <t>CID002290</t>
  </si>
  <si>
    <t>CZECHIA</t>
  </si>
  <si>
    <t>SAXONIA Edelmetalle GmbH</t>
  </si>
  <si>
    <t>CID002777</t>
  </si>
  <si>
    <t>SEMPSA Joyeria Plateria S.A.</t>
  </si>
  <si>
    <t>CID001585</t>
  </si>
  <si>
    <t>CID001756</t>
  </si>
  <si>
    <t>Safimet S.p.A</t>
  </si>
  <si>
    <t>CID002973</t>
  </si>
  <si>
    <t>Samduck Precious Metals</t>
  </si>
  <si>
    <t>CID001555</t>
  </si>
  <si>
    <t>CID001622</t>
  </si>
  <si>
    <t>CID001736</t>
  </si>
  <si>
    <t>CID002516</t>
  </si>
  <si>
    <t>CID001761</t>
  </si>
  <si>
    <t>Sumitomo Metal Mining Co., Ltd.</t>
  </si>
  <si>
    <t>CID001798</t>
  </si>
  <si>
    <t>SungEel HiMetal Co., Ltd.</t>
  </si>
  <si>
    <t>CID002918</t>
  </si>
  <si>
    <t>T.C.A S.p.A</t>
  </si>
  <si>
    <t>CID002580</t>
  </si>
  <si>
    <t>TOO Tau-Ken-Altyn</t>
  </si>
  <si>
    <t>CID002615</t>
  </si>
  <si>
    <t>Tanaka Kikinzoku Kogyo K.K.</t>
  </si>
  <si>
    <t>CID001875</t>
  </si>
  <si>
    <t>CID001916</t>
  </si>
  <si>
    <t>Tokuriki Honten Co., Ltd.</t>
  </si>
  <si>
    <t>CID001938</t>
  </si>
  <si>
    <t>Torecom</t>
  </si>
  <si>
    <t>CID001955</t>
  </si>
  <si>
    <t>Umicore Precious Metals Thailand</t>
  </si>
  <si>
    <t>CID002314</t>
  </si>
  <si>
    <t>CID001980</t>
  </si>
  <si>
    <t>United Precious Metal Refining, Inc.</t>
  </si>
  <si>
    <t>CID001993</t>
  </si>
  <si>
    <t>Valcambi S.A.</t>
  </si>
  <si>
    <t>CID002003</t>
  </si>
  <si>
    <t>WIELAND Edelmetalle GmbH</t>
  </si>
  <si>
    <t>CID002778</t>
  </si>
  <si>
    <t>Western Australian Mint (T/a The Perth Mint)</t>
  </si>
  <si>
    <t>CID002030</t>
  </si>
  <si>
    <t>AUSTRALIA</t>
  </si>
  <si>
    <t>Yamakin Co., Ltd.</t>
  </si>
  <si>
    <t>CID002100</t>
  </si>
  <si>
    <t>CID002129</t>
  </si>
  <si>
    <t>CID002224</t>
  </si>
  <si>
    <t>Tungsten</t>
  </si>
  <si>
    <t>A.L.M.T. Corp.</t>
  </si>
  <si>
    <t>CID000004</t>
  </si>
  <si>
    <t>ACL Metais Eireli</t>
  </si>
  <si>
    <t>CID002833</t>
  </si>
  <si>
    <t>CID002502</t>
  </si>
  <si>
    <t>Chenzhou Diamond Tungsten Products Co., Ltd.</t>
  </si>
  <si>
    <t>CID002513</t>
  </si>
  <si>
    <t>China Molybdenum Tungsten Co., Ltd.</t>
  </si>
  <si>
    <t>CID002641</t>
  </si>
  <si>
    <t>Chongyi Zhangyuan Tungsten Co., Ltd.</t>
  </si>
  <si>
    <t>CID000258</t>
  </si>
  <si>
    <t>Fujian Ganmin RareMetal Co., Ltd.</t>
  </si>
  <si>
    <t>CID003401</t>
  </si>
  <si>
    <t>Ganzhou Haichuang Tungsten Co., Ltd.</t>
  </si>
  <si>
    <t>CID002645</t>
  </si>
  <si>
    <t>CID000875</t>
  </si>
  <si>
    <t>CID002315</t>
  </si>
  <si>
    <t>Ganzhou Seadragon W &amp; Mo Co., Ltd.</t>
  </si>
  <si>
    <t>CID002494</t>
  </si>
  <si>
    <t>Global Tungsten &amp; Powders Corp.</t>
  </si>
  <si>
    <t>CID000568</t>
  </si>
  <si>
    <t>Guangdong Xianglu Tungsten Co., Ltd.</t>
  </si>
  <si>
    <t>CID000218</t>
  </si>
  <si>
    <t>CID002542</t>
  </si>
  <si>
    <t>CID002541</t>
  </si>
  <si>
    <t>CID000766</t>
  </si>
  <si>
    <t>CID000769</t>
  </si>
  <si>
    <t>CID003182</t>
  </si>
  <si>
    <t>Hydrometallurg, JSC</t>
  </si>
  <si>
    <t>CID002649</t>
  </si>
  <si>
    <t>CID000825</t>
  </si>
  <si>
    <t>Jiangwu H.C. Starck Tungsten Products Co., Ltd.</t>
  </si>
  <si>
    <t>CID002551</t>
  </si>
  <si>
    <t>Jiangxi Gan Bei Tungsten Co., Ltd.</t>
  </si>
  <si>
    <t>CID002321</t>
  </si>
  <si>
    <t>CID002318</t>
  </si>
  <si>
    <t>CID002317</t>
  </si>
  <si>
    <t>Jiangxi Yaosheng Tungsten Co., Ltd.</t>
  </si>
  <si>
    <t>CID002316</t>
  </si>
  <si>
    <t>KGETS Co., Ltd.</t>
  </si>
  <si>
    <t>CID003388</t>
  </si>
  <si>
    <t>Kennametal Fallon</t>
  </si>
  <si>
    <t>CID000966</t>
  </si>
  <si>
    <t>Kennametal Huntsville</t>
  </si>
  <si>
    <t>CID000105</t>
  </si>
  <si>
    <t>Lianyou Metals Co., Ltd.</t>
  </si>
  <si>
    <t>CID003407</t>
  </si>
  <si>
    <t>Malipo Haiyu Tungsten Co., Ltd.</t>
  </si>
  <si>
    <t>CID002319</t>
  </si>
  <si>
    <t>Masan High-Tech Materials</t>
  </si>
  <si>
    <t>CID002543</t>
  </si>
  <si>
    <t>Moliren Ltd.</t>
  </si>
  <si>
    <t>CID002845</t>
  </si>
  <si>
    <t>Niagara Refining LLC</t>
  </si>
  <si>
    <t>CID002589</t>
  </si>
  <si>
    <t>CID002827</t>
  </si>
  <si>
    <t>Unecha Refractory metals plant</t>
  </si>
  <si>
    <t>CID002724</t>
  </si>
  <si>
    <t>Wolfram Bergbau und Hutten AG</t>
  </si>
  <si>
    <t>CID002044</t>
  </si>
  <si>
    <t>Woltech Korea Co., Ltd.</t>
  </si>
  <si>
    <t>CID002843</t>
  </si>
  <si>
    <t>CID002320</t>
  </si>
  <si>
    <t>CID002082</t>
  </si>
  <si>
    <t>CID002830</t>
  </si>
  <si>
    <t>LSM Brasil S.A.</t>
  </si>
  <si>
    <t>CID001076</t>
  </si>
  <si>
    <t>CV Ayi Jaya</t>
  </si>
  <si>
    <t>CID002570</t>
  </si>
  <si>
    <t>CV Venus Inti Perkasa</t>
  </si>
  <si>
    <t>CID002455</t>
  </si>
  <si>
    <t>CID003582</t>
  </si>
  <si>
    <t>PT Aries Kencana Sejahtera</t>
  </si>
  <si>
    <t>CID000309</t>
  </si>
  <si>
    <t>PT Lautan Harmonis Sejahtera</t>
  </si>
  <si>
    <t>CID002870</t>
  </si>
  <si>
    <t>PT Rajawali Rimba Perkasa</t>
  </si>
  <si>
    <t>CID003381</t>
  </si>
  <si>
    <t>PT Rajehan Ariq</t>
  </si>
  <si>
    <t>CID002593</t>
  </si>
  <si>
    <t>PT Stanindo Inti Perkasa</t>
  </si>
  <si>
    <t>CID001468</t>
  </si>
  <si>
    <t>PT Timah Nusantara</t>
  </si>
  <si>
    <t>CID001486</t>
  </si>
  <si>
    <t>Active</t>
  </si>
  <si>
    <t>PT Tinindo Inter Nusa</t>
  </si>
  <si>
    <t>CID001490</t>
  </si>
  <si>
    <t>Metal Concentrators SA (Pty) Ltd.</t>
  </si>
  <si>
    <t>CID003575</t>
  </si>
  <si>
    <t>Smelter not listed</t>
  </si>
  <si>
    <t>CID002849</t>
  </si>
  <si>
    <t>CID000760</t>
  </si>
  <si>
    <t>CID001977</t>
  </si>
  <si>
    <t>CID000499</t>
  </si>
  <si>
    <t>CID002579</t>
  </si>
  <si>
    <t>CID001889</t>
  </si>
  <si>
    <t>CID002095</t>
  </si>
  <si>
    <t>CID000291</t>
  </si>
  <si>
    <t>CID002592</t>
  </si>
  <si>
    <t>CID000306</t>
  </si>
  <si>
    <t>CID000315</t>
  </si>
  <si>
    <t>PT Babel Inti Perkasa</t>
  </si>
  <si>
    <t>CID001402</t>
  </si>
  <si>
    <t>CID002776</t>
  </si>
  <si>
    <t>CID001419</t>
  </si>
  <si>
    <t>PT Belitung Industri Sejahtera</t>
  </si>
  <si>
    <t>CID001421</t>
  </si>
  <si>
    <t>Brand IMLI</t>
  </si>
  <si>
    <t>CID001428</t>
  </si>
  <si>
    <t>PT Cipta Persada Mulia</t>
  </si>
  <si>
    <t>CID002696</t>
  </si>
  <si>
    <t>CID001434</t>
  </si>
  <si>
    <t>CID002530</t>
  </si>
  <si>
    <t>CID001448</t>
  </si>
  <si>
    <t>PT Panca Mega Persada</t>
  </si>
  <si>
    <t>CID001457</t>
  </si>
  <si>
    <t>CID000313</t>
  </si>
  <si>
    <t>PT Sariwiguna Binasentosa</t>
  </si>
  <si>
    <t>CID001463</t>
  </si>
  <si>
    <t>CID002816</t>
  </si>
  <si>
    <t>CID001471</t>
  </si>
  <si>
    <t>PT Tommy Utama</t>
  </si>
  <si>
    <t>CID001493</t>
  </si>
  <si>
    <t>Supplier (sorted)</t>
  </si>
  <si>
    <t>Total suppliers:</t>
  </si>
  <si>
    <t>Total entries:</t>
  </si>
  <si>
    <t>Total countries: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</si>
</sst>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Smelters</a:t>
            </a:r>
            <a:r>
              <a:rPr lang="en-GB" baseline="0"/>
              <a:t> or Refiners</a:t>
            </a:r>
            <a:r>
              <a:rPr lang="en-GB"/>
              <a:t> per</a:t>
            </a:r>
            <a:r>
              <a:rPr lang="en-GB" baseline="0"/>
              <a:t>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Conformant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'Stats per country'!$D$3:$D$43</c:f>
              <c:strCache>
                <c:ptCount val="41"/>
                <c:pt idx="0">
                  <c:v>CHINA</c:v>
                </c:pt>
                <c:pt idx="1">
                  <c:v>INDONESIA</c:v>
                </c:pt>
                <c:pt idx="2">
                  <c:v>JAPAN</c:v>
                </c:pt>
                <c:pt idx="3">
                  <c:v>UNITED STATES OF AMERICA</c:v>
                </c:pt>
                <c:pt idx="4">
                  <c:v>BRAZIL</c:v>
                </c:pt>
                <c:pt idx="5">
                  <c:v>GERMANY</c:v>
                </c:pt>
                <c:pt idx="6">
                  <c:v>RUSSIAN FEDERATION</c:v>
                </c:pt>
                <c:pt idx="7">
                  <c:v>KOREA, REPUBLIC OF</c:v>
                </c:pt>
                <c:pt idx="8">
                  <c:v>SWITZERLAND</c:v>
                </c:pt>
                <c:pt idx="9">
                  <c:v>ITALY</c:v>
                </c:pt>
                <c:pt idx="10">
                  <c:v>THAILAND</c:v>
                </c:pt>
                <c:pt idx="11">
                  <c:v>TAIWAN, PROVINCE OF CHINA</c:v>
                </c:pt>
                <c:pt idx="12">
                  <c:v>VIET NAM</c:v>
                </c:pt>
                <c:pt idx="13">
                  <c:v>INDIA</c:v>
                </c:pt>
                <c:pt idx="14">
                  <c:v>KAZAKHSTAN</c:v>
                </c:pt>
                <c:pt idx="15">
                  <c:v>PHILIPPINES</c:v>
                </c:pt>
                <c:pt idx="16">
                  <c:v>SOUTH AFRICA</c:v>
                </c:pt>
                <c:pt idx="17">
                  <c:v>CANADA</c:v>
                </c:pt>
                <c:pt idx="18">
                  <c:v>MEXICO</c:v>
                </c:pt>
                <c:pt idx="19">
                  <c:v>BOLIVIA (PLURINATIONAL STATE OF)</c:v>
                </c:pt>
                <c:pt idx="20">
                  <c:v>POLAND</c:v>
                </c:pt>
                <c:pt idx="21">
                  <c:v>BELGIUM</c:v>
                </c:pt>
                <c:pt idx="22">
                  <c:v>SPAIN</c:v>
                </c:pt>
                <c:pt idx="23">
                  <c:v>UNITED ARAB EMIRATES</c:v>
                </c:pt>
                <c:pt idx="24">
                  <c:v>UZBEKISTAN</c:v>
                </c:pt>
                <c:pt idx="25">
                  <c:v>TURKEY</c:v>
                </c:pt>
                <c:pt idx="26">
                  <c:v>AUSTRIA</c:v>
                </c:pt>
                <c:pt idx="27">
                  <c:v>ESTONIA</c:v>
                </c:pt>
                <c:pt idx="28">
                  <c:v>NORTH MACEDONIA, REPUBLIC OF</c:v>
                </c:pt>
                <c:pt idx="29">
                  <c:v>RWANDA</c:v>
                </c:pt>
                <c:pt idx="30">
                  <c:v>MALAYSIA</c:v>
                </c:pt>
                <c:pt idx="31">
                  <c:v>PERU</c:v>
                </c:pt>
                <c:pt idx="32">
                  <c:v>SWEDEN</c:v>
                </c:pt>
                <c:pt idx="33">
                  <c:v>KYRGYZSTAN</c:v>
                </c:pt>
                <c:pt idx="34">
                  <c:v>ANDORRA</c:v>
                </c:pt>
                <c:pt idx="35">
                  <c:v>SINGAPORE</c:v>
                </c:pt>
                <c:pt idx="36">
                  <c:v>CHILE</c:v>
                </c:pt>
                <c:pt idx="37">
                  <c:v>NETHERLANDS</c:v>
                </c:pt>
                <c:pt idx="38">
                  <c:v>FRANCE</c:v>
                </c:pt>
                <c:pt idx="39">
                  <c:v>CZECHIA</c:v>
                </c:pt>
                <c:pt idx="40">
                  <c:v>AUSTRALIA</c:v>
                </c:pt>
              </c:strCache>
            </c:strRef>
          </c:cat>
          <c:val>
            <c:numRef>
              <c:f>'Stats per country'!$F$3:$F$43</c:f>
              <c:numCache>
                <c:formatCode>General</c:formatCode>
                <c:ptCount val="41"/>
                <c:pt idx="0">
                  <c:v>51</c:v>
                </c:pt>
                <c:pt idx="1">
                  <c:v>26</c:v>
                </c:pt>
                <c:pt idx="2">
                  <c:v>30</c:v>
                </c:pt>
                <c:pt idx="3">
                  <c:v>18</c:v>
                </c:pt>
                <c:pt idx="4">
                  <c:v>9</c:v>
                </c:pt>
                <c:pt idx="5">
                  <c:v>11</c:v>
                </c:pt>
                <c:pt idx="6">
                  <c:v>0</c:v>
                </c:pt>
                <c:pt idx="7">
                  <c:v>7</c:v>
                </c:pt>
                <c:pt idx="8">
                  <c:v>5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E-A64A-AC8F-345E25A8BFF5}"/>
            </c:ext>
          </c:extLst>
        </c:ser>
        <c:ser>
          <c:idx val="2"/>
          <c:order val="1"/>
          <c:tx>
            <c:v>Other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'Stats per country'!$D$3:$D$43</c:f>
              <c:strCache>
                <c:ptCount val="41"/>
                <c:pt idx="0">
                  <c:v>CHINA</c:v>
                </c:pt>
                <c:pt idx="1">
                  <c:v>INDONESIA</c:v>
                </c:pt>
                <c:pt idx="2">
                  <c:v>JAPAN</c:v>
                </c:pt>
                <c:pt idx="3">
                  <c:v>UNITED STATES OF AMERICA</c:v>
                </c:pt>
                <c:pt idx="4">
                  <c:v>BRAZIL</c:v>
                </c:pt>
                <c:pt idx="5">
                  <c:v>GERMANY</c:v>
                </c:pt>
                <c:pt idx="6">
                  <c:v>RUSSIAN FEDERATION</c:v>
                </c:pt>
                <c:pt idx="7">
                  <c:v>KOREA, REPUBLIC OF</c:v>
                </c:pt>
                <c:pt idx="8">
                  <c:v>SWITZERLAND</c:v>
                </c:pt>
                <c:pt idx="9">
                  <c:v>ITALY</c:v>
                </c:pt>
                <c:pt idx="10">
                  <c:v>THAILAND</c:v>
                </c:pt>
                <c:pt idx="11">
                  <c:v>TAIWAN, PROVINCE OF CHINA</c:v>
                </c:pt>
                <c:pt idx="12">
                  <c:v>VIET NAM</c:v>
                </c:pt>
                <c:pt idx="13">
                  <c:v>INDIA</c:v>
                </c:pt>
                <c:pt idx="14">
                  <c:v>KAZAKHSTAN</c:v>
                </c:pt>
                <c:pt idx="15">
                  <c:v>PHILIPPINES</c:v>
                </c:pt>
                <c:pt idx="16">
                  <c:v>SOUTH AFRICA</c:v>
                </c:pt>
                <c:pt idx="17">
                  <c:v>CANADA</c:v>
                </c:pt>
                <c:pt idx="18">
                  <c:v>MEXICO</c:v>
                </c:pt>
                <c:pt idx="19">
                  <c:v>BOLIVIA (PLURINATIONAL STATE OF)</c:v>
                </c:pt>
                <c:pt idx="20">
                  <c:v>POLAND</c:v>
                </c:pt>
                <c:pt idx="21">
                  <c:v>BELGIUM</c:v>
                </c:pt>
                <c:pt idx="22">
                  <c:v>SPAIN</c:v>
                </c:pt>
                <c:pt idx="23">
                  <c:v>UNITED ARAB EMIRATES</c:v>
                </c:pt>
                <c:pt idx="24">
                  <c:v>UZBEKISTAN</c:v>
                </c:pt>
                <c:pt idx="25">
                  <c:v>TURKEY</c:v>
                </c:pt>
                <c:pt idx="26">
                  <c:v>AUSTRIA</c:v>
                </c:pt>
                <c:pt idx="27">
                  <c:v>ESTONIA</c:v>
                </c:pt>
                <c:pt idx="28">
                  <c:v>NORTH MACEDONIA, REPUBLIC OF</c:v>
                </c:pt>
                <c:pt idx="29">
                  <c:v>RWANDA</c:v>
                </c:pt>
                <c:pt idx="30">
                  <c:v>MALAYSIA</c:v>
                </c:pt>
                <c:pt idx="31">
                  <c:v>PERU</c:v>
                </c:pt>
                <c:pt idx="32">
                  <c:v>SWEDEN</c:v>
                </c:pt>
                <c:pt idx="33">
                  <c:v>KYRGYZSTAN</c:v>
                </c:pt>
                <c:pt idx="34">
                  <c:v>ANDORRA</c:v>
                </c:pt>
                <c:pt idx="35">
                  <c:v>SINGAPORE</c:v>
                </c:pt>
                <c:pt idx="36">
                  <c:v>CHILE</c:v>
                </c:pt>
                <c:pt idx="37">
                  <c:v>NETHERLANDS</c:v>
                </c:pt>
                <c:pt idx="38">
                  <c:v>FRANCE</c:v>
                </c:pt>
                <c:pt idx="39">
                  <c:v>CZECHIA</c:v>
                </c:pt>
                <c:pt idx="40">
                  <c:v>AUSTRALIA</c:v>
                </c:pt>
              </c:strCache>
            </c:strRef>
          </c:cat>
          <c:val>
            <c:numRef>
              <c:f>'Stats per country'!$H$3:$H$43</c:f>
              <c:numCache>
                <c:formatCode>General</c:formatCode>
                <c:ptCount val="41"/>
                <c:pt idx="0">
                  <c:v>11</c:v>
                </c:pt>
                <c:pt idx="1">
                  <c:v>12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9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DE-A64A-AC8F-345E25A8BFF5}"/>
            </c:ext>
          </c:extLst>
        </c:ser>
        <c:ser>
          <c:idx val="1"/>
          <c:order val="2"/>
          <c:tx>
            <c:v>Non-Conformant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'Stats per country'!$D$3:$D$43</c:f>
              <c:strCache>
                <c:ptCount val="41"/>
                <c:pt idx="0">
                  <c:v>CHINA</c:v>
                </c:pt>
                <c:pt idx="1">
                  <c:v>INDONESIA</c:v>
                </c:pt>
                <c:pt idx="2">
                  <c:v>JAPAN</c:v>
                </c:pt>
                <c:pt idx="3">
                  <c:v>UNITED STATES OF AMERICA</c:v>
                </c:pt>
                <c:pt idx="4">
                  <c:v>BRAZIL</c:v>
                </c:pt>
                <c:pt idx="5">
                  <c:v>GERMANY</c:v>
                </c:pt>
                <c:pt idx="6">
                  <c:v>RUSSIAN FEDERATION</c:v>
                </c:pt>
                <c:pt idx="7">
                  <c:v>KOREA, REPUBLIC OF</c:v>
                </c:pt>
                <c:pt idx="8">
                  <c:v>SWITZERLAND</c:v>
                </c:pt>
                <c:pt idx="9">
                  <c:v>ITALY</c:v>
                </c:pt>
                <c:pt idx="10">
                  <c:v>THAILAND</c:v>
                </c:pt>
                <c:pt idx="11">
                  <c:v>TAIWAN, PROVINCE OF CHINA</c:v>
                </c:pt>
                <c:pt idx="12">
                  <c:v>VIET NAM</c:v>
                </c:pt>
                <c:pt idx="13">
                  <c:v>INDIA</c:v>
                </c:pt>
                <c:pt idx="14">
                  <c:v>KAZAKHSTAN</c:v>
                </c:pt>
                <c:pt idx="15">
                  <c:v>PHILIPPINES</c:v>
                </c:pt>
                <c:pt idx="16">
                  <c:v>SOUTH AFRICA</c:v>
                </c:pt>
                <c:pt idx="17">
                  <c:v>CANADA</c:v>
                </c:pt>
                <c:pt idx="18">
                  <c:v>MEXICO</c:v>
                </c:pt>
                <c:pt idx="19">
                  <c:v>BOLIVIA (PLURINATIONAL STATE OF)</c:v>
                </c:pt>
                <c:pt idx="20">
                  <c:v>POLAND</c:v>
                </c:pt>
                <c:pt idx="21">
                  <c:v>BELGIUM</c:v>
                </c:pt>
                <c:pt idx="22">
                  <c:v>SPAIN</c:v>
                </c:pt>
                <c:pt idx="23">
                  <c:v>UNITED ARAB EMIRATES</c:v>
                </c:pt>
                <c:pt idx="24">
                  <c:v>UZBEKISTAN</c:v>
                </c:pt>
                <c:pt idx="25">
                  <c:v>TURKEY</c:v>
                </c:pt>
                <c:pt idx="26">
                  <c:v>AUSTRIA</c:v>
                </c:pt>
                <c:pt idx="27">
                  <c:v>ESTONIA</c:v>
                </c:pt>
                <c:pt idx="28">
                  <c:v>NORTH MACEDONIA, REPUBLIC OF</c:v>
                </c:pt>
                <c:pt idx="29">
                  <c:v>RWANDA</c:v>
                </c:pt>
                <c:pt idx="30">
                  <c:v>MALAYSIA</c:v>
                </c:pt>
                <c:pt idx="31">
                  <c:v>PERU</c:v>
                </c:pt>
                <c:pt idx="32">
                  <c:v>SWEDEN</c:v>
                </c:pt>
                <c:pt idx="33">
                  <c:v>KYRGYZSTAN</c:v>
                </c:pt>
                <c:pt idx="34">
                  <c:v>ANDORRA</c:v>
                </c:pt>
                <c:pt idx="35">
                  <c:v>SINGAPORE</c:v>
                </c:pt>
                <c:pt idx="36">
                  <c:v>CHILE</c:v>
                </c:pt>
                <c:pt idx="37">
                  <c:v>NETHERLANDS</c:v>
                </c:pt>
                <c:pt idx="38">
                  <c:v>FRANCE</c:v>
                </c:pt>
                <c:pt idx="39">
                  <c:v>CZECHIA</c:v>
                </c:pt>
                <c:pt idx="40">
                  <c:v>AUSTRALIA</c:v>
                </c:pt>
              </c:strCache>
            </c:strRef>
          </c:cat>
          <c:val>
            <c:numRef>
              <c:f>'Stats per country'!$G$3:$G$43</c:f>
              <c:numCache>
                <c:formatCode>General</c:formatCode>
                <c:ptCount val="41"/>
                <c:pt idx="0">
                  <c:v>5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DE-A64A-AC8F-345E25A8B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1913968"/>
        <c:axId val="311920512"/>
      </c:barChart>
      <c:catAx>
        <c:axId val="3119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11920512"/>
        <c:crosses val="autoZero"/>
        <c:auto val="1"/>
        <c:lblAlgn val="ctr"/>
        <c:lblOffset val="100"/>
        <c:noMultiLvlLbl val="0"/>
      </c:catAx>
      <c:valAx>
        <c:axId val="31192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1191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0</xdr:row>
      <xdr:rowOff>184150</xdr:rowOff>
    </xdr:from>
    <xdr:to>
      <xdr:col>17</xdr:col>
      <xdr:colOff>571500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1B7D87-31BB-4DB3-6C07-036AAE7DD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7D56-D63B-BA47-A00C-A405880C5533}">
  <dimension ref="A1:J275"/>
  <sheetViews>
    <sheetView tabSelected="1" workbookViewId="0">
      <selection activeCell="J6" sqref="J6"/>
    </sheetView>
  </sheetViews>
  <sheetFormatPr baseColWidth="10" defaultRowHeight="16" x14ac:dyDescent="0.2"/>
  <cols>
    <col min="1" max="1" width="10" style="1" customWidth="1"/>
    <col min="2" max="2" width="29" style="1" customWidth="1"/>
    <col min="3" max="3" width="10.6640625" style="1" bestFit="1" customWidth="1"/>
    <col min="4" max="4" width="18" style="1" customWidth="1"/>
    <col min="5" max="5" width="17.33203125" style="1" bestFit="1" customWidth="1"/>
    <col min="6" max="6" width="39.83203125" style="1" customWidth="1"/>
    <col min="7" max="8" width="10.83203125" style="1"/>
    <col min="9" max="9" width="13.6640625" style="1" bestFit="1" customWidth="1"/>
    <col min="10" max="16384" width="10.83203125" style="1"/>
  </cols>
  <sheetData>
    <row r="1" spans="1:10" ht="17" x14ac:dyDescent="0.2">
      <c r="A1" s="1" t="s">
        <v>91</v>
      </c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10" ht="34" x14ac:dyDescent="0.2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</row>
    <row r="3" spans="1:10" ht="34" x14ac:dyDescent="0.2">
      <c r="A3" s="1" t="s">
        <v>96</v>
      </c>
      <c r="B3" s="1" t="s">
        <v>1</v>
      </c>
      <c r="C3" s="1" t="s">
        <v>102</v>
      </c>
      <c r="D3" s="1" t="s">
        <v>103</v>
      </c>
      <c r="E3" s="1" t="s">
        <v>100</v>
      </c>
      <c r="F3" s="1" t="s">
        <v>82</v>
      </c>
    </row>
    <row r="4" spans="1:10" ht="34" x14ac:dyDescent="0.2">
      <c r="A4" s="1" t="s">
        <v>96</v>
      </c>
      <c r="B4" s="1" t="s">
        <v>104</v>
      </c>
      <c r="C4" s="1" t="s">
        <v>105</v>
      </c>
      <c r="D4" s="1" t="s">
        <v>106</v>
      </c>
      <c r="E4" s="1" t="s">
        <v>82</v>
      </c>
      <c r="F4" s="1" t="s">
        <v>82</v>
      </c>
    </row>
    <row r="5" spans="1:10" ht="34" x14ac:dyDescent="0.2">
      <c r="A5" s="1" t="s">
        <v>96</v>
      </c>
      <c r="B5" s="1" t="s">
        <v>107</v>
      </c>
      <c r="C5" s="1" t="s">
        <v>108</v>
      </c>
      <c r="D5" s="1" t="s">
        <v>106</v>
      </c>
      <c r="E5" s="1" t="s">
        <v>100</v>
      </c>
      <c r="F5" s="1" t="s">
        <v>101</v>
      </c>
    </row>
    <row r="6" spans="1:10" ht="17" x14ac:dyDescent="0.2">
      <c r="A6" s="1" t="s">
        <v>96</v>
      </c>
      <c r="B6" s="1" t="s">
        <v>2</v>
      </c>
      <c r="C6" s="1" t="s">
        <v>109</v>
      </c>
      <c r="D6" s="1" t="s">
        <v>103</v>
      </c>
      <c r="E6" s="1" t="s">
        <v>82</v>
      </c>
      <c r="F6" s="1" t="s">
        <v>82</v>
      </c>
      <c r="I6" s="1" t="s">
        <v>597</v>
      </c>
      <c r="J6" s="1">
        <f>COUNTA(A2:A65536)</f>
        <v>274</v>
      </c>
    </row>
    <row r="7" spans="1:10" ht="17" x14ac:dyDescent="0.2">
      <c r="A7" s="1" t="s">
        <v>96</v>
      </c>
      <c r="B7" s="1" t="s">
        <v>110</v>
      </c>
      <c r="C7" s="1" t="s">
        <v>111</v>
      </c>
      <c r="D7" s="1" t="s">
        <v>103</v>
      </c>
      <c r="E7" s="1" t="s">
        <v>82</v>
      </c>
      <c r="F7" s="1" t="s">
        <v>82</v>
      </c>
      <c r="I7" s="1" t="s">
        <v>596</v>
      </c>
      <c r="J7" s="1">
        <f>ROWS(_xlfn.UNIQUE($B$2:$B$275))</f>
        <v>249</v>
      </c>
    </row>
    <row r="8" spans="1:10" ht="17" x14ac:dyDescent="0.2">
      <c r="A8" s="1" t="s">
        <v>96</v>
      </c>
      <c r="B8" s="1" t="s">
        <v>112</v>
      </c>
      <c r="C8" s="1" t="s">
        <v>113</v>
      </c>
      <c r="D8" s="1" t="s">
        <v>99</v>
      </c>
      <c r="E8" s="1" t="s">
        <v>82</v>
      </c>
      <c r="F8" s="1" t="s">
        <v>82</v>
      </c>
      <c r="I8" s="1" t="s">
        <v>598</v>
      </c>
      <c r="J8" s="1">
        <f>ROWS(_xlfn.UNIQUE($D$2:$D$275))</f>
        <v>41</v>
      </c>
    </row>
    <row r="9" spans="1:10" ht="34" x14ac:dyDescent="0.2">
      <c r="A9" s="1" t="s">
        <v>96</v>
      </c>
      <c r="B9" s="1" t="s">
        <v>114</v>
      </c>
      <c r="C9" s="1" t="s">
        <v>115</v>
      </c>
      <c r="D9" s="1" t="s">
        <v>106</v>
      </c>
      <c r="E9" s="1" t="s">
        <v>82</v>
      </c>
      <c r="F9" s="1" t="s">
        <v>82</v>
      </c>
    </row>
    <row r="10" spans="1:10" ht="34" x14ac:dyDescent="0.2">
      <c r="A10" s="1" t="s">
        <v>96</v>
      </c>
      <c r="B10" s="1" t="s">
        <v>116</v>
      </c>
      <c r="C10" s="1" t="s">
        <v>117</v>
      </c>
      <c r="D10" s="1" t="s">
        <v>103</v>
      </c>
      <c r="E10" s="1" t="s">
        <v>82</v>
      </c>
      <c r="F10" s="1" t="s">
        <v>82</v>
      </c>
    </row>
    <row r="11" spans="1:10" ht="17" x14ac:dyDescent="0.2">
      <c r="A11" s="1" t="s">
        <v>96</v>
      </c>
      <c r="B11" s="1" t="s">
        <v>118</v>
      </c>
      <c r="C11" s="1" t="s">
        <v>119</v>
      </c>
      <c r="D11" s="1" t="s">
        <v>120</v>
      </c>
      <c r="E11" s="1" t="s">
        <v>82</v>
      </c>
      <c r="F11" s="1" t="s">
        <v>82</v>
      </c>
    </row>
    <row r="12" spans="1:10" ht="17" x14ac:dyDescent="0.2">
      <c r="A12" s="1" t="s">
        <v>96</v>
      </c>
      <c r="B12" s="1" t="s">
        <v>3</v>
      </c>
      <c r="C12" s="1" t="s">
        <v>121</v>
      </c>
      <c r="D12" s="1" t="s">
        <v>122</v>
      </c>
      <c r="E12" s="1" t="s">
        <v>82</v>
      </c>
      <c r="F12" s="1" t="s">
        <v>82</v>
      </c>
    </row>
    <row r="13" spans="1:10" ht="34" x14ac:dyDescent="0.2">
      <c r="A13" s="1" t="s">
        <v>96</v>
      </c>
      <c r="B13" s="1" t="s">
        <v>123</v>
      </c>
      <c r="C13" s="1" t="s">
        <v>124</v>
      </c>
      <c r="D13" s="1" t="s">
        <v>106</v>
      </c>
      <c r="E13" s="1" t="s">
        <v>82</v>
      </c>
      <c r="F13" s="1" t="s">
        <v>82</v>
      </c>
    </row>
    <row r="14" spans="1:10" ht="17" x14ac:dyDescent="0.2">
      <c r="A14" s="1" t="s">
        <v>96</v>
      </c>
      <c r="B14" s="1" t="s">
        <v>125</v>
      </c>
      <c r="C14" s="1" t="s">
        <v>126</v>
      </c>
      <c r="D14" s="1" t="s">
        <v>99</v>
      </c>
      <c r="E14" s="1" t="s">
        <v>82</v>
      </c>
      <c r="F14" s="1" t="s">
        <v>82</v>
      </c>
    </row>
    <row r="15" spans="1:10" ht="34" x14ac:dyDescent="0.2">
      <c r="A15" s="1" t="s">
        <v>96</v>
      </c>
      <c r="B15" s="1" t="s">
        <v>127</v>
      </c>
      <c r="C15" s="1" t="s">
        <v>128</v>
      </c>
      <c r="D15" s="1" t="s">
        <v>122</v>
      </c>
      <c r="E15" s="1" t="s">
        <v>82</v>
      </c>
      <c r="F15" s="1" t="s">
        <v>82</v>
      </c>
    </row>
    <row r="16" spans="1:10" ht="17" x14ac:dyDescent="0.2">
      <c r="A16" s="1" t="s">
        <v>96</v>
      </c>
      <c r="B16" s="1" t="s">
        <v>129</v>
      </c>
      <c r="C16" s="1" t="s">
        <v>130</v>
      </c>
      <c r="D16" s="1" t="s">
        <v>122</v>
      </c>
      <c r="E16" s="1" t="s">
        <v>82</v>
      </c>
      <c r="F16" s="1" t="s">
        <v>82</v>
      </c>
    </row>
    <row r="17" spans="1:6" ht="34" x14ac:dyDescent="0.2">
      <c r="A17" s="1" t="s">
        <v>96</v>
      </c>
      <c r="B17" s="1" t="s">
        <v>4</v>
      </c>
      <c r="C17" s="1" t="s">
        <v>131</v>
      </c>
      <c r="D17" s="1" t="s">
        <v>103</v>
      </c>
      <c r="E17" s="1" t="s">
        <v>82</v>
      </c>
      <c r="F17" s="1" t="s">
        <v>82</v>
      </c>
    </row>
    <row r="18" spans="1:6" ht="34" x14ac:dyDescent="0.2">
      <c r="A18" s="1" t="s">
        <v>96</v>
      </c>
      <c r="B18" s="1" t="s">
        <v>5</v>
      </c>
      <c r="C18" s="1" t="s">
        <v>132</v>
      </c>
      <c r="D18" s="1" t="s">
        <v>103</v>
      </c>
      <c r="E18" s="1" t="s">
        <v>82</v>
      </c>
      <c r="F18" s="1" t="s">
        <v>82</v>
      </c>
    </row>
    <row r="19" spans="1:6" ht="17" x14ac:dyDescent="0.2">
      <c r="A19" s="1" t="s">
        <v>96</v>
      </c>
      <c r="B19" s="1" t="s">
        <v>133</v>
      </c>
      <c r="C19" s="1" t="s">
        <v>134</v>
      </c>
      <c r="D19" s="1" t="s">
        <v>103</v>
      </c>
      <c r="E19" s="1" t="s">
        <v>82</v>
      </c>
      <c r="F19" s="1" t="s">
        <v>82</v>
      </c>
    </row>
    <row r="20" spans="1:6" ht="34" x14ac:dyDescent="0.2">
      <c r="A20" s="1" t="s">
        <v>96</v>
      </c>
      <c r="B20" s="1" t="s">
        <v>6</v>
      </c>
      <c r="C20" s="1" t="s">
        <v>135</v>
      </c>
      <c r="D20" s="1" t="s">
        <v>103</v>
      </c>
      <c r="E20" s="1" t="s">
        <v>82</v>
      </c>
      <c r="F20" s="1" t="s">
        <v>82</v>
      </c>
    </row>
    <row r="21" spans="1:6" ht="17" x14ac:dyDescent="0.2">
      <c r="A21" s="1" t="s">
        <v>96</v>
      </c>
      <c r="B21" s="1" t="s">
        <v>136</v>
      </c>
      <c r="C21" s="1" t="s">
        <v>137</v>
      </c>
      <c r="D21" s="1" t="s">
        <v>103</v>
      </c>
      <c r="E21" s="1" t="s">
        <v>82</v>
      </c>
      <c r="F21" s="1" t="s">
        <v>82</v>
      </c>
    </row>
    <row r="22" spans="1:6" ht="34" x14ac:dyDescent="0.2">
      <c r="A22" s="1" t="s">
        <v>96</v>
      </c>
      <c r="B22" s="1" t="s">
        <v>7</v>
      </c>
      <c r="C22" s="1" t="s">
        <v>138</v>
      </c>
      <c r="D22" s="1" t="s">
        <v>103</v>
      </c>
      <c r="E22" s="1" t="s">
        <v>82</v>
      </c>
      <c r="F22" s="1" t="s">
        <v>82</v>
      </c>
    </row>
    <row r="23" spans="1:6" ht="17" x14ac:dyDescent="0.2">
      <c r="A23" s="1" t="s">
        <v>96</v>
      </c>
      <c r="B23" s="1" t="s">
        <v>139</v>
      </c>
      <c r="C23" s="1" t="s">
        <v>140</v>
      </c>
      <c r="D23" s="1" t="s">
        <v>141</v>
      </c>
      <c r="E23" s="1" t="s">
        <v>82</v>
      </c>
      <c r="F23" s="1" t="s">
        <v>82</v>
      </c>
    </row>
    <row r="24" spans="1:6" ht="34" x14ac:dyDescent="0.2">
      <c r="A24" s="1" t="s">
        <v>96</v>
      </c>
      <c r="B24" s="1" t="s">
        <v>8</v>
      </c>
      <c r="C24" s="1" t="s">
        <v>142</v>
      </c>
      <c r="D24" s="1" t="s">
        <v>143</v>
      </c>
      <c r="E24" s="1" t="s">
        <v>82</v>
      </c>
      <c r="F24" s="1" t="s">
        <v>82</v>
      </c>
    </row>
    <row r="25" spans="1:6" ht="17" x14ac:dyDescent="0.2">
      <c r="A25" s="1" t="s">
        <v>96</v>
      </c>
      <c r="B25" s="1" t="s">
        <v>9</v>
      </c>
      <c r="C25" s="1" t="s">
        <v>144</v>
      </c>
      <c r="D25" s="1" t="s">
        <v>145</v>
      </c>
      <c r="E25" s="1" t="s">
        <v>82</v>
      </c>
      <c r="F25" s="1" t="s">
        <v>82</v>
      </c>
    </row>
    <row r="26" spans="1:6" ht="34" x14ac:dyDescent="0.2">
      <c r="A26" s="1" t="s">
        <v>96</v>
      </c>
      <c r="B26" s="1" t="s">
        <v>146</v>
      </c>
      <c r="C26" s="1" t="s">
        <v>147</v>
      </c>
      <c r="D26" s="1" t="s">
        <v>99</v>
      </c>
      <c r="E26" s="1" t="s">
        <v>82</v>
      </c>
      <c r="F26" s="1" t="s">
        <v>82</v>
      </c>
    </row>
    <row r="27" spans="1:6" ht="17" x14ac:dyDescent="0.2">
      <c r="A27" s="1" t="s">
        <v>96</v>
      </c>
      <c r="B27" s="1" t="s">
        <v>148</v>
      </c>
      <c r="C27" s="1" t="s">
        <v>149</v>
      </c>
      <c r="D27" s="1" t="s">
        <v>150</v>
      </c>
      <c r="E27" s="1" t="s">
        <v>82</v>
      </c>
      <c r="F27" s="1" t="s">
        <v>82</v>
      </c>
    </row>
    <row r="28" spans="1:6" ht="34" x14ac:dyDescent="0.2">
      <c r="A28" s="1" t="s">
        <v>96</v>
      </c>
      <c r="B28" s="1" t="s">
        <v>10</v>
      </c>
      <c r="C28" s="1" t="s">
        <v>151</v>
      </c>
      <c r="D28" s="1" t="s">
        <v>103</v>
      </c>
      <c r="E28" s="1" t="s">
        <v>82</v>
      </c>
      <c r="F28" s="1" t="s">
        <v>82</v>
      </c>
    </row>
    <row r="29" spans="1:6" ht="51" x14ac:dyDescent="0.2">
      <c r="A29" s="1" t="s">
        <v>96</v>
      </c>
      <c r="B29" s="1" t="s">
        <v>152</v>
      </c>
      <c r="C29" s="1" t="s">
        <v>153</v>
      </c>
      <c r="D29" s="1" t="s">
        <v>11</v>
      </c>
      <c r="E29" s="1" t="s">
        <v>100</v>
      </c>
      <c r="F29" s="1" t="s">
        <v>85</v>
      </c>
    </row>
    <row r="30" spans="1:6" ht="34" x14ac:dyDescent="0.2">
      <c r="A30" s="1" t="s">
        <v>96</v>
      </c>
      <c r="B30" s="1" t="s">
        <v>154</v>
      </c>
      <c r="C30" s="1" t="s">
        <v>155</v>
      </c>
      <c r="D30" s="1" t="s">
        <v>106</v>
      </c>
      <c r="E30" s="1" t="s">
        <v>82</v>
      </c>
      <c r="F30" s="1" t="s">
        <v>82</v>
      </c>
    </row>
    <row r="31" spans="1:6" ht="17" x14ac:dyDescent="0.2">
      <c r="A31" s="1" t="s">
        <v>96</v>
      </c>
      <c r="B31" s="1" t="s">
        <v>156</v>
      </c>
      <c r="C31" s="1" t="s">
        <v>157</v>
      </c>
      <c r="D31" s="1" t="s">
        <v>145</v>
      </c>
      <c r="E31" s="1" t="s">
        <v>82</v>
      </c>
      <c r="F31" s="1" t="s">
        <v>82</v>
      </c>
    </row>
    <row r="32" spans="1:6" ht="51" x14ac:dyDescent="0.2">
      <c r="A32" s="1" t="s">
        <v>96</v>
      </c>
      <c r="B32" s="1" t="s">
        <v>20</v>
      </c>
      <c r="C32" s="1" t="s">
        <v>158</v>
      </c>
      <c r="D32" s="1" t="s">
        <v>159</v>
      </c>
      <c r="E32" s="1" t="s">
        <v>21</v>
      </c>
      <c r="F32" s="1" t="s">
        <v>101</v>
      </c>
    </row>
    <row r="33" spans="1:6" ht="17" x14ac:dyDescent="0.2">
      <c r="A33" s="1" t="s">
        <v>96</v>
      </c>
      <c r="B33" s="1" t="s">
        <v>160</v>
      </c>
      <c r="C33" s="1" t="s">
        <v>161</v>
      </c>
      <c r="D33" s="1" t="s">
        <v>99</v>
      </c>
      <c r="E33" s="1" t="s">
        <v>82</v>
      </c>
      <c r="F33" s="1" t="s">
        <v>82</v>
      </c>
    </row>
    <row r="34" spans="1:6" ht="34" x14ac:dyDescent="0.2">
      <c r="A34" s="1" t="s">
        <v>96</v>
      </c>
      <c r="B34" s="1" t="s">
        <v>162</v>
      </c>
      <c r="C34" s="1" t="s">
        <v>163</v>
      </c>
      <c r="D34" s="1" t="s">
        <v>106</v>
      </c>
      <c r="E34" s="1" t="s">
        <v>82</v>
      </c>
      <c r="F34" s="1" t="s">
        <v>82</v>
      </c>
    </row>
    <row r="35" spans="1:6" ht="17" x14ac:dyDescent="0.2">
      <c r="A35" s="1" t="s">
        <v>96</v>
      </c>
      <c r="B35" s="1" t="s">
        <v>164</v>
      </c>
      <c r="C35" s="1" t="s">
        <v>165</v>
      </c>
      <c r="D35" s="1" t="s">
        <v>166</v>
      </c>
      <c r="E35" s="1" t="s">
        <v>82</v>
      </c>
      <c r="F35" s="1" t="s">
        <v>82</v>
      </c>
    </row>
    <row r="36" spans="1:6" ht="34" x14ac:dyDescent="0.2">
      <c r="A36" s="1" t="s">
        <v>96</v>
      </c>
      <c r="B36" s="1" t="s">
        <v>23</v>
      </c>
      <c r="C36" s="1" t="s">
        <v>167</v>
      </c>
      <c r="D36" s="1" t="s">
        <v>103</v>
      </c>
      <c r="E36" s="1" t="s">
        <v>82</v>
      </c>
      <c r="F36" s="1" t="s">
        <v>82</v>
      </c>
    </row>
    <row r="37" spans="1:6" ht="34" x14ac:dyDescent="0.2">
      <c r="A37" s="1" t="s">
        <v>96</v>
      </c>
      <c r="B37" s="1" t="s">
        <v>22</v>
      </c>
      <c r="C37" s="1" t="s">
        <v>168</v>
      </c>
      <c r="D37" s="1" t="s">
        <v>103</v>
      </c>
      <c r="E37" s="1" t="s">
        <v>82</v>
      </c>
      <c r="F37" s="1" t="s">
        <v>82</v>
      </c>
    </row>
    <row r="38" spans="1:6" ht="34" x14ac:dyDescent="0.2">
      <c r="A38" s="1" t="s">
        <v>169</v>
      </c>
      <c r="B38" s="1" t="s">
        <v>170</v>
      </c>
      <c r="C38" s="1" t="s">
        <v>171</v>
      </c>
      <c r="D38" s="1" t="s">
        <v>106</v>
      </c>
      <c r="E38" s="1" t="s">
        <v>82</v>
      </c>
      <c r="F38" s="1" t="s">
        <v>82</v>
      </c>
    </row>
    <row r="39" spans="1:6" ht="34" x14ac:dyDescent="0.2">
      <c r="A39" s="1" t="s">
        <v>169</v>
      </c>
      <c r="B39" s="1" t="s">
        <v>24</v>
      </c>
      <c r="C39" s="1" t="s">
        <v>172</v>
      </c>
      <c r="D39" s="1" t="s">
        <v>103</v>
      </c>
      <c r="E39" s="1" t="s">
        <v>82</v>
      </c>
      <c r="F39" s="1" t="s">
        <v>82</v>
      </c>
    </row>
    <row r="40" spans="1:6" ht="34" x14ac:dyDescent="0.2">
      <c r="A40" s="1" t="s">
        <v>169</v>
      </c>
      <c r="B40" s="1" t="s">
        <v>173</v>
      </c>
      <c r="C40" s="1" t="s">
        <v>174</v>
      </c>
      <c r="D40" s="1" t="s">
        <v>103</v>
      </c>
      <c r="E40" s="1" t="s">
        <v>82</v>
      </c>
      <c r="F40" s="1" t="s">
        <v>82</v>
      </c>
    </row>
    <row r="41" spans="1:6" ht="17" x14ac:dyDescent="0.2">
      <c r="A41" s="1" t="s">
        <v>169</v>
      </c>
      <c r="B41" s="1" t="s">
        <v>175</v>
      </c>
      <c r="C41" s="1" t="s">
        <v>176</v>
      </c>
      <c r="D41" s="1" t="s">
        <v>103</v>
      </c>
      <c r="E41" s="1" t="s">
        <v>82</v>
      </c>
      <c r="F41" s="1" t="s">
        <v>82</v>
      </c>
    </row>
    <row r="42" spans="1:6" ht="17" x14ac:dyDescent="0.2">
      <c r="A42" s="1" t="s">
        <v>169</v>
      </c>
      <c r="B42" s="1" t="s">
        <v>177</v>
      </c>
      <c r="C42" s="1" t="s">
        <v>178</v>
      </c>
      <c r="D42" s="1" t="s">
        <v>99</v>
      </c>
      <c r="E42" s="1" t="s">
        <v>82</v>
      </c>
      <c r="F42" s="1" t="s">
        <v>82</v>
      </c>
    </row>
    <row r="43" spans="1:6" ht="51" x14ac:dyDescent="0.2">
      <c r="A43" s="1" t="s">
        <v>169</v>
      </c>
      <c r="B43" s="1" t="s">
        <v>179</v>
      </c>
      <c r="C43" s="1" t="s">
        <v>180</v>
      </c>
      <c r="D43" s="1" t="s">
        <v>19</v>
      </c>
      <c r="E43" s="1" t="s">
        <v>82</v>
      </c>
      <c r="F43" s="1" t="s">
        <v>82</v>
      </c>
    </row>
    <row r="44" spans="1:6" ht="17" x14ac:dyDescent="0.2">
      <c r="A44" s="1" t="s">
        <v>169</v>
      </c>
      <c r="B44" s="1" t="s">
        <v>181</v>
      </c>
      <c r="C44" s="1" t="s">
        <v>182</v>
      </c>
      <c r="D44" s="1" t="s">
        <v>183</v>
      </c>
      <c r="E44" s="1" t="s">
        <v>82</v>
      </c>
      <c r="F44" s="1" t="s">
        <v>82</v>
      </c>
    </row>
    <row r="45" spans="1:6" ht="34" x14ac:dyDescent="0.2">
      <c r="A45" s="1" t="s">
        <v>169</v>
      </c>
      <c r="B45" s="1" t="s">
        <v>25</v>
      </c>
      <c r="C45" s="1" t="s">
        <v>184</v>
      </c>
      <c r="D45" s="1" t="s">
        <v>103</v>
      </c>
      <c r="E45" s="1" t="s">
        <v>100</v>
      </c>
      <c r="F45" s="1" t="s">
        <v>101</v>
      </c>
    </row>
    <row r="46" spans="1:6" ht="67" customHeight="1" x14ac:dyDescent="0.2">
      <c r="A46" s="1" t="s">
        <v>169</v>
      </c>
      <c r="B46" s="1" t="s">
        <v>26</v>
      </c>
      <c r="C46" s="1" t="s">
        <v>185</v>
      </c>
      <c r="D46" s="1" t="s">
        <v>103</v>
      </c>
      <c r="E46" s="1" t="s">
        <v>86</v>
      </c>
      <c r="F46" s="1" t="s">
        <v>186</v>
      </c>
    </row>
    <row r="47" spans="1:6" ht="34" x14ac:dyDescent="0.2">
      <c r="A47" s="1" t="s">
        <v>169</v>
      </c>
      <c r="B47" s="1" t="s">
        <v>187</v>
      </c>
      <c r="C47" s="1" t="s">
        <v>188</v>
      </c>
      <c r="D47" s="1" t="s">
        <v>103</v>
      </c>
      <c r="E47" s="1" t="s">
        <v>82</v>
      </c>
      <c r="F47" s="1" t="s">
        <v>82</v>
      </c>
    </row>
    <row r="48" spans="1:6" ht="51" customHeight="1" x14ac:dyDescent="0.2">
      <c r="A48" s="1" t="s">
        <v>169</v>
      </c>
      <c r="B48" s="1" t="s">
        <v>27</v>
      </c>
      <c r="C48" s="1" t="s">
        <v>189</v>
      </c>
      <c r="D48" s="1" t="s">
        <v>103</v>
      </c>
      <c r="E48" s="1" t="s">
        <v>86</v>
      </c>
      <c r="F48" s="1" t="s">
        <v>186</v>
      </c>
    </row>
    <row r="49" spans="1:6" ht="51" x14ac:dyDescent="0.2">
      <c r="A49" s="1" t="s">
        <v>169</v>
      </c>
      <c r="B49" s="1" t="s">
        <v>190</v>
      </c>
      <c r="C49" s="1" t="s">
        <v>191</v>
      </c>
      <c r="D49" s="1" t="s">
        <v>103</v>
      </c>
      <c r="E49" s="1" t="s">
        <v>86</v>
      </c>
      <c r="F49" s="1" t="s">
        <v>85</v>
      </c>
    </row>
    <row r="50" spans="1:6" ht="34" x14ac:dyDescent="0.2">
      <c r="A50" s="1" t="s">
        <v>169</v>
      </c>
      <c r="B50" s="1" t="s">
        <v>28</v>
      </c>
      <c r="C50" s="1" t="s">
        <v>192</v>
      </c>
      <c r="D50" s="1" t="s">
        <v>103</v>
      </c>
      <c r="E50" s="1" t="s">
        <v>82</v>
      </c>
      <c r="F50" s="1" t="s">
        <v>82</v>
      </c>
    </row>
    <row r="51" spans="1:6" ht="34" x14ac:dyDescent="0.2">
      <c r="A51" s="1" t="s">
        <v>169</v>
      </c>
      <c r="B51" s="1" t="s">
        <v>193</v>
      </c>
      <c r="C51" s="1" t="s">
        <v>194</v>
      </c>
      <c r="D51" s="1" t="s">
        <v>103</v>
      </c>
      <c r="E51" s="1" t="s">
        <v>82</v>
      </c>
      <c r="F51" s="1" t="s">
        <v>82</v>
      </c>
    </row>
    <row r="52" spans="1:6" ht="34" x14ac:dyDescent="0.2">
      <c r="A52" s="1" t="s">
        <v>169</v>
      </c>
      <c r="B52" s="1" t="s">
        <v>75</v>
      </c>
      <c r="C52" s="1" t="s">
        <v>195</v>
      </c>
      <c r="D52" s="1" t="s">
        <v>103</v>
      </c>
      <c r="E52" s="1" t="s">
        <v>82</v>
      </c>
      <c r="F52" s="1" t="s">
        <v>82</v>
      </c>
    </row>
    <row r="53" spans="1:6" ht="17" x14ac:dyDescent="0.2">
      <c r="A53" s="1" t="s">
        <v>169</v>
      </c>
      <c r="B53" s="1" t="s">
        <v>196</v>
      </c>
      <c r="C53" s="1" t="s">
        <v>197</v>
      </c>
      <c r="D53" s="1" t="s">
        <v>198</v>
      </c>
      <c r="E53" s="1" t="s">
        <v>82</v>
      </c>
      <c r="F53" s="1" t="s">
        <v>82</v>
      </c>
    </row>
    <row r="54" spans="1:6" ht="17" x14ac:dyDescent="0.2">
      <c r="A54" s="1" t="s">
        <v>169</v>
      </c>
      <c r="B54" s="1" t="s">
        <v>76</v>
      </c>
      <c r="C54" s="1" t="s">
        <v>199</v>
      </c>
      <c r="D54" s="1" t="s">
        <v>103</v>
      </c>
      <c r="E54" s="1" t="s">
        <v>82</v>
      </c>
      <c r="F54" s="1" t="s">
        <v>82</v>
      </c>
    </row>
    <row r="55" spans="1:6" ht="34" x14ac:dyDescent="0.2">
      <c r="A55" s="1" t="s">
        <v>169</v>
      </c>
      <c r="B55" s="1" t="s">
        <v>200</v>
      </c>
      <c r="C55" s="1" t="s">
        <v>201</v>
      </c>
      <c r="D55" s="1" t="s">
        <v>145</v>
      </c>
      <c r="E55" s="1" t="s">
        <v>82</v>
      </c>
      <c r="F55" s="1" t="s">
        <v>82</v>
      </c>
    </row>
    <row r="56" spans="1:6" ht="34" x14ac:dyDescent="0.2">
      <c r="A56" s="1" t="s">
        <v>169</v>
      </c>
      <c r="B56" s="1" t="s">
        <v>202</v>
      </c>
      <c r="C56" s="1" t="s">
        <v>203</v>
      </c>
      <c r="D56" s="1" t="s">
        <v>204</v>
      </c>
      <c r="E56" s="1" t="s">
        <v>82</v>
      </c>
      <c r="F56" s="1" t="s">
        <v>82</v>
      </c>
    </row>
    <row r="57" spans="1:6" ht="34" x14ac:dyDescent="0.2">
      <c r="A57" s="1" t="s">
        <v>169</v>
      </c>
      <c r="B57" s="1" t="s">
        <v>205</v>
      </c>
      <c r="C57" s="1" t="s">
        <v>206</v>
      </c>
      <c r="D57" s="1" t="s">
        <v>145</v>
      </c>
      <c r="E57" s="1" t="s">
        <v>86</v>
      </c>
      <c r="F57" s="1" t="s">
        <v>186</v>
      </c>
    </row>
    <row r="58" spans="1:6" ht="34" x14ac:dyDescent="0.2">
      <c r="A58" s="1" t="s">
        <v>169</v>
      </c>
      <c r="B58" s="1" t="s">
        <v>207</v>
      </c>
      <c r="C58" s="1" t="s">
        <v>208</v>
      </c>
      <c r="D58" s="1" t="s">
        <v>106</v>
      </c>
      <c r="E58" s="1" t="s">
        <v>82</v>
      </c>
      <c r="F58" s="1" t="s">
        <v>82</v>
      </c>
    </row>
    <row r="59" spans="1:6" ht="17" x14ac:dyDescent="0.2">
      <c r="A59" s="1" t="s">
        <v>169</v>
      </c>
      <c r="B59" s="1" t="s">
        <v>209</v>
      </c>
      <c r="C59" s="1" t="s">
        <v>210</v>
      </c>
      <c r="D59" s="1" t="s">
        <v>211</v>
      </c>
      <c r="E59" s="1" t="s">
        <v>82</v>
      </c>
      <c r="F59" s="1" t="s">
        <v>82</v>
      </c>
    </row>
    <row r="60" spans="1:6" ht="17" x14ac:dyDescent="0.2">
      <c r="A60" s="1" t="s">
        <v>169</v>
      </c>
      <c r="B60" s="1" t="s">
        <v>212</v>
      </c>
      <c r="C60" s="1" t="s">
        <v>213</v>
      </c>
      <c r="D60" s="1" t="s">
        <v>214</v>
      </c>
      <c r="E60" s="1" t="s">
        <v>82</v>
      </c>
      <c r="F60" s="1" t="s">
        <v>82</v>
      </c>
    </row>
    <row r="61" spans="1:6" ht="17" x14ac:dyDescent="0.2">
      <c r="A61" s="1" t="s">
        <v>169</v>
      </c>
      <c r="B61" s="1" t="s">
        <v>9</v>
      </c>
      <c r="C61" s="1" t="s">
        <v>215</v>
      </c>
      <c r="D61" s="1" t="s">
        <v>145</v>
      </c>
      <c r="E61" s="1" t="s">
        <v>82</v>
      </c>
      <c r="F61" s="1" t="s">
        <v>82</v>
      </c>
    </row>
    <row r="62" spans="1:6" ht="17" x14ac:dyDescent="0.2">
      <c r="A62" s="1" t="s">
        <v>169</v>
      </c>
      <c r="B62" s="1" t="s">
        <v>216</v>
      </c>
      <c r="C62" s="1" t="s">
        <v>217</v>
      </c>
      <c r="D62" s="1" t="s">
        <v>218</v>
      </c>
      <c r="E62" s="1" t="s">
        <v>82</v>
      </c>
      <c r="F62" s="1" t="s">
        <v>82</v>
      </c>
    </row>
    <row r="63" spans="1:6" ht="17" x14ac:dyDescent="0.2">
      <c r="A63" s="1" t="s">
        <v>169</v>
      </c>
      <c r="B63" s="1" t="s">
        <v>219</v>
      </c>
      <c r="C63" s="1" t="s">
        <v>220</v>
      </c>
      <c r="D63" s="1" t="s">
        <v>99</v>
      </c>
      <c r="E63" s="1" t="s">
        <v>82</v>
      </c>
      <c r="F63" s="1" t="s">
        <v>82</v>
      </c>
    </row>
    <row r="64" spans="1:6" ht="34" x14ac:dyDescent="0.2">
      <c r="A64" s="1" t="s">
        <v>169</v>
      </c>
      <c r="B64" s="1" t="s">
        <v>221</v>
      </c>
      <c r="C64" s="1" t="s">
        <v>222</v>
      </c>
      <c r="D64" s="1" t="s">
        <v>120</v>
      </c>
      <c r="E64" s="1" t="s">
        <v>82</v>
      </c>
      <c r="F64" s="1" t="s">
        <v>82</v>
      </c>
    </row>
    <row r="65" spans="1:6" ht="34" x14ac:dyDescent="0.2">
      <c r="A65" s="1" t="s">
        <v>169</v>
      </c>
      <c r="B65" s="1" t="s">
        <v>223</v>
      </c>
      <c r="C65" s="1" t="s">
        <v>224</v>
      </c>
      <c r="D65" s="1" t="s">
        <v>225</v>
      </c>
      <c r="E65" s="1" t="s">
        <v>82</v>
      </c>
      <c r="F65" s="1" t="s">
        <v>82</v>
      </c>
    </row>
    <row r="66" spans="1:6" ht="51" x14ac:dyDescent="0.2">
      <c r="A66" s="1" t="s">
        <v>169</v>
      </c>
      <c r="B66" s="1" t="s">
        <v>226</v>
      </c>
      <c r="C66" s="1" t="s">
        <v>227</v>
      </c>
      <c r="D66" s="1" t="s">
        <v>19</v>
      </c>
      <c r="E66" s="1" t="s">
        <v>82</v>
      </c>
      <c r="F66" s="1" t="s">
        <v>82</v>
      </c>
    </row>
    <row r="67" spans="1:6" ht="17" x14ac:dyDescent="0.2">
      <c r="A67" s="1" t="s">
        <v>169</v>
      </c>
      <c r="B67" s="1" t="s">
        <v>228</v>
      </c>
      <c r="C67" s="1" t="s">
        <v>229</v>
      </c>
      <c r="D67" s="1" t="s">
        <v>230</v>
      </c>
      <c r="E67" s="1" t="s">
        <v>82</v>
      </c>
      <c r="F67" s="1" t="s">
        <v>82</v>
      </c>
    </row>
    <row r="68" spans="1:6" ht="17" x14ac:dyDescent="0.2">
      <c r="A68" s="1" t="s">
        <v>169</v>
      </c>
      <c r="B68" s="1" t="s">
        <v>231</v>
      </c>
      <c r="C68" s="1" t="s">
        <v>232</v>
      </c>
      <c r="D68" s="1" t="s">
        <v>230</v>
      </c>
      <c r="E68" s="1" t="s">
        <v>82</v>
      </c>
      <c r="F68" s="1" t="s">
        <v>82</v>
      </c>
    </row>
    <row r="69" spans="1:6" ht="17" x14ac:dyDescent="0.2">
      <c r="A69" s="1" t="s">
        <v>169</v>
      </c>
      <c r="B69" s="1" t="s">
        <v>233</v>
      </c>
      <c r="C69" s="1" t="s">
        <v>234</v>
      </c>
      <c r="D69" s="1" t="s">
        <v>230</v>
      </c>
      <c r="E69" s="1" t="s">
        <v>82</v>
      </c>
      <c r="F69" s="1" t="s">
        <v>82</v>
      </c>
    </row>
    <row r="70" spans="1:6" ht="17" x14ac:dyDescent="0.2">
      <c r="A70" s="1" t="s">
        <v>169</v>
      </c>
      <c r="B70" s="1" t="s">
        <v>235</v>
      </c>
      <c r="C70" s="1" t="s">
        <v>236</v>
      </c>
      <c r="D70" s="1" t="s">
        <v>230</v>
      </c>
      <c r="E70" s="1" t="s">
        <v>82</v>
      </c>
      <c r="F70" s="1" t="s">
        <v>82</v>
      </c>
    </row>
    <row r="71" spans="1:6" ht="17" x14ac:dyDescent="0.2">
      <c r="A71" s="1" t="s">
        <v>169</v>
      </c>
      <c r="B71" s="1" t="s">
        <v>237</v>
      </c>
      <c r="C71" s="1" t="s">
        <v>238</v>
      </c>
      <c r="D71" s="1" t="s">
        <v>230</v>
      </c>
      <c r="E71" s="1" t="s">
        <v>82</v>
      </c>
      <c r="F71" s="1" t="s">
        <v>82</v>
      </c>
    </row>
    <row r="72" spans="1:6" ht="17" x14ac:dyDescent="0.2">
      <c r="A72" s="1" t="s">
        <v>169</v>
      </c>
      <c r="B72" s="1" t="s">
        <v>239</v>
      </c>
      <c r="C72" s="1" t="s">
        <v>240</v>
      </c>
      <c r="D72" s="1" t="s">
        <v>230</v>
      </c>
      <c r="E72" s="1" t="s">
        <v>82</v>
      </c>
      <c r="F72" s="1" t="s">
        <v>82</v>
      </c>
    </row>
    <row r="73" spans="1:6" ht="17" x14ac:dyDescent="0.2">
      <c r="A73" s="1" t="s">
        <v>169</v>
      </c>
      <c r="B73" s="1" t="s">
        <v>241</v>
      </c>
      <c r="C73" s="1" t="s">
        <v>242</v>
      </c>
      <c r="D73" s="1" t="s">
        <v>230</v>
      </c>
      <c r="E73" s="1" t="s">
        <v>82</v>
      </c>
      <c r="F73" s="1" t="s">
        <v>82</v>
      </c>
    </row>
    <row r="74" spans="1:6" ht="17" x14ac:dyDescent="0.2">
      <c r="A74" s="1" t="s">
        <v>169</v>
      </c>
      <c r="B74" s="1" t="s">
        <v>243</v>
      </c>
      <c r="C74" s="1" t="s">
        <v>244</v>
      </c>
      <c r="D74" s="1" t="s">
        <v>230</v>
      </c>
      <c r="E74" s="1" t="s">
        <v>82</v>
      </c>
      <c r="F74" s="1" t="s">
        <v>82</v>
      </c>
    </row>
    <row r="75" spans="1:6" ht="17" x14ac:dyDescent="0.2">
      <c r="A75" s="1" t="s">
        <v>169</v>
      </c>
      <c r="B75" s="1" t="s">
        <v>245</v>
      </c>
      <c r="C75" s="1" t="s">
        <v>246</v>
      </c>
      <c r="D75" s="1" t="s">
        <v>230</v>
      </c>
      <c r="E75" s="1" t="s">
        <v>82</v>
      </c>
      <c r="F75" s="1" t="s">
        <v>82</v>
      </c>
    </row>
    <row r="76" spans="1:6" ht="17" x14ac:dyDescent="0.2">
      <c r="A76" s="1" t="s">
        <v>169</v>
      </c>
      <c r="B76" s="1" t="s">
        <v>247</v>
      </c>
      <c r="C76" s="1" t="s">
        <v>248</v>
      </c>
      <c r="D76" s="1" t="s">
        <v>230</v>
      </c>
      <c r="E76" s="1" t="s">
        <v>82</v>
      </c>
      <c r="F76" s="1" t="s">
        <v>82</v>
      </c>
    </row>
    <row r="77" spans="1:6" ht="17" x14ac:dyDescent="0.2">
      <c r="A77" s="1" t="s">
        <v>169</v>
      </c>
      <c r="B77" s="1" t="s">
        <v>249</v>
      </c>
      <c r="C77" s="1" t="s">
        <v>250</v>
      </c>
      <c r="D77" s="1" t="s">
        <v>230</v>
      </c>
      <c r="E77" s="1" t="s">
        <v>82</v>
      </c>
      <c r="F77" s="1" t="s">
        <v>82</v>
      </c>
    </row>
    <row r="78" spans="1:6" ht="17" x14ac:dyDescent="0.2">
      <c r="A78" s="1" t="s">
        <v>169</v>
      </c>
      <c r="B78" s="1" t="s">
        <v>156</v>
      </c>
      <c r="C78" s="1" t="s">
        <v>251</v>
      </c>
      <c r="D78" s="1" t="s">
        <v>145</v>
      </c>
      <c r="E78" s="1" t="s">
        <v>82</v>
      </c>
      <c r="F78" s="1" t="s">
        <v>82</v>
      </c>
    </row>
    <row r="79" spans="1:6" ht="34" x14ac:dyDescent="0.2">
      <c r="A79" s="1" t="s">
        <v>169</v>
      </c>
      <c r="B79" s="1" t="s">
        <v>252</v>
      </c>
      <c r="C79" s="1" t="s">
        <v>253</v>
      </c>
      <c r="D79" s="1" t="s">
        <v>12</v>
      </c>
      <c r="E79" s="1" t="s">
        <v>82</v>
      </c>
      <c r="F79" s="1" t="s">
        <v>82</v>
      </c>
    </row>
    <row r="80" spans="1:6" ht="51" x14ac:dyDescent="0.2">
      <c r="A80" s="1" t="s">
        <v>169</v>
      </c>
      <c r="B80" s="1" t="s">
        <v>254</v>
      </c>
      <c r="C80" s="1" t="s">
        <v>255</v>
      </c>
      <c r="D80" s="1" t="s">
        <v>145</v>
      </c>
      <c r="E80" s="1" t="s">
        <v>100</v>
      </c>
      <c r="F80" s="1" t="s">
        <v>85</v>
      </c>
    </row>
    <row r="81" spans="1:6" ht="34" x14ac:dyDescent="0.2">
      <c r="A81" s="1" t="s">
        <v>169</v>
      </c>
      <c r="B81" s="1" t="s">
        <v>256</v>
      </c>
      <c r="C81" s="1" t="s">
        <v>257</v>
      </c>
      <c r="D81" s="1" t="s">
        <v>258</v>
      </c>
      <c r="E81" s="1" t="s">
        <v>82</v>
      </c>
      <c r="F81" s="1" t="s">
        <v>82</v>
      </c>
    </row>
    <row r="82" spans="1:6" ht="17" x14ac:dyDescent="0.2">
      <c r="A82" s="1" t="s">
        <v>169</v>
      </c>
      <c r="B82" s="1" t="s">
        <v>259</v>
      </c>
      <c r="C82" s="1" t="s">
        <v>260</v>
      </c>
      <c r="D82" s="1" t="s">
        <v>120</v>
      </c>
      <c r="E82" s="1" t="s">
        <v>82</v>
      </c>
      <c r="F82" s="1" t="s">
        <v>82</v>
      </c>
    </row>
    <row r="83" spans="1:6" ht="34" x14ac:dyDescent="0.2">
      <c r="A83" s="1" t="s">
        <v>169</v>
      </c>
      <c r="B83" s="1" t="s">
        <v>261</v>
      </c>
      <c r="C83" s="1" t="s">
        <v>262</v>
      </c>
      <c r="D83" s="1" t="s">
        <v>106</v>
      </c>
      <c r="E83" s="1" t="s">
        <v>82</v>
      </c>
      <c r="F83" s="1" t="s">
        <v>82</v>
      </c>
    </row>
    <row r="84" spans="1:6" ht="34" x14ac:dyDescent="0.2">
      <c r="A84" s="1" t="s">
        <v>169</v>
      </c>
      <c r="B84" s="1" t="s">
        <v>13</v>
      </c>
      <c r="C84" s="1" t="s">
        <v>263</v>
      </c>
      <c r="D84" s="1" t="s">
        <v>145</v>
      </c>
      <c r="E84" s="1" t="s">
        <v>82</v>
      </c>
      <c r="F84" s="1" t="s">
        <v>82</v>
      </c>
    </row>
    <row r="85" spans="1:6" ht="34" x14ac:dyDescent="0.2">
      <c r="A85" s="1" t="s">
        <v>169</v>
      </c>
      <c r="B85" s="1" t="s">
        <v>14</v>
      </c>
      <c r="C85" s="1" t="s">
        <v>264</v>
      </c>
      <c r="D85" s="1" t="s">
        <v>103</v>
      </c>
      <c r="E85" s="1" t="s">
        <v>82</v>
      </c>
      <c r="F85" s="1" t="s">
        <v>82</v>
      </c>
    </row>
    <row r="86" spans="1:6" ht="17" x14ac:dyDescent="0.2">
      <c r="A86" s="1" t="s">
        <v>169</v>
      </c>
      <c r="B86" s="1" t="s">
        <v>265</v>
      </c>
      <c r="C86" s="1" t="s">
        <v>266</v>
      </c>
      <c r="D86" s="1" t="s">
        <v>103</v>
      </c>
      <c r="E86" s="1" t="s">
        <v>82</v>
      </c>
      <c r="F86" s="1" t="s">
        <v>82</v>
      </c>
    </row>
    <row r="87" spans="1:6" ht="34" x14ac:dyDescent="0.2">
      <c r="A87" s="1" t="s">
        <v>169</v>
      </c>
      <c r="B87" s="1" t="s">
        <v>267</v>
      </c>
      <c r="C87" s="1" t="s">
        <v>268</v>
      </c>
      <c r="D87" s="1" t="s">
        <v>103</v>
      </c>
      <c r="E87" s="1" t="s">
        <v>86</v>
      </c>
      <c r="F87" s="1" t="s">
        <v>186</v>
      </c>
    </row>
    <row r="88" spans="1:6" ht="51" x14ac:dyDescent="0.2">
      <c r="A88" s="1" t="s">
        <v>269</v>
      </c>
      <c r="B88" s="1" t="s">
        <v>270</v>
      </c>
      <c r="C88" s="1" t="s">
        <v>271</v>
      </c>
      <c r="D88" s="1" t="s">
        <v>272</v>
      </c>
      <c r="E88" s="1" t="s">
        <v>86</v>
      </c>
      <c r="F88" s="1" t="s">
        <v>85</v>
      </c>
    </row>
    <row r="89" spans="1:6" ht="34" x14ac:dyDescent="0.2">
      <c r="A89" s="1" t="s">
        <v>269</v>
      </c>
      <c r="B89" s="1" t="s">
        <v>273</v>
      </c>
      <c r="C89" s="1" t="s">
        <v>274</v>
      </c>
      <c r="D89" s="1" t="s">
        <v>275</v>
      </c>
      <c r="E89" s="1" t="s">
        <v>86</v>
      </c>
      <c r="F89" s="1" t="s">
        <v>276</v>
      </c>
    </row>
    <row r="90" spans="1:6" ht="34" x14ac:dyDescent="0.2">
      <c r="A90" s="1" t="s">
        <v>269</v>
      </c>
      <c r="B90" s="1" t="s">
        <v>277</v>
      </c>
      <c r="C90" s="1" t="s">
        <v>278</v>
      </c>
      <c r="D90" s="1" t="s">
        <v>106</v>
      </c>
      <c r="E90" s="1" t="s">
        <v>86</v>
      </c>
      <c r="F90" s="1" t="s">
        <v>82</v>
      </c>
    </row>
    <row r="91" spans="1:6" ht="17" x14ac:dyDescent="0.2">
      <c r="A91" s="1" t="s">
        <v>269</v>
      </c>
      <c r="B91" s="1" t="s">
        <v>279</v>
      </c>
      <c r="C91" s="1" t="s">
        <v>280</v>
      </c>
      <c r="D91" s="1" t="s">
        <v>99</v>
      </c>
      <c r="E91" s="1" t="s">
        <v>82</v>
      </c>
      <c r="F91" s="1" t="s">
        <v>82</v>
      </c>
    </row>
    <row r="92" spans="1:6" ht="34" x14ac:dyDescent="0.2">
      <c r="A92" s="1" t="s">
        <v>269</v>
      </c>
      <c r="B92" s="1" t="s">
        <v>281</v>
      </c>
      <c r="C92" s="1" t="s">
        <v>282</v>
      </c>
      <c r="D92" s="1" t="s">
        <v>283</v>
      </c>
      <c r="E92" s="1" t="s">
        <v>82</v>
      </c>
      <c r="F92" s="1" t="s">
        <v>82</v>
      </c>
    </row>
    <row r="93" spans="1:6" ht="34" x14ac:dyDescent="0.2">
      <c r="A93" s="1" t="s">
        <v>269</v>
      </c>
      <c r="B93" s="1" t="s">
        <v>17</v>
      </c>
      <c r="C93" s="1" t="s">
        <v>284</v>
      </c>
      <c r="D93" s="1" t="s">
        <v>122</v>
      </c>
      <c r="E93" s="1" t="s">
        <v>82</v>
      </c>
      <c r="F93" s="1" t="s">
        <v>82</v>
      </c>
    </row>
    <row r="94" spans="1:6" ht="34" x14ac:dyDescent="0.2">
      <c r="A94" s="1" t="s">
        <v>269</v>
      </c>
      <c r="B94" s="1" t="s">
        <v>15</v>
      </c>
      <c r="C94" s="1" t="s">
        <v>285</v>
      </c>
      <c r="D94" s="1" t="s">
        <v>286</v>
      </c>
      <c r="E94" s="1" t="s">
        <v>82</v>
      </c>
      <c r="F94" s="1" t="s">
        <v>82</v>
      </c>
    </row>
    <row r="95" spans="1:6" ht="34" x14ac:dyDescent="0.2">
      <c r="A95" s="1" t="s">
        <v>269</v>
      </c>
      <c r="B95" s="1" t="s">
        <v>16</v>
      </c>
      <c r="C95" s="1" t="s">
        <v>287</v>
      </c>
      <c r="D95" s="1" t="s">
        <v>145</v>
      </c>
      <c r="E95" s="1" t="s">
        <v>82</v>
      </c>
      <c r="F95" s="1" t="s">
        <v>82</v>
      </c>
    </row>
    <row r="96" spans="1:6" ht="17" x14ac:dyDescent="0.2">
      <c r="A96" s="1" t="s">
        <v>269</v>
      </c>
      <c r="B96" s="1" t="s">
        <v>288</v>
      </c>
      <c r="C96" s="1" t="s">
        <v>289</v>
      </c>
      <c r="D96" s="1" t="s">
        <v>290</v>
      </c>
      <c r="E96" s="1" t="s">
        <v>82</v>
      </c>
      <c r="F96" s="1" t="s">
        <v>82</v>
      </c>
    </row>
    <row r="97" spans="1:6" ht="17" x14ac:dyDescent="0.2">
      <c r="A97" s="1" t="s">
        <v>269</v>
      </c>
      <c r="B97" s="1" t="s">
        <v>291</v>
      </c>
      <c r="C97" s="1" t="s">
        <v>292</v>
      </c>
      <c r="D97" s="1" t="s">
        <v>99</v>
      </c>
      <c r="E97" s="1" t="s">
        <v>82</v>
      </c>
      <c r="F97" s="1" t="s">
        <v>82</v>
      </c>
    </row>
    <row r="98" spans="1:6" ht="17" x14ac:dyDescent="0.2">
      <c r="A98" s="1" t="s">
        <v>269</v>
      </c>
      <c r="B98" s="1" t="s">
        <v>293</v>
      </c>
      <c r="C98" s="1" t="s">
        <v>294</v>
      </c>
      <c r="D98" s="1" t="s">
        <v>295</v>
      </c>
      <c r="E98" s="1" t="s">
        <v>82</v>
      </c>
      <c r="F98" s="1" t="s">
        <v>82</v>
      </c>
    </row>
    <row r="99" spans="1:6" ht="34" x14ac:dyDescent="0.2">
      <c r="A99" s="1" t="s">
        <v>269</v>
      </c>
      <c r="B99" s="1" t="s">
        <v>296</v>
      </c>
      <c r="C99" s="1" t="s">
        <v>297</v>
      </c>
      <c r="D99" s="1" t="s">
        <v>106</v>
      </c>
      <c r="E99" s="1" t="s">
        <v>82</v>
      </c>
      <c r="F99" s="1" t="s">
        <v>82</v>
      </c>
    </row>
    <row r="100" spans="1:6" ht="17" x14ac:dyDescent="0.2">
      <c r="A100" s="1" t="s">
        <v>269</v>
      </c>
      <c r="B100" s="1" t="s">
        <v>97</v>
      </c>
      <c r="C100" s="1" t="s">
        <v>298</v>
      </c>
      <c r="D100" s="1" t="s">
        <v>99</v>
      </c>
      <c r="E100" s="1" t="s">
        <v>82</v>
      </c>
      <c r="F100" s="1" t="s">
        <v>82</v>
      </c>
    </row>
    <row r="101" spans="1:6" ht="17" x14ac:dyDescent="0.2">
      <c r="A101" s="1" t="s">
        <v>269</v>
      </c>
      <c r="B101" s="1" t="s">
        <v>299</v>
      </c>
      <c r="C101" s="1" t="s">
        <v>300</v>
      </c>
      <c r="D101" s="1" t="s">
        <v>122</v>
      </c>
      <c r="E101" s="1" t="s">
        <v>82</v>
      </c>
      <c r="F101" s="1" t="s">
        <v>82</v>
      </c>
    </row>
    <row r="102" spans="1:6" ht="17" x14ac:dyDescent="0.2">
      <c r="A102" s="1" t="s">
        <v>269</v>
      </c>
      <c r="B102" s="1" t="s">
        <v>301</v>
      </c>
      <c r="C102" s="1" t="s">
        <v>302</v>
      </c>
      <c r="D102" s="1" t="s">
        <v>143</v>
      </c>
      <c r="E102" s="1" t="s">
        <v>82</v>
      </c>
      <c r="F102" s="1" t="s">
        <v>82</v>
      </c>
    </row>
    <row r="103" spans="1:6" ht="34" x14ac:dyDescent="0.2">
      <c r="A103" s="1" t="s">
        <v>269</v>
      </c>
      <c r="B103" s="1" t="s">
        <v>18</v>
      </c>
      <c r="C103" s="1" t="s">
        <v>303</v>
      </c>
      <c r="D103" s="1" t="s">
        <v>225</v>
      </c>
      <c r="E103" s="1" t="s">
        <v>82</v>
      </c>
      <c r="F103" s="1" t="s">
        <v>82</v>
      </c>
    </row>
    <row r="104" spans="1:6" ht="17" x14ac:dyDescent="0.2">
      <c r="A104" s="1" t="s">
        <v>269</v>
      </c>
      <c r="B104" s="1" t="s">
        <v>304</v>
      </c>
      <c r="C104" s="1" t="s">
        <v>305</v>
      </c>
      <c r="D104" s="1" t="s">
        <v>306</v>
      </c>
      <c r="E104" s="1" t="s">
        <v>82</v>
      </c>
      <c r="F104" s="1" t="s">
        <v>82</v>
      </c>
    </row>
    <row r="105" spans="1:6" ht="17" x14ac:dyDescent="0.2">
      <c r="A105" s="1" t="s">
        <v>269</v>
      </c>
      <c r="B105" s="1" t="s">
        <v>307</v>
      </c>
      <c r="C105" s="1" t="s">
        <v>308</v>
      </c>
      <c r="D105" s="1" t="s">
        <v>122</v>
      </c>
      <c r="E105" s="1" t="s">
        <v>82</v>
      </c>
      <c r="F105" s="1" t="s">
        <v>82</v>
      </c>
    </row>
    <row r="106" spans="1:6" ht="34" x14ac:dyDescent="0.2">
      <c r="A106" s="1" t="s">
        <v>269</v>
      </c>
      <c r="B106" s="1" t="s">
        <v>30</v>
      </c>
      <c r="C106" s="1" t="s">
        <v>309</v>
      </c>
      <c r="D106" s="1" t="s">
        <v>295</v>
      </c>
      <c r="E106" s="1" t="s">
        <v>82</v>
      </c>
      <c r="F106" s="1" t="s">
        <v>82</v>
      </c>
    </row>
    <row r="107" spans="1:6" ht="51" x14ac:dyDescent="0.2">
      <c r="A107" s="1" t="s">
        <v>269</v>
      </c>
      <c r="B107" s="1" t="s">
        <v>29</v>
      </c>
      <c r="C107" s="1" t="s">
        <v>310</v>
      </c>
      <c r="D107" s="1" t="s">
        <v>290</v>
      </c>
      <c r="E107" s="1" t="s">
        <v>86</v>
      </c>
      <c r="F107" s="1" t="s">
        <v>85</v>
      </c>
    </row>
    <row r="108" spans="1:6" ht="17" x14ac:dyDescent="0.2">
      <c r="A108" s="1" t="s">
        <v>269</v>
      </c>
      <c r="B108" s="1" t="s">
        <v>311</v>
      </c>
      <c r="C108" s="1" t="s">
        <v>312</v>
      </c>
      <c r="D108" s="1" t="s">
        <v>272</v>
      </c>
      <c r="E108" s="1" t="s">
        <v>82</v>
      </c>
      <c r="F108" s="1" t="s">
        <v>82</v>
      </c>
    </row>
    <row r="109" spans="1:6" ht="17" x14ac:dyDescent="0.2">
      <c r="A109" s="1" t="s">
        <v>269</v>
      </c>
      <c r="B109" s="1" t="s">
        <v>313</v>
      </c>
      <c r="C109" s="1" t="s">
        <v>314</v>
      </c>
      <c r="D109" s="1" t="s">
        <v>99</v>
      </c>
      <c r="E109" s="1" t="s">
        <v>82</v>
      </c>
      <c r="F109" s="1" t="s">
        <v>82</v>
      </c>
    </row>
    <row r="110" spans="1:6" ht="51" x14ac:dyDescent="0.2">
      <c r="A110" s="1" t="s">
        <v>269</v>
      </c>
      <c r="B110" s="1" t="s">
        <v>315</v>
      </c>
      <c r="C110" s="1" t="s">
        <v>316</v>
      </c>
      <c r="D110" s="1" t="s">
        <v>122</v>
      </c>
      <c r="E110" s="1" t="s">
        <v>100</v>
      </c>
      <c r="F110" s="1" t="s">
        <v>85</v>
      </c>
    </row>
    <row r="111" spans="1:6" ht="34" x14ac:dyDescent="0.2">
      <c r="A111" s="1" t="s">
        <v>269</v>
      </c>
      <c r="B111" s="1" t="s">
        <v>317</v>
      </c>
      <c r="C111" s="1" t="s">
        <v>318</v>
      </c>
      <c r="D111" s="1" t="s">
        <v>319</v>
      </c>
      <c r="E111" s="1" t="s">
        <v>100</v>
      </c>
      <c r="F111" s="1" t="s">
        <v>101</v>
      </c>
    </row>
    <row r="112" spans="1:6" ht="34" x14ac:dyDescent="0.2">
      <c r="A112" s="1" t="s">
        <v>269</v>
      </c>
      <c r="B112" s="1" t="s">
        <v>320</v>
      </c>
      <c r="C112" s="1" t="s">
        <v>321</v>
      </c>
      <c r="D112" s="1" t="s">
        <v>319</v>
      </c>
      <c r="E112" s="1" t="s">
        <v>82</v>
      </c>
      <c r="F112" s="1" t="s">
        <v>82</v>
      </c>
    </row>
    <row r="113" spans="1:6" ht="17" x14ac:dyDescent="0.2">
      <c r="A113" s="1" t="s">
        <v>269</v>
      </c>
      <c r="B113" s="1" t="s">
        <v>177</v>
      </c>
      <c r="C113" s="1" t="s">
        <v>322</v>
      </c>
      <c r="D113" s="1" t="s">
        <v>99</v>
      </c>
      <c r="E113" s="1" t="s">
        <v>82</v>
      </c>
      <c r="F113" s="1" t="s">
        <v>82</v>
      </c>
    </row>
    <row r="114" spans="1:6" ht="34" x14ac:dyDescent="0.2">
      <c r="A114" s="1" t="s">
        <v>269</v>
      </c>
      <c r="B114" s="1" t="s">
        <v>31</v>
      </c>
      <c r="C114" s="1" t="s">
        <v>323</v>
      </c>
      <c r="D114" s="1" t="s">
        <v>99</v>
      </c>
      <c r="E114" s="1" t="s">
        <v>82</v>
      </c>
      <c r="F114" s="1" t="s">
        <v>82</v>
      </c>
    </row>
    <row r="115" spans="1:6" ht="34" x14ac:dyDescent="0.2">
      <c r="A115" s="1" t="s">
        <v>269</v>
      </c>
      <c r="B115" s="1" t="s">
        <v>32</v>
      </c>
      <c r="C115" s="1" t="s">
        <v>324</v>
      </c>
      <c r="D115" s="1" t="s">
        <v>99</v>
      </c>
      <c r="E115" s="1" t="s">
        <v>82</v>
      </c>
      <c r="F115" s="1" t="s">
        <v>82</v>
      </c>
    </row>
    <row r="116" spans="1:6" ht="34" x14ac:dyDescent="0.2">
      <c r="A116" s="1" t="s">
        <v>269</v>
      </c>
      <c r="B116" s="1" t="s">
        <v>33</v>
      </c>
      <c r="C116" s="1" t="s">
        <v>325</v>
      </c>
      <c r="D116" s="1" t="s">
        <v>99</v>
      </c>
      <c r="E116" s="1" t="s">
        <v>82</v>
      </c>
      <c r="F116" s="1" t="s">
        <v>82</v>
      </c>
    </row>
    <row r="117" spans="1:6" ht="34" x14ac:dyDescent="0.2">
      <c r="A117" s="1" t="s">
        <v>269</v>
      </c>
      <c r="B117" s="1" t="s">
        <v>326</v>
      </c>
      <c r="C117" s="1" t="s">
        <v>327</v>
      </c>
      <c r="D117" s="1" t="s">
        <v>283</v>
      </c>
      <c r="E117" s="1" t="s">
        <v>82</v>
      </c>
      <c r="F117" s="1" t="s">
        <v>82</v>
      </c>
    </row>
    <row r="118" spans="1:6" ht="34" x14ac:dyDescent="0.2">
      <c r="A118" s="1" t="s">
        <v>269</v>
      </c>
      <c r="B118" s="1" t="s">
        <v>328</v>
      </c>
      <c r="C118" s="1" t="s">
        <v>329</v>
      </c>
      <c r="D118" s="1" t="s">
        <v>106</v>
      </c>
      <c r="E118" s="1" t="s">
        <v>82</v>
      </c>
      <c r="F118" s="1" t="s">
        <v>82</v>
      </c>
    </row>
    <row r="119" spans="1:6" ht="34" x14ac:dyDescent="0.2">
      <c r="A119" s="1" t="s">
        <v>269</v>
      </c>
      <c r="B119" s="1" t="s">
        <v>35</v>
      </c>
      <c r="C119" s="1" t="s">
        <v>330</v>
      </c>
      <c r="D119" s="1" t="s">
        <v>103</v>
      </c>
      <c r="E119" s="1" t="s">
        <v>82</v>
      </c>
      <c r="F119" s="1" t="s">
        <v>82</v>
      </c>
    </row>
    <row r="120" spans="1:6" ht="34" x14ac:dyDescent="0.2">
      <c r="A120" s="1" t="s">
        <v>269</v>
      </c>
      <c r="B120" s="1" t="s">
        <v>34</v>
      </c>
      <c r="C120" s="1" t="s">
        <v>331</v>
      </c>
      <c r="D120" s="1" t="s">
        <v>103</v>
      </c>
      <c r="E120" s="1" t="s">
        <v>332</v>
      </c>
      <c r="F120" s="1" t="s">
        <v>276</v>
      </c>
    </row>
    <row r="121" spans="1:6" ht="17" x14ac:dyDescent="0.2">
      <c r="A121" s="1" t="s">
        <v>269</v>
      </c>
      <c r="B121" s="1" t="s">
        <v>333</v>
      </c>
      <c r="C121" s="1" t="s">
        <v>334</v>
      </c>
      <c r="D121" s="1" t="s">
        <v>122</v>
      </c>
      <c r="E121" s="1" t="s">
        <v>82</v>
      </c>
      <c r="F121" s="1" t="s">
        <v>82</v>
      </c>
    </row>
    <row r="122" spans="1:6" ht="17" x14ac:dyDescent="0.2">
      <c r="A122" s="1" t="s">
        <v>269</v>
      </c>
      <c r="B122" s="1" t="s">
        <v>335</v>
      </c>
      <c r="C122" s="1" t="s">
        <v>336</v>
      </c>
      <c r="D122" s="1" t="s">
        <v>103</v>
      </c>
      <c r="E122" s="1" t="s">
        <v>82</v>
      </c>
      <c r="F122" s="1" t="s">
        <v>82</v>
      </c>
    </row>
    <row r="123" spans="1:6" ht="17" x14ac:dyDescent="0.2">
      <c r="A123" s="1" t="s">
        <v>269</v>
      </c>
      <c r="B123" s="1" t="s">
        <v>337</v>
      </c>
      <c r="C123" s="1" t="s">
        <v>338</v>
      </c>
      <c r="D123" s="1" t="s">
        <v>122</v>
      </c>
      <c r="E123" s="1" t="s">
        <v>82</v>
      </c>
      <c r="F123" s="1" t="s">
        <v>82</v>
      </c>
    </row>
    <row r="124" spans="1:6" ht="34" x14ac:dyDescent="0.2">
      <c r="A124" s="1" t="s">
        <v>269</v>
      </c>
      <c r="B124" s="1" t="s">
        <v>339</v>
      </c>
      <c r="C124" s="1" t="s">
        <v>340</v>
      </c>
      <c r="D124" s="1" t="s">
        <v>103</v>
      </c>
      <c r="E124" s="1" t="s">
        <v>332</v>
      </c>
      <c r="F124" s="1" t="s">
        <v>276</v>
      </c>
    </row>
    <row r="125" spans="1:6" ht="34" x14ac:dyDescent="0.2">
      <c r="A125" s="1" t="s">
        <v>269</v>
      </c>
      <c r="B125" s="1" t="s">
        <v>36</v>
      </c>
      <c r="C125" s="1" t="s">
        <v>341</v>
      </c>
      <c r="D125" s="1" t="s">
        <v>103</v>
      </c>
      <c r="E125" s="1" t="s">
        <v>82</v>
      </c>
      <c r="F125" s="1" t="s">
        <v>82</v>
      </c>
    </row>
    <row r="126" spans="1:6" ht="17" x14ac:dyDescent="0.2">
      <c r="A126" s="1" t="s">
        <v>269</v>
      </c>
      <c r="B126" s="1" t="s">
        <v>342</v>
      </c>
      <c r="C126" s="1" t="s">
        <v>343</v>
      </c>
      <c r="D126" s="1" t="s">
        <v>99</v>
      </c>
      <c r="E126" s="1" t="s">
        <v>82</v>
      </c>
      <c r="F126" s="1" t="s">
        <v>82</v>
      </c>
    </row>
    <row r="127" spans="1:6" ht="17" x14ac:dyDescent="0.2">
      <c r="A127" s="1" t="s">
        <v>269</v>
      </c>
      <c r="B127" s="1" t="s">
        <v>344</v>
      </c>
      <c r="C127" s="1" t="s">
        <v>345</v>
      </c>
      <c r="D127" s="1" t="s">
        <v>346</v>
      </c>
      <c r="E127" s="1" t="s">
        <v>82</v>
      </c>
      <c r="F127" s="1" t="s">
        <v>82</v>
      </c>
    </row>
    <row r="128" spans="1:6" ht="17" x14ac:dyDescent="0.2">
      <c r="A128" s="1" t="s">
        <v>269</v>
      </c>
      <c r="B128" s="1" t="s">
        <v>347</v>
      </c>
      <c r="C128" s="1" t="s">
        <v>348</v>
      </c>
      <c r="D128" s="1" t="s">
        <v>272</v>
      </c>
      <c r="E128" s="1" t="s">
        <v>82</v>
      </c>
      <c r="F128" s="1" t="s">
        <v>82</v>
      </c>
    </row>
    <row r="129" spans="1:6" ht="51" x14ac:dyDescent="0.2">
      <c r="A129" s="1" t="s">
        <v>269</v>
      </c>
      <c r="B129" s="1" t="s">
        <v>349</v>
      </c>
      <c r="C129" s="1" t="s">
        <v>350</v>
      </c>
      <c r="D129" s="1" t="s">
        <v>159</v>
      </c>
      <c r="E129" s="1" t="s">
        <v>21</v>
      </c>
      <c r="F129" s="1" t="s">
        <v>101</v>
      </c>
    </row>
    <row r="130" spans="1:6" ht="34" x14ac:dyDescent="0.2">
      <c r="A130" s="1" t="s">
        <v>269</v>
      </c>
      <c r="B130" s="1" t="s">
        <v>351</v>
      </c>
      <c r="C130" s="1" t="s">
        <v>352</v>
      </c>
      <c r="D130" s="1" t="s">
        <v>99</v>
      </c>
      <c r="E130" s="1" t="s">
        <v>82</v>
      </c>
      <c r="F130" s="1" t="s">
        <v>82</v>
      </c>
    </row>
    <row r="131" spans="1:6" ht="17" x14ac:dyDescent="0.2">
      <c r="A131" s="1" t="s">
        <v>269</v>
      </c>
      <c r="B131" s="1" t="s">
        <v>353</v>
      </c>
      <c r="C131" s="1" t="s">
        <v>354</v>
      </c>
      <c r="D131" s="1" t="s">
        <v>99</v>
      </c>
      <c r="E131" s="1" t="s">
        <v>82</v>
      </c>
      <c r="F131" s="1" t="s">
        <v>82</v>
      </c>
    </row>
    <row r="132" spans="1:6" ht="17" x14ac:dyDescent="0.2">
      <c r="A132" s="1" t="s">
        <v>269</v>
      </c>
      <c r="B132" s="1" t="s">
        <v>355</v>
      </c>
      <c r="C132" s="1" t="s">
        <v>356</v>
      </c>
      <c r="D132" s="1" t="s">
        <v>103</v>
      </c>
      <c r="E132" s="1" t="s">
        <v>82</v>
      </c>
      <c r="F132" s="1" t="s">
        <v>82</v>
      </c>
    </row>
    <row r="133" spans="1:6" ht="34" x14ac:dyDescent="0.2">
      <c r="A133" s="1" t="s">
        <v>269</v>
      </c>
      <c r="B133" s="1" t="s">
        <v>357</v>
      </c>
      <c r="C133" s="1" t="s">
        <v>358</v>
      </c>
      <c r="D133" s="1" t="s">
        <v>183</v>
      </c>
      <c r="E133" s="1" t="s">
        <v>82</v>
      </c>
      <c r="F133" s="1" t="s">
        <v>82</v>
      </c>
    </row>
    <row r="134" spans="1:6" ht="17" x14ac:dyDescent="0.2">
      <c r="A134" s="1" t="s">
        <v>269</v>
      </c>
      <c r="B134" s="1" t="s">
        <v>359</v>
      </c>
      <c r="C134" s="1" t="s">
        <v>360</v>
      </c>
      <c r="D134" s="1" t="s">
        <v>166</v>
      </c>
      <c r="E134" s="1" t="s">
        <v>82</v>
      </c>
      <c r="F134" s="1" t="s">
        <v>82</v>
      </c>
    </row>
    <row r="135" spans="1:6" ht="34" x14ac:dyDescent="0.2">
      <c r="A135" s="1" t="s">
        <v>269</v>
      </c>
      <c r="B135" s="1" t="s">
        <v>361</v>
      </c>
      <c r="C135" s="1" t="s">
        <v>362</v>
      </c>
      <c r="D135" s="1" t="s">
        <v>106</v>
      </c>
      <c r="E135" s="1" t="s">
        <v>82</v>
      </c>
      <c r="F135" s="1" t="s">
        <v>82</v>
      </c>
    </row>
    <row r="136" spans="1:6" ht="17" x14ac:dyDescent="0.2">
      <c r="A136" s="1" t="s">
        <v>269</v>
      </c>
      <c r="B136" s="1" t="s">
        <v>363</v>
      </c>
      <c r="C136" s="1" t="s">
        <v>364</v>
      </c>
      <c r="D136" s="1" t="s">
        <v>99</v>
      </c>
      <c r="E136" s="1" t="s">
        <v>82</v>
      </c>
      <c r="F136" s="1" t="s">
        <v>82</v>
      </c>
    </row>
    <row r="137" spans="1:6" ht="34" x14ac:dyDescent="0.2">
      <c r="A137" s="1" t="s">
        <v>269</v>
      </c>
      <c r="B137" s="1" t="s">
        <v>365</v>
      </c>
      <c r="C137" s="1" t="s">
        <v>366</v>
      </c>
      <c r="D137" s="1" t="s">
        <v>319</v>
      </c>
      <c r="E137" s="1" t="s">
        <v>82</v>
      </c>
      <c r="F137" s="1" t="s">
        <v>82</v>
      </c>
    </row>
    <row r="138" spans="1:6" ht="34" x14ac:dyDescent="0.2">
      <c r="A138" s="1" t="s">
        <v>269</v>
      </c>
      <c r="B138" s="1" t="s">
        <v>367</v>
      </c>
      <c r="C138" s="1" t="s">
        <v>368</v>
      </c>
      <c r="D138" s="1" t="s">
        <v>369</v>
      </c>
      <c r="E138" s="1" t="s">
        <v>86</v>
      </c>
      <c r="F138" s="1" t="s">
        <v>101</v>
      </c>
    </row>
    <row r="139" spans="1:6" ht="17" x14ac:dyDescent="0.2">
      <c r="A139" s="1" t="s">
        <v>269</v>
      </c>
      <c r="B139" s="1" t="s">
        <v>370</v>
      </c>
      <c r="C139" s="1" t="s">
        <v>371</v>
      </c>
      <c r="D139" s="1" t="s">
        <v>372</v>
      </c>
      <c r="E139" s="1" t="s">
        <v>82</v>
      </c>
      <c r="F139" s="1" t="s">
        <v>82</v>
      </c>
    </row>
    <row r="140" spans="1:6" ht="34" x14ac:dyDescent="0.2">
      <c r="A140" s="1" t="s">
        <v>269</v>
      </c>
      <c r="B140" s="1" t="s">
        <v>37</v>
      </c>
      <c r="C140" s="1" t="s">
        <v>373</v>
      </c>
      <c r="D140" s="1" t="s">
        <v>319</v>
      </c>
      <c r="E140" s="1" t="s">
        <v>82</v>
      </c>
      <c r="F140" s="1" t="s">
        <v>82</v>
      </c>
    </row>
    <row r="141" spans="1:6" ht="34" x14ac:dyDescent="0.2">
      <c r="A141" s="1" t="s">
        <v>269</v>
      </c>
      <c r="B141" s="1" t="s">
        <v>374</v>
      </c>
      <c r="C141" s="1" t="s">
        <v>375</v>
      </c>
      <c r="D141" s="1" t="s">
        <v>319</v>
      </c>
      <c r="E141" s="1" t="s">
        <v>82</v>
      </c>
      <c r="F141" s="1" t="s">
        <v>82</v>
      </c>
    </row>
    <row r="142" spans="1:6" ht="17" x14ac:dyDescent="0.2">
      <c r="A142" s="1" t="s">
        <v>269</v>
      </c>
      <c r="B142" s="1" t="s">
        <v>38</v>
      </c>
      <c r="C142" s="1" t="s">
        <v>376</v>
      </c>
      <c r="D142" s="1" t="s">
        <v>143</v>
      </c>
      <c r="E142" s="1" t="s">
        <v>82</v>
      </c>
      <c r="F142" s="1" t="s">
        <v>82</v>
      </c>
    </row>
    <row r="143" spans="1:6" ht="34" x14ac:dyDescent="0.2">
      <c r="A143" s="1" t="s">
        <v>269</v>
      </c>
      <c r="B143" s="1" t="s">
        <v>377</v>
      </c>
      <c r="C143" s="1" t="s">
        <v>378</v>
      </c>
      <c r="D143" s="1" t="s">
        <v>145</v>
      </c>
      <c r="E143" s="1" t="s">
        <v>86</v>
      </c>
      <c r="F143" s="1" t="s">
        <v>379</v>
      </c>
    </row>
    <row r="144" spans="1:6" ht="34" x14ac:dyDescent="0.2">
      <c r="A144" s="1" t="s">
        <v>269</v>
      </c>
      <c r="B144" s="1" t="s">
        <v>380</v>
      </c>
      <c r="C144" s="1" t="s">
        <v>381</v>
      </c>
      <c r="D144" s="1" t="s">
        <v>106</v>
      </c>
      <c r="E144" s="1" t="s">
        <v>82</v>
      </c>
      <c r="F144" s="1" t="s">
        <v>82</v>
      </c>
    </row>
    <row r="145" spans="1:6" ht="17" x14ac:dyDescent="0.2">
      <c r="A145" s="1" t="s">
        <v>269</v>
      </c>
      <c r="B145" s="1" t="s">
        <v>39</v>
      </c>
      <c r="C145" s="1" t="s">
        <v>382</v>
      </c>
      <c r="D145" s="1" t="s">
        <v>99</v>
      </c>
      <c r="E145" s="1" t="s">
        <v>82</v>
      </c>
      <c r="F145" s="1" t="s">
        <v>82</v>
      </c>
    </row>
    <row r="146" spans="1:6" ht="34" x14ac:dyDescent="0.2">
      <c r="A146" s="1" t="s">
        <v>269</v>
      </c>
      <c r="B146" s="1" t="s">
        <v>78</v>
      </c>
      <c r="C146" s="1" t="s">
        <v>383</v>
      </c>
      <c r="D146" s="1" t="s">
        <v>103</v>
      </c>
      <c r="E146" s="1" t="s">
        <v>82</v>
      </c>
      <c r="F146" s="1" t="s">
        <v>82</v>
      </c>
    </row>
    <row r="147" spans="1:6" ht="34" x14ac:dyDescent="0.2">
      <c r="A147" s="1" t="s">
        <v>269</v>
      </c>
      <c r="B147" s="1" t="s">
        <v>77</v>
      </c>
      <c r="C147" s="1" t="s">
        <v>384</v>
      </c>
      <c r="D147" s="1" t="s">
        <v>385</v>
      </c>
      <c r="E147" s="1" t="s">
        <v>82</v>
      </c>
      <c r="F147" s="1" t="s">
        <v>82</v>
      </c>
    </row>
    <row r="148" spans="1:6" ht="34" x14ac:dyDescent="0.2">
      <c r="A148" s="1" t="s">
        <v>269</v>
      </c>
      <c r="B148" s="1" t="s">
        <v>74</v>
      </c>
      <c r="C148" s="1" t="s">
        <v>386</v>
      </c>
      <c r="D148" s="1" t="s">
        <v>103</v>
      </c>
      <c r="E148" s="1" t="s">
        <v>82</v>
      </c>
      <c r="F148" s="1" t="s">
        <v>82</v>
      </c>
    </row>
    <row r="149" spans="1:6" ht="17" x14ac:dyDescent="0.2">
      <c r="A149" s="1" t="s">
        <v>269</v>
      </c>
      <c r="B149" s="1" t="s">
        <v>387</v>
      </c>
      <c r="C149" s="1" t="s">
        <v>388</v>
      </c>
      <c r="D149" s="1" t="s">
        <v>290</v>
      </c>
      <c r="E149" s="1" t="s">
        <v>82</v>
      </c>
      <c r="F149" s="1" t="s">
        <v>82</v>
      </c>
    </row>
    <row r="150" spans="1:6" ht="34" x14ac:dyDescent="0.2">
      <c r="A150" s="1" t="s">
        <v>269</v>
      </c>
      <c r="B150" s="1" t="s">
        <v>73</v>
      </c>
      <c r="C150" s="1" t="s">
        <v>389</v>
      </c>
      <c r="D150" s="1" t="s">
        <v>106</v>
      </c>
      <c r="E150" s="1" t="s">
        <v>82</v>
      </c>
      <c r="F150" s="1" t="s">
        <v>82</v>
      </c>
    </row>
    <row r="151" spans="1:6" ht="34" x14ac:dyDescent="0.2">
      <c r="A151" s="1" t="s">
        <v>269</v>
      </c>
      <c r="B151" s="1" t="s">
        <v>72</v>
      </c>
      <c r="C151" s="1" t="s">
        <v>390</v>
      </c>
      <c r="D151" s="1" t="s">
        <v>141</v>
      </c>
      <c r="E151" s="1" t="s">
        <v>82</v>
      </c>
      <c r="F151" s="1" t="s">
        <v>82</v>
      </c>
    </row>
    <row r="152" spans="1:6" ht="17" x14ac:dyDescent="0.2">
      <c r="A152" s="1" t="s">
        <v>269</v>
      </c>
      <c r="B152" s="1" t="s">
        <v>219</v>
      </c>
      <c r="C152" s="1" t="s">
        <v>391</v>
      </c>
      <c r="D152" s="1" t="s">
        <v>99</v>
      </c>
      <c r="E152" s="1" t="s">
        <v>82</v>
      </c>
      <c r="F152" s="1" t="s">
        <v>82</v>
      </c>
    </row>
    <row r="153" spans="1:6" ht="34" x14ac:dyDescent="0.2">
      <c r="A153" s="1" t="s">
        <v>269</v>
      </c>
      <c r="B153" s="1" t="s">
        <v>146</v>
      </c>
      <c r="C153" s="1" t="s">
        <v>392</v>
      </c>
      <c r="D153" s="1" t="s">
        <v>99</v>
      </c>
      <c r="E153" s="1" t="s">
        <v>82</v>
      </c>
      <c r="F153" s="1" t="s">
        <v>82</v>
      </c>
    </row>
    <row r="154" spans="1:6" ht="51" x14ac:dyDescent="0.2">
      <c r="A154" s="1" t="s">
        <v>269</v>
      </c>
      <c r="B154" s="1" t="s">
        <v>40</v>
      </c>
      <c r="C154" s="1" t="s">
        <v>393</v>
      </c>
      <c r="D154" s="1" t="s">
        <v>159</v>
      </c>
      <c r="E154" s="1" t="s">
        <v>21</v>
      </c>
      <c r="F154" s="1" t="s">
        <v>101</v>
      </c>
    </row>
    <row r="155" spans="1:6" ht="34" x14ac:dyDescent="0.2">
      <c r="A155" s="1" t="s">
        <v>269</v>
      </c>
      <c r="B155" s="1" t="s">
        <v>394</v>
      </c>
      <c r="C155" s="1" t="s">
        <v>395</v>
      </c>
      <c r="D155" s="1" t="s">
        <v>346</v>
      </c>
      <c r="E155" s="1" t="s">
        <v>82</v>
      </c>
      <c r="F155" s="1" t="s">
        <v>82</v>
      </c>
    </row>
    <row r="156" spans="1:6" ht="34" x14ac:dyDescent="0.2">
      <c r="A156" s="1" t="s">
        <v>269</v>
      </c>
      <c r="B156" s="1" t="s">
        <v>41</v>
      </c>
      <c r="C156" s="1" t="s">
        <v>396</v>
      </c>
      <c r="D156" s="1" t="s">
        <v>286</v>
      </c>
      <c r="E156" s="1" t="s">
        <v>82</v>
      </c>
      <c r="F156" s="1" t="s">
        <v>82</v>
      </c>
    </row>
    <row r="157" spans="1:6" ht="17" x14ac:dyDescent="0.2">
      <c r="A157" s="1" t="s">
        <v>269</v>
      </c>
      <c r="B157" s="1" t="s">
        <v>397</v>
      </c>
      <c r="C157" s="1" t="s">
        <v>398</v>
      </c>
      <c r="D157" s="1" t="s">
        <v>99</v>
      </c>
      <c r="E157" s="1" t="s">
        <v>82</v>
      </c>
      <c r="F157" s="1" t="s">
        <v>82</v>
      </c>
    </row>
    <row r="158" spans="1:6" ht="51" x14ac:dyDescent="0.2">
      <c r="A158" s="1" t="s">
        <v>269</v>
      </c>
      <c r="B158" s="1" t="s">
        <v>42</v>
      </c>
      <c r="C158" s="1" t="s">
        <v>399</v>
      </c>
      <c r="D158" s="1" t="s">
        <v>159</v>
      </c>
      <c r="E158" s="1" t="s">
        <v>21</v>
      </c>
      <c r="F158" s="1" t="s">
        <v>101</v>
      </c>
    </row>
    <row r="159" spans="1:6" ht="51" x14ac:dyDescent="0.2">
      <c r="A159" s="1" t="s">
        <v>269</v>
      </c>
      <c r="B159" s="1" t="s">
        <v>400</v>
      </c>
      <c r="C159" s="1" t="s">
        <v>401</v>
      </c>
      <c r="D159" s="1" t="s">
        <v>159</v>
      </c>
      <c r="E159" s="1" t="s">
        <v>21</v>
      </c>
      <c r="F159" s="1" t="s">
        <v>101</v>
      </c>
    </row>
    <row r="160" spans="1:6" ht="34" x14ac:dyDescent="0.2">
      <c r="A160" s="1" t="s">
        <v>269</v>
      </c>
      <c r="B160" s="1" t="s">
        <v>43</v>
      </c>
      <c r="C160" s="1" t="s">
        <v>402</v>
      </c>
      <c r="D160" s="1" t="s">
        <v>403</v>
      </c>
      <c r="E160" s="1" t="s">
        <v>82</v>
      </c>
      <c r="F160" s="1" t="s">
        <v>82</v>
      </c>
    </row>
    <row r="161" spans="1:6" ht="34" x14ac:dyDescent="0.2">
      <c r="A161" s="1" t="s">
        <v>269</v>
      </c>
      <c r="B161" s="1" t="s">
        <v>44</v>
      </c>
      <c r="C161" s="1" t="s">
        <v>404</v>
      </c>
      <c r="D161" s="1" t="s">
        <v>99</v>
      </c>
      <c r="E161" s="1" t="s">
        <v>82</v>
      </c>
      <c r="F161" s="1" t="s">
        <v>82</v>
      </c>
    </row>
    <row r="162" spans="1:6" ht="17" x14ac:dyDescent="0.2">
      <c r="A162" s="1" t="s">
        <v>269</v>
      </c>
      <c r="B162" s="1" t="s">
        <v>405</v>
      </c>
      <c r="C162" s="1" t="s">
        <v>406</v>
      </c>
      <c r="D162" s="1" t="s">
        <v>290</v>
      </c>
      <c r="E162" s="1" t="s">
        <v>82</v>
      </c>
      <c r="F162" s="1" t="s">
        <v>82</v>
      </c>
    </row>
    <row r="163" spans="1:6" ht="17" x14ac:dyDescent="0.2">
      <c r="A163" s="1" t="s">
        <v>269</v>
      </c>
      <c r="B163" s="1" t="s">
        <v>407</v>
      </c>
      <c r="C163" s="1" t="s">
        <v>408</v>
      </c>
      <c r="D163" s="1" t="s">
        <v>230</v>
      </c>
      <c r="E163" s="1" t="s">
        <v>82</v>
      </c>
      <c r="F163" s="1" t="s">
        <v>82</v>
      </c>
    </row>
    <row r="164" spans="1:6" ht="17" x14ac:dyDescent="0.2">
      <c r="A164" s="1" t="s">
        <v>269</v>
      </c>
      <c r="B164" s="1" t="s">
        <v>409</v>
      </c>
      <c r="C164" s="1" t="s">
        <v>410</v>
      </c>
      <c r="D164" s="1" t="s">
        <v>290</v>
      </c>
      <c r="E164" s="1" t="s">
        <v>82</v>
      </c>
      <c r="F164" s="1" t="s">
        <v>82</v>
      </c>
    </row>
    <row r="165" spans="1:6" ht="34" x14ac:dyDescent="0.2">
      <c r="A165" s="1" t="s">
        <v>269</v>
      </c>
      <c r="B165" s="1" t="s">
        <v>45</v>
      </c>
      <c r="C165" s="1" t="s">
        <v>411</v>
      </c>
      <c r="D165" s="1" t="s">
        <v>412</v>
      </c>
      <c r="E165" s="1" t="s">
        <v>82</v>
      </c>
      <c r="F165" s="1" t="s">
        <v>82</v>
      </c>
    </row>
    <row r="166" spans="1:6" ht="51" x14ac:dyDescent="0.2">
      <c r="A166" s="1" t="s">
        <v>269</v>
      </c>
      <c r="B166" s="1" t="s">
        <v>413</v>
      </c>
      <c r="C166" s="1" t="s">
        <v>414</v>
      </c>
      <c r="D166" s="1" t="s">
        <v>159</v>
      </c>
      <c r="E166" s="1" t="s">
        <v>21</v>
      </c>
      <c r="F166" s="1" t="s">
        <v>101</v>
      </c>
    </row>
    <row r="167" spans="1:6" ht="17" x14ac:dyDescent="0.2">
      <c r="A167" s="1" t="s">
        <v>269</v>
      </c>
      <c r="B167" s="1" t="s">
        <v>46</v>
      </c>
      <c r="C167" s="1" t="s">
        <v>415</v>
      </c>
      <c r="D167" s="1" t="s">
        <v>416</v>
      </c>
      <c r="E167" s="1" t="s">
        <v>82</v>
      </c>
      <c r="F167" s="1" t="s">
        <v>82</v>
      </c>
    </row>
    <row r="168" spans="1:6" ht="17" x14ac:dyDescent="0.2">
      <c r="A168" s="1" t="s">
        <v>269</v>
      </c>
      <c r="B168" s="1" t="s">
        <v>417</v>
      </c>
      <c r="C168" s="1" t="s">
        <v>418</v>
      </c>
      <c r="D168" s="1" t="s">
        <v>275</v>
      </c>
      <c r="E168" s="1" t="s">
        <v>82</v>
      </c>
      <c r="F168" s="1" t="s">
        <v>82</v>
      </c>
    </row>
    <row r="169" spans="1:6" ht="17" x14ac:dyDescent="0.2">
      <c r="A169" s="1" t="s">
        <v>269</v>
      </c>
      <c r="B169" s="1" t="s">
        <v>419</v>
      </c>
      <c r="C169" s="1" t="s">
        <v>420</v>
      </c>
      <c r="D169" s="1" t="s">
        <v>295</v>
      </c>
      <c r="E169" s="1" t="s">
        <v>82</v>
      </c>
      <c r="F169" s="1" t="s">
        <v>82</v>
      </c>
    </row>
    <row r="170" spans="1:6" ht="17" x14ac:dyDescent="0.2">
      <c r="A170" s="1" t="s">
        <v>269</v>
      </c>
      <c r="B170" s="1" t="s">
        <v>421</v>
      </c>
      <c r="C170" s="1" t="s">
        <v>422</v>
      </c>
      <c r="D170" s="1" t="s">
        <v>423</v>
      </c>
      <c r="E170" s="1" t="s">
        <v>82</v>
      </c>
      <c r="F170" s="1" t="s">
        <v>82</v>
      </c>
    </row>
    <row r="171" spans="1:6" ht="17" x14ac:dyDescent="0.2">
      <c r="A171" s="1" t="s">
        <v>269</v>
      </c>
      <c r="B171" s="1" t="s">
        <v>424</v>
      </c>
      <c r="C171" s="1" t="s">
        <v>425</v>
      </c>
      <c r="D171" s="1" t="s">
        <v>426</v>
      </c>
      <c r="E171" s="1" t="s">
        <v>82</v>
      </c>
      <c r="F171" s="1" t="s">
        <v>82</v>
      </c>
    </row>
    <row r="172" spans="1:6" ht="34" x14ac:dyDescent="0.2">
      <c r="A172" s="1" t="s">
        <v>269</v>
      </c>
      <c r="B172" s="1" t="s">
        <v>427</v>
      </c>
      <c r="C172" s="1" t="s">
        <v>428</v>
      </c>
      <c r="D172" s="1" t="s">
        <v>122</v>
      </c>
      <c r="E172" s="1" t="s">
        <v>100</v>
      </c>
      <c r="F172" s="1" t="s">
        <v>101</v>
      </c>
    </row>
    <row r="173" spans="1:6" ht="17" x14ac:dyDescent="0.2">
      <c r="A173" s="1" t="s">
        <v>269</v>
      </c>
      <c r="B173" s="1" t="s">
        <v>429</v>
      </c>
      <c r="C173" s="1" t="s">
        <v>430</v>
      </c>
      <c r="D173" s="1" t="s">
        <v>214</v>
      </c>
      <c r="E173" s="1" t="s">
        <v>82</v>
      </c>
      <c r="F173" s="1" t="s">
        <v>82</v>
      </c>
    </row>
    <row r="174" spans="1:6" ht="51" x14ac:dyDescent="0.2">
      <c r="A174" s="1" t="s">
        <v>269</v>
      </c>
      <c r="B174" s="1" t="s">
        <v>47</v>
      </c>
      <c r="C174" s="1" t="s">
        <v>431</v>
      </c>
      <c r="D174" s="1" t="s">
        <v>159</v>
      </c>
      <c r="E174" s="1" t="s">
        <v>21</v>
      </c>
      <c r="F174" s="1" t="s">
        <v>101</v>
      </c>
    </row>
    <row r="175" spans="1:6" ht="51" x14ac:dyDescent="0.2">
      <c r="A175" s="1" t="s">
        <v>269</v>
      </c>
      <c r="B175" s="1" t="s">
        <v>432</v>
      </c>
      <c r="C175" s="1" t="s">
        <v>433</v>
      </c>
      <c r="D175" s="1" t="s">
        <v>272</v>
      </c>
      <c r="E175" s="1" t="s">
        <v>86</v>
      </c>
      <c r="F175" s="1" t="s">
        <v>85</v>
      </c>
    </row>
    <row r="176" spans="1:6" ht="51" x14ac:dyDescent="0.2">
      <c r="A176" s="1" t="s">
        <v>269</v>
      </c>
      <c r="B176" s="1" t="s">
        <v>434</v>
      </c>
      <c r="C176" s="1" t="s">
        <v>435</v>
      </c>
      <c r="D176" s="1" t="s">
        <v>319</v>
      </c>
      <c r="E176" s="1" t="s">
        <v>86</v>
      </c>
      <c r="F176" s="1" t="s">
        <v>85</v>
      </c>
    </row>
    <row r="177" spans="1:6" ht="34" x14ac:dyDescent="0.2">
      <c r="A177" s="1" t="s">
        <v>269</v>
      </c>
      <c r="B177" s="1" t="s">
        <v>48</v>
      </c>
      <c r="C177" s="1" t="s">
        <v>436</v>
      </c>
      <c r="D177" s="1" t="s">
        <v>103</v>
      </c>
      <c r="E177" s="1" t="s">
        <v>82</v>
      </c>
      <c r="F177" s="1" t="s">
        <v>82</v>
      </c>
    </row>
    <row r="178" spans="1:6" ht="34" x14ac:dyDescent="0.2">
      <c r="A178" s="1" t="s">
        <v>269</v>
      </c>
      <c r="B178" s="1" t="s">
        <v>49</v>
      </c>
      <c r="C178" s="1" t="s">
        <v>437</v>
      </c>
      <c r="D178" s="1" t="s">
        <v>103</v>
      </c>
      <c r="E178" s="1" t="s">
        <v>82</v>
      </c>
      <c r="F178" s="1" t="s">
        <v>82</v>
      </c>
    </row>
    <row r="179" spans="1:6" ht="51" x14ac:dyDescent="0.2">
      <c r="A179" s="1" t="s">
        <v>269</v>
      </c>
      <c r="B179" s="1" t="s">
        <v>50</v>
      </c>
      <c r="C179" s="1" t="s">
        <v>438</v>
      </c>
      <c r="D179" s="1" t="s">
        <v>12</v>
      </c>
      <c r="E179" s="1" t="s">
        <v>86</v>
      </c>
      <c r="F179" s="1" t="s">
        <v>85</v>
      </c>
    </row>
    <row r="180" spans="1:6" ht="34" x14ac:dyDescent="0.2">
      <c r="A180" s="1" t="s">
        <v>269</v>
      </c>
      <c r="B180" s="1" t="s">
        <v>51</v>
      </c>
      <c r="C180" s="1" t="s">
        <v>439</v>
      </c>
      <c r="D180" s="1" t="s">
        <v>12</v>
      </c>
      <c r="E180" s="1" t="s">
        <v>82</v>
      </c>
      <c r="F180" s="1" t="s">
        <v>82</v>
      </c>
    </row>
    <row r="181" spans="1:6" ht="17" x14ac:dyDescent="0.2">
      <c r="A181" s="1" t="s">
        <v>269</v>
      </c>
      <c r="B181" s="1" t="s">
        <v>440</v>
      </c>
      <c r="C181" s="1" t="s">
        <v>441</v>
      </c>
      <c r="D181" s="1" t="s">
        <v>99</v>
      </c>
      <c r="E181" s="1" t="s">
        <v>82</v>
      </c>
      <c r="F181" s="1" t="s">
        <v>82</v>
      </c>
    </row>
    <row r="182" spans="1:6" ht="34" x14ac:dyDescent="0.2">
      <c r="A182" s="1" t="s">
        <v>269</v>
      </c>
      <c r="B182" s="1" t="s">
        <v>442</v>
      </c>
      <c r="C182" s="1" t="s">
        <v>443</v>
      </c>
      <c r="D182" s="1" t="s">
        <v>319</v>
      </c>
      <c r="E182" s="1" t="s">
        <v>82</v>
      </c>
      <c r="F182" s="1" t="s">
        <v>82</v>
      </c>
    </row>
    <row r="183" spans="1:6" ht="17" x14ac:dyDescent="0.2">
      <c r="A183" s="1" t="s">
        <v>269</v>
      </c>
      <c r="B183" s="1" t="s">
        <v>444</v>
      </c>
      <c r="C183" s="1" t="s">
        <v>445</v>
      </c>
      <c r="D183" s="1" t="s">
        <v>272</v>
      </c>
      <c r="E183" s="1" t="s">
        <v>82</v>
      </c>
      <c r="F183" s="1" t="s">
        <v>82</v>
      </c>
    </row>
    <row r="184" spans="1:6" ht="17" x14ac:dyDescent="0.2">
      <c r="A184" s="1" t="s">
        <v>269</v>
      </c>
      <c r="B184" s="1" t="s">
        <v>446</v>
      </c>
      <c r="C184" s="1" t="s">
        <v>447</v>
      </c>
      <c r="D184" s="1" t="s">
        <v>166</v>
      </c>
      <c r="E184" s="1" t="s">
        <v>82</v>
      </c>
      <c r="F184" s="1" t="s">
        <v>82</v>
      </c>
    </row>
    <row r="185" spans="1:6" ht="17" x14ac:dyDescent="0.2">
      <c r="A185" s="1" t="s">
        <v>269</v>
      </c>
      <c r="B185" s="1" t="s">
        <v>448</v>
      </c>
      <c r="C185" s="1" t="s">
        <v>449</v>
      </c>
      <c r="D185" s="1" t="s">
        <v>99</v>
      </c>
      <c r="E185" s="1" t="s">
        <v>82</v>
      </c>
      <c r="F185" s="1" t="s">
        <v>82</v>
      </c>
    </row>
    <row r="186" spans="1:6" ht="17" x14ac:dyDescent="0.2">
      <c r="A186" s="1" t="s">
        <v>269</v>
      </c>
      <c r="B186" s="1" t="s">
        <v>52</v>
      </c>
      <c r="C186" s="1" t="s">
        <v>450</v>
      </c>
      <c r="D186" s="1" t="s">
        <v>103</v>
      </c>
      <c r="E186" s="1" t="s">
        <v>82</v>
      </c>
      <c r="F186" s="1" t="s">
        <v>82</v>
      </c>
    </row>
    <row r="187" spans="1:6" ht="17" x14ac:dyDescent="0.2">
      <c r="A187" s="1" t="s">
        <v>269</v>
      </c>
      <c r="B187" s="1" t="s">
        <v>451</v>
      </c>
      <c r="C187" s="1" t="s">
        <v>452</v>
      </c>
      <c r="D187" s="1" t="s">
        <v>99</v>
      </c>
      <c r="E187" s="1" t="s">
        <v>82</v>
      </c>
      <c r="F187" s="1" t="s">
        <v>82</v>
      </c>
    </row>
    <row r="188" spans="1:6" ht="34" x14ac:dyDescent="0.2">
      <c r="A188" s="1" t="s">
        <v>269</v>
      </c>
      <c r="B188" s="1" t="s">
        <v>453</v>
      </c>
      <c r="C188" s="1" t="s">
        <v>454</v>
      </c>
      <c r="D188" s="1" t="s">
        <v>319</v>
      </c>
      <c r="E188" s="1" t="s">
        <v>82</v>
      </c>
      <c r="F188" s="1" t="s">
        <v>82</v>
      </c>
    </row>
    <row r="189" spans="1:6" ht="17" x14ac:dyDescent="0.2">
      <c r="A189" s="1" t="s">
        <v>269</v>
      </c>
      <c r="B189" s="1" t="s">
        <v>455</v>
      </c>
      <c r="C189" s="1" t="s">
        <v>456</v>
      </c>
      <c r="D189" s="1" t="s">
        <v>120</v>
      </c>
      <c r="E189" s="1" t="s">
        <v>86</v>
      </c>
      <c r="F189" s="1" t="s">
        <v>82</v>
      </c>
    </row>
    <row r="190" spans="1:6" ht="34" x14ac:dyDescent="0.2">
      <c r="A190" s="1" t="s">
        <v>269</v>
      </c>
      <c r="B190" s="1" t="s">
        <v>53</v>
      </c>
      <c r="C190" s="1" t="s">
        <v>457</v>
      </c>
      <c r="D190" s="1" t="s">
        <v>211</v>
      </c>
      <c r="E190" s="1" t="s">
        <v>82</v>
      </c>
      <c r="F190" s="1" t="s">
        <v>82</v>
      </c>
    </row>
    <row r="191" spans="1:6" ht="34" x14ac:dyDescent="0.2">
      <c r="A191" s="1" t="s">
        <v>269</v>
      </c>
      <c r="B191" s="1" t="s">
        <v>458</v>
      </c>
      <c r="C191" s="1" t="s">
        <v>459</v>
      </c>
      <c r="D191" s="1" t="s">
        <v>106</v>
      </c>
      <c r="E191" s="1" t="s">
        <v>82</v>
      </c>
      <c r="F191" s="1" t="s">
        <v>82</v>
      </c>
    </row>
    <row r="192" spans="1:6" ht="17" x14ac:dyDescent="0.2">
      <c r="A192" s="1" t="s">
        <v>269</v>
      </c>
      <c r="B192" s="1" t="s">
        <v>460</v>
      </c>
      <c r="C192" s="1" t="s">
        <v>461</v>
      </c>
      <c r="D192" s="1" t="s">
        <v>290</v>
      </c>
      <c r="E192" s="1" t="s">
        <v>82</v>
      </c>
      <c r="F192" s="1" t="s">
        <v>82</v>
      </c>
    </row>
    <row r="193" spans="1:6" ht="17" x14ac:dyDescent="0.2">
      <c r="A193" s="1" t="s">
        <v>269</v>
      </c>
      <c r="B193" s="1" t="s">
        <v>462</v>
      </c>
      <c r="C193" s="1" t="s">
        <v>463</v>
      </c>
      <c r="D193" s="1" t="s">
        <v>122</v>
      </c>
      <c r="E193" s="1" t="s">
        <v>82</v>
      </c>
      <c r="F193" s="1" t="s">
        <v>82</v>
      </c>
    </row>
    <row r="194" spans="1:6" ht="34" x14ac:dyDescent="0.2">
      <c r="A194" s="1" t="s">
        <v>269</v>
      </c>
      <c r="B194" s="1" t="s">
        <v>464</v>
      </c>
      <c r="C194" s="1" t="s">
        <v>465</v>
      </c>
      <c r="D194" s="1" t="s">
        <v>466</v>
      </c>
      <c r="E194" s="1" t="s">
        <v>82</v>
      </c>
      <c r="F194" s="1" t="s">
        <v>82</v>
      </c>
    </row>
    <row r="195" spans="1:6" ht="17" x14ac:dyDescent="0.2">
      <c r="A195" s="1" t="s">
        <v>269</v>
      </c>
      <c r="B195" s="1" t="s">
        <v>467</v>
      </c>
      <c r="C195" s="1" t="s">
        <v>468</v>
      </c>
      <c r="D195" s="1" t="s">
        <v>99</v>
      </c>
      <c r="E195" s="1" t="s">
        <v>82</v>
      </c>
      <c r="F195" s="1" t="s">
        <v>82</v>
      </c>
    </row>
    <row r="196" spans="1:6" ht="17" x14ac:dyDescent="0.2">
      <c r="A196" s="1" t="s">
        <v>269</v>
      </c>
      <c r="B196" s="1" t="s">
        <v>54</v>
      </c>
      <c r="C196" s="1" t="s">
        <v>469</v>
      </c>
      <c r="D196" s="1" t="s">
        <v>99</v>
      </c>
      <c r="E196" s="1" t="s">
        <v>82</v>
      </c>
      <c r="F196" s="1" t="s">
        <v>82</v>
      </c>
    </row>
    <row r="197" spans="1:6" ht="34" x14ac:dyDescent="0.2">
      <c r="A197" s="1" t="s">
        <v>269</v>
      </c>
      <c r="B197" s="1" t="s">
        <v>55</v>
      </c>
      <c r="C197" s="1" t="s">
        <v>470</v>
      </c>
      <c r="D197" s="1" t="s">
        <v>103</v>
      </c>
      <c r="E197" s="1" t="s">
        <v>82</v>
      </c>
      <c r="F197" s="1" t="s">
        <v>82</v>
      </c>
    </row>
    <row r="198" spans="1:6" ht="17" x14ac:dyDescent="0.2">
      <c r="A198" s="1" t="s">
        <v>471</v>
      </c>
      <c r="B198" s="1" t="s">
        <v>472</v>
      </c>
      <c r="C198" s="1" t="s">
        <v>473</v>
      </c>
      <c r="D198" s="1" t="s">
        <v>99</v>
      </c>
      <c r="E198" s="1" t="s">
        <v>82</v>
      </c>
      <c r="F198" s="1" t="s">
        <v>82</v>
      </c>
    </row>
    <row r="199" spans="1:6" ht="51" x14ac:dyDescent="0.2">
      <c r="A199" s="1" t="s">
        <v>471</v>
      </c>
      <c r="B199" s="1" t="s">
        <v>474</v>
      </c>
      <c r="C199" s="1" t="s">
        <v>475</v>
      </c>
      <c r="D199" s="1" t="s">
        <v>145</v>
      </c>
      <c r="E199" s="1" t="s">
        <v>86</v>
      </c>
      <c r="F199" s="1" t="s">
        <v>85</v>
      </c>
    </row>
    <row r="200" spans="1:6" ht="34" x14ac:dyDescent="0.2">
      <c r="A200" s="1" t="s">
        <v>471</v>
      </c>
      <c r="B200" s="1" t="s">
        <v>56</v>
      </c>
      <c r="C200" s="1" t="s">
        <v>476</v>
      </c>
      <c r="D200" s="1" t="s">
        <v>258</v>
      </c>
      <c r="E200" s="1" t="s">
        <v>82</v>
      </c>
      <c r="F200" s="1" t="s">
        <v>82</v>
      </c>
    </row>
    <row r="201" spans="1:6" ht="34" x14ac:dyDescent="0.2">
      <c r="A201" s="1" t="s">
        <v>471</v>
      </c>
      <c r="B201" s="1" t="s">
        <v>477</v>
      </c>
      <c r="C201" s="1" t="s">
        <v>478</v>
      </c>
      <c r="D201" s="1" t="s">
        <v>103</v>
      </c>
      <c r="E201" s="1" t="s">
        <v>82</v>
      </c>
      <c r="F201" s="1" t="s">
        <v>82</v>
      </c>
    </row>
    <row r="202" spans="1:6" ht="34" x14ac:dyDescent="0.2">
      <c r="A202" s="1" t="s">
        <v>471</v>
      </c>
      <c r="B202" s="1" t="s">
        <v>479</v>
      </c>
      <c r="C202" s="1" t="s">
        <v>480</v>
      </c>
      <c r="D202" s="1" t="s">
        <v>103</v>
      </c>
      <c r="E202" s="1" t="s">
        <v>82</v>
      </c>
      <c r="F202" s="1" t="s">
        <v>82</v>
      </c>
    </row>
    <row r="203" spans="1:6" ht="34" x14ac:dyDescent="0.2">
      <c r="A203" s="1" t="s">
        <v>471</v>
      </c>
      <c r="B203" s="1" t="s">
        <v>481</v>
      </c>
      <c r="C203" s="1" t="s">
        <v>482</v>
      </c>
      <c r="D203" s="1" t="s">
        <v>103</v>
      </c>
      <c r="E203" s="1" t="s">
        <v>82</v>
      </c>
      <c r="F203" s="1" t="s">
        <v>82</v>
      </c>
    </row>
    <row r="204" spans="1:6" ht="34" x14ac:dyDescent="0.2">
      <c r="A204" s="1" t="s">
        <v>471</v>
      </c>
      <c r="B204" s="1" t="s">
        <v>483</v>
      </c>
      <c r="C204" s="1" t="s">
        <v>484</v>
      </c>
      <c r="D204" s="1" t="s">
        <v>103</v>
      </c>
      <c r="E204" s="1" t="s">
        <v>82</v>
      </c>
      <c r="F204" s="1" t="s">
        <v>82</v>
      </c>
    </row>
    <row r="205" spans="1:6" ht="34" x14ac:dyDescent="0.2">
      <c r="A205" s="1" t="s">
        <v>471</v>
      </c>
      <c r="B205" s="1" t="s">
        <v>485</v>
      </c>
      <c r="C205" s="1" t="s">
        <v>486</v>
      </c>
      <c r="D205" s="1" t="s">
        <v>103</v>
      </c>
      <c r="E205" s="1" t="s">
        <v>82</v>
      </c>
      <c r="F205" s="1" t="s">
        <v>82</v>
      </c>
    </row>
    <row r="206" spans="1:6" ht="34" x14ac:dyDescent="0.2">
      <c r="A206" s="1" t="s">
        <v>471</v>
      </c>
      <c r="B206" s="1" t="s">
        <v>57</v>
      </c>
      <c r="C206" s="1" t="s">
        <v>487</v>
      </c>
      <c r="D206" s="1" t="s">
        <v>103</v>
      </c>
      <c r="E206" s="1" t="s">
        <v>82</v>
      </c>
      <c r="F206" s="1" t="s">
        <v>82</v>
      </c>
    </row>
    <row r="207" spans="1:6" ht="34" x14ac:dyDescent="0.2">
      <c r="A207" s="1" t="s">
        <v>471</v>
      </c>
      <c r="B207" s="1" t="s">
        <v>58</v>
      </c>
      <c r="C207" s="1" t="s">
        <v>488</v>
      </c>
      <c r="D207" s="1" t="s">
        <v>103</v>
      </c>
      <c r="E207" s="1" t="s">
        <v>82</v>
      </c>
      <c r="F207" s="1" t="s">
        <v>82</v>
      </c>
    </row>
    <row r="208" spans="1:6" ht="34" x14ac:dyDescent="0.2">
      <c r="A208" s="1" t="s">
        <v>471</v>
      </c>
      <c r="B208" s="1" t="s">
        <v>489</v>
      </c>
      <c r="C208" s="1" t="s">
        <v>490</v>
      </c>
      <c r="D208" s="1" t="s">
        <v>103</v>
      </c>
      <c r="E208" s="1" t="s">
        <v>82</v>
      </c>
      <c r="F208" s="1" t="s">
        <v>82</v>
      </c>
    </row>
    <row r="209" spans="1:6" ht="34" x14ac:dyDescent="0.2">
      <c r="A209" s="1" t="s">
        <v>471</v>
      </c>
      <c r="B209" s="1" t="s">
        <v>491</v>
      </c>
      <c r="C209" s="1" t="s">
        <v>492</v>
      </c>
      <c r="D209" s="1" t="s">
        <v>106</v>
      </c>
      <c r="E209" s="1" t="s">
        <v>82</v>
      </c>
      <c r="F209" s="1" t="s">
        <v>82</v>
      </c>
    </row>
    <row r="210" spans="1:6" ht="34" x14ac:dyDescent="0.2">
      <c r="A210" s="1" t="s">
        <v>471</v>
      </c>
      <c r="B210" s="1" t="s">
        <v>493</v>
      </c>
      <c r="C210" s="1" t="s">
        <v>494</v>
      </c>
      <c r="D210" s="1" t="s">
        <v>103</v>
      </c>
      <c r="E210" s="1" t="s">
        <v>82</v>
      </c>
      <c r="F210" s="1" t="s">
        <v>82</v>
      </c>
    </row>
    <row r="211" spans="1:6" ht="34" x14ac:dyDescent="0.2">
      <c r="A211" s="1" t="s">
        <v>471</v>
      </c>
      <c r="B211" s="1" t="s">
        <v>127</v>
      </c>
      <c r="C211" s="1" t="s">
        <v>495</v>
      </c>
      <c r="D211" s="1" t="s">
        <v>122</v>
      </c>
      <c r="E211" s="1" t="s">
        <v>82</v>
      </c>
      <c r="F211" s="1" t="s">
        <v>82</v>
      </c>
    </row>
    <row r="212" spans="1:6" ht="17" x14ac:dyDescent="0.2">
      <c r="A212" s="1" t="s">
        <v>471</v>
      </c>
      <c r="B212" s="1" t="s">
        <v>59</v>
      </c>
      <c r="C212" s="1" t="s">
        <v>496</v>
      </c>
      <c r="D212" s="1" t="s">
        <v>122</v>
      </c>
      <c r="E212" s="1" t="s">
        <v>82</v>
      </c>
      <c r="F212" s="1" t="s">
        <v>82</v>
      </c>
    </row>
    <row r="213" spans="1:6" ht="17" x14ac:dyDescent="0.2">
      <c r="A213" s="1" t="s">
        <v>471</v>
      </c>
      <c r="B213" s="1" t="s">
        <v>339</v>
      </c>
      <c r="C213" s="1" t="s">
        <v>497</v>
      </c>
      <c r="D213" s="1" t="s">
        <v>103</v>
      </c>
      <c r="E213" s="1" t="s">
        <v>82</v>
      </c>
      <c r="F213" s="1" t="s">
        <v>82</v>
      </c>
    </row>
    <row r="214" spans="1:6" ht="16" customHeight="1" x14ac:dyDescent="0.2">
      <c r="A214" s="1" t="s">
        <v>471</v>
      </c>
      <c r="B214" s="1" t="s">
        <v>60</v>
      </c>
      <c r="C214" s="1" t="s">
        <v>498</v>
      </c>
      <c r="D214" s="1" t="s">
        <v>103</v>
      </c>
      <c r="E214" s="1" t="s">
        <v>86</v>
      </c>
      <c r="F214" s="1" t="s">
        <v>82</v>
      </c>
    </row>
    <row r="215" spans="1:6" ht="34" x14ac:dyDescent="0.2">
      <c r="A215" s="1" t="s">
        <v>471</v>
      </c>
      <c r="B215" s="1" t="s">
        <v>61</v>
      </c>
      <c r="C215" s="1" t="s">
        <v>499</v>
      </c>
      <c r="D215" s="1" t="s">
        <v>103</v>
      </c>
      <c r="E215" s="1" t="s">
        <v>100</v>
      </c>
      <c r="F215" s="1" t="s">
        <v>101</v>
      </c>
    </row>
    <row r="216" spans="1:6" ht="51" x14ac:dyDescent="0.2">
      <c r="A216" s="1" t="s">
        <v>471</v>
      </c>
      <c r="B216" s="1" t="s">
        <v>500</v>
      </c>
      <c r="C216" s="1" t="s">
        <v>501</v>
      </c>
      <c r="D216" s="1" t="s">
        <v>159</v>
      </c>
      <c r="E216" s="1" t="s">
        <v>21</v>
      </c>
      <c r="F216" s="1" t="s">
        <v>101</v>
      </c>
    </row>
    <row r="217" spans="1:6" ht="17" x14ac:dyDescent="0.2">
      <c r="A217" s="1" t="s">
        <v>471</v>
      </c>
      <c r="B217" s="1" t="s">
        <v>62</v>
      </c>
      <c r="C217" s="1" t="s">
        <v>502</v>
      </c>
      <c r="D217" s="1" t="s">
        <v>99</v>
      </c>
      <c r="E217" s="1" t="s">
        <v>82</v>
      </c>
      <c r="F217" s="1" t="s">
        <v>82</v>
      </c>
    </row>
    <row r="218" spans="1:6" ht="34" x14ac:dyDescent="0.2">
      <c r="A218" s="1" t="s">
        <v>471</v>
      </c>
      <c r="B218" s="1" t="s">
        <v>503</v>
      </c>
      <c r="C218" s="1" t="s">
        <v>504</v>
      </c>
      <c r="D218" s="1" t="s">
        <v>103</v>
      </c>
      <c r="E218" s="1" t="s">
        <v>82</v>
      </c>
      <c r="F218" s="1" t="s">
        <v>82</v>
      </c>
    </row>
    <row r="219" spans="1:6" ht="17" x14ac:dyDescent="0.2">
      <c r="A219" s="1" t="s">
        <v>471</v>
      </c>
      <c r="B219" s="1" t="s">
        <v>505</v>
      </c>
      <c r="C219" s="1" t="s">
        <v>506</v>
      </c>
      <c r="D219" s="1" t="s">
        <v>103</v>
      </c>
      <c r="E219" s="1" t="s">
        <v>82</v>
      </c>
      <c r="F219" s="1" t="s">
        <v>82</v>
      </c>
    </row>
    <row r="220" spans="1:6" ht="34" x14ac:dyDescent="0.2">
      <c r="A220" s="1" t="s">
        <v>471</v>
      </c>
      <c r="B220" s="1" t="s">
        <v>63</v>
      </c>
      <c r="C220" s="1" t="s">
        <v>507</v>
      </c>
      <c r="D220" s="1" t="s">
        <v>103</v>
      </c>
      <c r="E220" s="1" t="s">
        <v>82</v>
      </c>
      <c r="F220" s="1" t="s">
        <v>82</v>
      </c>
    </row>
    <row r="221" spans="1:6" ht="34" x14ac:dyDescent="0.2">
      <c r="A221" s="1" t="s">
        <v>471</v>
      </c>
      <c r="B221" s="1" t="s">
        <v>64</v>
      </c>
      <c r="C221" s="1" t="s">
        <v>508</v>
      </c>
      <c r="D221" s="1" t="s">
        <v>103</v>
      </c>
      <c r="E221" s="1" t="s">
        <v>82</v>
      </c>
      <c r="F221" s="1" t="s">
        <v>82</v>
      </c>
    </row>
    <row r="222" spans="1:6" ht="34" x14ac:dyDescent="0.2">
      <c r="A222" s="1" t="s">
        <v>471</v>
      </c>
      <c r="B222" s="1" t="s">
        <v>509</v>
      </c>
      <c r="C222" s="1" t="s">
        <v>510</v>
      </c>
      <c r="D222" s="1" t="s">
        <v>103</v>
      </c>
      <c r="E222" s="1" t="s">
        <v>82</v>
      </c>
      <c r="F222" s="1" t="s">
        <v>82</v>
      </c>
    </row>
    <row r="223" spans="1:6" ht="34" x14ac:dyDescent="0.2">
      <c r="A223" s="1" t="s">
        <v>471</v>
      </c>
      <c r="B223" s="1" t="s">
        <v>511</v>
      </c>
      <c r="C223" s="1" t="s">
        <v>512</v>
      </c>
      <c r="D223" s="1" t="s">
        <v>319</v>
      </c>
      <c r="E223" s="1" t="s">
        <v>82</v>
      </c>
      <c r="F223" s="1" t="s">
        <v>82</v>
      </c>
    </row>
    <row r="224" spans="1:6" ht="34" x14ac:dyDescent="0.2">
      <c r="A224" s="1" t="s">
        <v>471</v>
      </c>
      <c r="B224" s="1" t="s">
        <v>513</v>
      </c>
      <c r="C224" s="1" t="s">
        <v>514</v>
      </c>
      <c r="D224" s="1" t="s">
        <v>106</v>
      </c>
      <c r="E224" s="1" t="s">
        <v>82</v>
      </c>
      <c r="F224" s="1" t="s">
        <v>82</v>
      </c>
    </row>
    <row r="225" spans="1:6" ht="34" x14ac:dyDescent="0.2">
      <c r="A225" s="1" t="s">
        <v>471</v>
      </c>
      <c r="B225" s="1" t="s">
        <v>515</v>
      </c>
      <c r="C225" s="1" t="s">
        <v>516</v>
      </c>
      <c r="D225" s="1" t="s">
        <v>106</v>
      </c>
      <c r="E225" s="1" t="s">
        <v>82</v>
      </c>
      <c r="F225" s="1" t="s">
        <v>82</v>
      </c>
    </row>
    <row r="226" spans="1:6" ht="34" x14ac:dyDescent="0.2">
      <c r="A226" s="1" t="s">
        <v>471</v>
      </c>
      <c r="B226" s="1" t="s">
        <v>517</v>
      </c>
      <c r="C226" s="1" t="s">
        <v>518</v>
      </c>
      <c r="D226" s="1" t="s">
        <v>12</v>
      </c>
      <c r="E226" s="1" t="s">
        <v>82</v>
      </c>
      <c r="F226" s="1" t="s">
        <v>82</v>
      </c>
    </row>
    <row r="227" spans="1:6" ht="17" x14ac:dyDescent="0.2">
      <c r="A227" s="1" t="s">
        <v>471</v>
      </c>
      <c r="B227" s="1" t="s">
        <v>519</v>
      </c>
      <c r="C227" s="1" t="s">
        <v>520</v>
      </c>
      <c r="D227" s="1" t="s">
        <v>103</v>
      </c>
      <c r="E227" s="1" t="s">
        <v>82</v>
      </c>
      <c r="F227" s="1" t="s">
        <v>82</v>
      </c>
    </row>
    <row r="228" spans="1:6" ht="17" x14ac:dyDescent="0.2">
      <c r="A228" s="1" t="s">
        <v>471</v>
      </c>
      <c r="B228" s="1" t="s">
        <v>521</v>
      </c>
      <c r="C228" s="1" t="s">
        <v>522</v>
      </c>
      <c r="D228" s="1" t="s">
        <v>258</v>
      </c>
      <c r="E228" s="1" t="s">
        <v>82</v>
      </c>
      <c r="F228" s="1" t="s">
        <v>82</v>
      </c>
    </row>
    <row r="229" spans="1:6" ht="51" x14ac:dyDescent="0.2">
      <c r="A229" s="1" t="s">
        <v>471</v>
      </c>
      <c r="B229" s="1" t="s">
        <v>523</v>
      </c>
      <c r="C229" s="1" t="s">
        <v>524</v>
      </c>
      <c r="D229" s="1" t="s">
        <v>159</v>
      </c>
      <c r="E229" s="1" t="s">
        <v>21</v>
      </c>
      <c r="F229" s="1" t="s">
        <v>101</v>
      </c>
    </row>
    <row r="230" spans="1:6" ht="34" x14ac:dyDescent="0.2">
      <c r="A230" s="1" t="s">
        <v>471</v>
      </c>
      <c r="B230" s="1" t="s">
        <v>525</v>
      </c>
      <c r="C230" s="1" t="s">
        <v>526</v>
      </c>
      <c r="D230" s="1" t="s">
        <v>106</v>
      </c>
      <c r="E230" s="1" t="s">
        <v>82</v>
      </c>
      <c r="F230" s="1" t="s">
        <v>82</v>
      </c>
    </row>
    <row r="231" spans="1:6" ht="34" x14ac:dyDescent="0.2">
      <c r="A231" s="1" t="s">
        <v>471</v>
      </c>
      <c r="B231" s="1" t="s">
        <v>65</v>
      </c>
      <c r="C231" s="1" t="s">
        <v>527</v>
      </c>
      <c r="D231" s="1" t="s">
        <v>225</v>
      </c>
      <c r="E231" s="1" t="s">
        <v>82</v>
      </c>
      <c r="F231" s="1" t="s">
        <v>82</v>
      </c>
    </row>
    <row r="232" spans="1:6" ht="34" x14ac:dyDescent="0.2">
      <c r="A232" s="1" t="s">
        <v>471</v>
      </c>
      <c r="B232" s="1" t="s">
        <v>528</v>
      </c>
      <c r="C232" s="1" t="s">
        <v>529</v>
      </c>
      <c r="D232" s="1" t="s">
        <v>159</v>
      </c>
      <c r="E232" s="1" t="s">
        <v>86</v>
      </c>
      <c r="F232" s="1" t="s">
        <v>101</v>
      </c>
    </row>
    <row r="233" spans="1:6" ht="17" x14ac:dyDescent="0.2">
      <c r="A233" s="1" t="s">
        <v>471</v>
      </c>
      <c r="B233" s="1" t="s">
        <v>530</v>
      </c>
      <c r="C233" s="1" t="s">
        <v>531</v>
      </c>
      <c r="D233" s="1" t="s">
        <v>403</v>
      </c>
      <c r="E233" s="1" t="s">
        <v>82</v>
      </c>
      <c r="F233" s="1" t="s">
        <v>82</v>
      </c>
    </row>
    <row r="234" spans="1:6" ht="34" x14ac:dyDescent="0.2">
      <c r="A234" s="1" t="s">
        <v>471</v>
      </c>
      <c r="B234" s="1" t="s">
        <v>532</v>
      </c>
      <c r="C234" s="1" t="s">
        <v>533</v>
      </c>
      <c r="D234" s="1" t="s">
        <v>319</v>
      </c>
      <c r="E234" s="1" t="s">
        <v>100</v>
      </c>
      <c r="F234" s="1" t="s">
        <v>101</v>
      </c>
    </row>
    <row r="235" spans="1:6" ht="17" x14ac:dyDescent="0.2">
      <c r="A235" s="1" t="s">
        <v>471</v>
      </c>
      <c r="B235" s="1" t="s">
        <v>66</v>
      </c>
      <c r="C235" s="1" t="s">
        <v>534</v>
      </c>
      <c r="D235" s="1" t="s">
        <v>103</v>
      </c>
      <c r="E235" s="1" t="s">
        <v>82</v>
      </c>
      <c r="F235" s="1" t="s">
        <v>82</v>
      </c>
    </row>
    <row r="236" spans="1:6" ht="17" x14ac:dyDescent="0.2">
      <c r="A236" s="1" t="s">
        <v>471</v>
      </c>
      <c r="B236" s="1" t="s">
        <v>67</v>
      </c>
      <c r="C236" s="1" t="s">
        <v>535</v>
      </c>
      <c r="D236" s="1" t="s">
        <v>103</v>
      </c>
      <c r="E236" s="1" t="s">
        <v>82</v>
      </c>
      <c r="F236" s="1" t="s">
        <v>82</v>
      </c>
    </row>
    <row r="237" spans="1:6" ht="51" x14ac:dyDescent="0.2">
      <c r="A237" s="1" t="s">
        <v>471</v>
      </c>
      <c r="B237" s="1" t="s">
        <v>68</v>
      </c>
      <c r="C237" s="1" t="s">
        <v>536</v>
      </c>
      <c r="D237" s="1" t="s">
        <v>103</v>
      </c>
      <c r="E237" s="1" t="s">
        <v>82</v>
      </c>
      <c r="F237" s="1" t="s">
        <v>82</v>
      </c>
    </row>
    <row r="238" spans="1:6" ht="17" x14ac:dyDescent="0.2">
      <c r="A238" s="1" t="s">
        <v>96</v>
      </c>
      <c r="B238" s="1" t="s">
        <v>537</v>
      </c>
      <c r="C238" s="1" t="s">
        <v>538</v>
      </c>
      <c r="D238" s="1" t="s">
        <v>145</v>
      </c>
      <c r="E238" s="1" t="s">
        <v>82</v>
      </c>
      <c r="F238" s="1" t="s">
        <v>82</v>
      </c>
    </row>
    <row r="239" spans="1:6" ht="17" x14ac:dyDescent="0.2">
      <c r="A239" s="1" t="s">
        <v>169</v>
      </c>
      <c r="B239" s="1" t="s">
        <v>539</v>
      </c>
      <c r="C239" s="1" t="s">
        <v>540</v>
      </c>
      <c r="D239" s="1" t="s">
        <v>230</v>
      </c>
      <c r="E239" s="1" t="s">
        <v>82</v>
      </c>
      <c r="F239" s="1" t="s">
        <v>82</v>
      </c>
    </row>
    <row r="240" spans="1:6" ht="17" x14ac:dyDescent="0.2">
      <c r="A240" s="1" t="s">
        <v>169</v>
      </c>
      <c r="B240" s="1" t="s">
        <v>541</v>
      </c>
      <c r="C240" s="1" t="s">
        <v>542</v>
      </c>
      <c r="D240" s="1" t="s">
        <v>230</v>
      </c>
      <c r="E240" s="1" t="s">
        <v>82</v>
      </c>
      <c r="F240" s="1" t="s">
        <v>82</v>
      </c>
    </row>
    <row r="241" spans="1:6" ht="34" x14ac:dyDescent="0.2">
      <c r="A241" s="1" t="s">
        <v>169</v>
      </c>
      <c r="B241" s="1" t="s">
        <v>69</v>
      </c>
      <c r="C241" s="1" t="s">
        <v>543</v>
      </c>
      <c r="D241" s="1" t="s">
        <v>145</v>
      </c>
      <c r="E241" s="1" t="s">
        <v>82</v>
      </c>
      <c r="F241" s="1" t="s">
        <v>82</v>
      </c>
    </row>
    <row r="242" spans="1:6" ht="17" x14ac:dyDescent="0.2">
      <c r="A242" s="1" t="s">
        <v>169</v>
      </c>
      <c r="B242" s="1" t="s">
        <v>544</v>
      </c>
      <c r="C242" s="1" t="s">
        <v>545</v>
      </c>
      <c r="D242" s="1" t="s">
        <v>230</v>
      </c>
      <c r="E242" s="1" t="s">
        <v>82</v>
      </c>
      <c r="F242" s="1" t="s">
        <v>82</v>
      </c>
    </row>
    <row r="243" spans="1:6" ht="34" x14ac:dyDescent="0.2">
      <c r="A243" s="1" t="s">
        <v>169</v>
      </c>
      <c r="B243" s="1" t="s">
        <v>546</v>
      </c>
      <c r="C243" s="1" t="s">
        <v>547</v>
      </c>
      <c r="D243" s="1" t="s">
        <v>230</v>
      </c>
      <c r="E243" s="1" t="s">
        <v>100</v>
      </c>
      <c r="F243" s="1" t="s">
        <v>101</v>
      </c>
    </row>
    <row r="244" spans="1:6" ht="17" x14ac:dyDescent="0.2">
      <c r="A244" s="1" t="s">
        <v>169</v>
      </c>
      <c r="B244" s="1" t="s">
        <v>548</v>
      </c>
      <c r="C244" s="1" t="s">
        <v>549</v>
      </c>
      <c r="D244" s="1" t="s">
        <v>230</v>
      </c>
      <c r="E244" s="1" t="s">
        <v>82</v>
      </c>
      <c r="F244" s="1" t="s">
        <v>82</v>
      </c>
    </row>
    <row r="245" spans="1:6" ht="17" x14ac:dyDescent="0.2">
      <c r="A245" s="1" t="s">
        <v>169</v>
      </c>
      <c r="B245" s="1" t="s">
        <v>550</v>
      </c>
      <c r="C245" s="1" t="s">
        <v>551</v>
      </c>
      <c r="D245" s="1" t="s">
        <v>230</v>
      </c>
      <c r="E245" s="1" t="s">
        <v>82</v>
      </c>
      <c r="F245" s="1" t="s">
        <v>82</v>
      </c>
    </row>
    <row r="246" spans="1:6" ht="17" x14ac:dyDescent="0.2">
      <c r="A246" s="1" t="s">
        <v>169</v>
      </c>
      <c r="B246" s="1" t="s">
        <v>552</v>
      </c>
      <c r="C246" s="1" t="s">
        <v>553</v>
      </c>
      <c r="D246" s="1" t="s">
        <v>230</v>
      </c>
      <c r="E246" s="1" t="s">
        <v>82</v>
      </c>
      <c r="F246" s="1" t="s">
        <v>82</v>
      </c>
    </row>
    <row r="247" spans="1:6" ht="51" x14ac:dyDescent="0.2">
      <c r="A247" s="1" t="s">
        <v>169</v>
      </c>
      <c r="B247" s="1" t="s">
        <v>554</v>
      </c>
      <c r="C247" s="1" t="s">
        <v>555</v>
      </c>
      <c r="D247" s="1" t="s">
        <v>230</v>
      </c>
      <c r="E247" s="1" t="s">
        <v>556</v>
      </c>
      <c r="F247" s="1" t="s">
        <v>87</v>
      </c>
    </row>
    <row r="248" spans="1:6" ht="51" x14ac:dyDescent="0.2">
      <c r="A248" s="1" t="s">
        <v>169</v>
      </c>
      <c r="B248" s="1" t="s">
        <v>557</v>
      </c>
      <c r="C248" s="1" t="s">
        <v>558</v>
      </c>
      <c r="D248" s="1" t="s">
        <v>230</v>
      </c>
      <c r="E248" s="1" t="s">
        <v>86</v>
      </c>
      <c r="F248" s="1" t="s">
        <v>85</v>
      </c>
    </row>
    <row r="249" spans="1:6" ht="17" x14ac:dyDescent="0.2">
      <c r="A249" s="1" t="s">
        <v>269</v>
      </c>
      <c r="B249" s="1" t="s">
        <v>559</v>
      </c>
      <c r="C249" s="1" t="s">
        <v>560</v>
      </c>
      <c r="D249" s="1" t="s">
        <v>275</v>
      </c>
      <c r="E249" s="1" t="s">
        <v>82</v>
      </c>
      <c r="F249" s="1" t="s">
        <v>82</v>
      </c>
    </row>
    <row r="250" spans="1:6" ht="34" x14ac:dyDescent="0.2">
      <c r="A250" s="1" t="s">
        <v>169</v>
      </c>
      <c r="B250" s="1" t="s">
        <v>561</v>
      </c>
      <c r="C250" s="1" t="s">
        <v>562</v>
      </c>
      <c r="D250" s="1" t="s">
        <v>103</v>
      </c>
      <c r="E250" s="1" t="s">
        <v>100</v>
      </c>
      <c r="F250" s="1" t="s">
        <v>101</v>
      </c>
    </row>
    <row r="251" spans="1:6" ht="34" x14ac:dyDescent="0.2">
      <c r="A251" s="1" t="s">
        <v>169</v>
      </c>
      <c r="B251" s="1" t="s">
        <v>561</v>
      </c>
      <c r="C251" s="1" t="s">
        <v>563</v>
      </c>
      <c r="D251" s="1" t="s">
        <v>103</v>
      </c>
      <c r="E251" s="1" t="s">
        <v>100</v>
      </c>
      <c r="F251" s="1" t="s">
        <v>101</v>
      </c>
    </row>
    <row r="252" spans="1:6" ht="34" x14ac:dyDescent="0.2">
      <c r="A252" s="1" t="s">
        <v>269</v>
      </c>
      <c r="B252" s="1" t="s">
        <v>561</v>
      </c>
      <c r="C252" s="1" t="s">
        <v>564</v>
      </c>
      <c r="D252" s="1" t="s">
        <v>145</v>
      </c>
      <c r="E252" s="1" t="s">
        <v>100</v>
      </c>
      <c r="F252" s="1" t="s">
        <v>101</v>
      </c>
    </row>
    <row r="253" spans="1:6" ht="34" x14ac:dyDescent="0.2">
      <c r="A253" s="1" t="s">
        <v>471</v>
      </c>
      <c r="B253" s="1" t="s">
        <v>561</v>
      </c>
      <c r="C253" s="1" t="s">
        <v>565</v>
      </c>
      <c r="D253" s="1" t="s">
        <v>103</v>
      </c>
      <c r="E253" s="1" t="s">
        <v>100</v>
      </c>
      <c r="F253" s="1" t="s">
        <v>101</v>
      </c>
    </row>
    <row r="254" spans="1:6" ht="34" x14ac:dyDescent="0.2">
      <c r="A254" s="1" t="s">
        <v>471</v>
      </c>
      <c r="B254" s="1" t="s">
        <v>561</v>
      </c>
      <c r="C254" s="1" t="s">
        <v>566</v>
      </c>
      <c r="D254" s="1" t="s">
        <v>103</v>
      </c>
      <c r="E254" s="1" t="s">
        <v>100</v>
      </c>
      <c r="F254" s="1" t="s">
        <v>101</v>
      </c>
    </row>
    <row r="255" spans="1:6" ht="34" x14ac:dyDescent="0.2">
      <c r="A255" s="1" t="s">
        <v>471</v>
      </c>
      <c r="B255" s="1" t="s">
        <v>561</v>
      </c>
      <c r="C255" s="1" t="s">
        <v>567</v>
      </c>
      <c r="D255" s="1" t="s">
        <v>258</v>
      </c>
      <c r="E255" s="1" t="s">
        <v>100</v>
      </c>
      <c r="F255" s="1" t="s">
        <v>101</v>
      </c>
    </row>
    <row r="256" spans="1:6" ht="34" x14ac:dyDescent="0.2">
      <c r="A256" s="1" t="s">
        <v>471</v>
      </c>
      <c r="B256" s="1" t="s">
        <v>561</v>
      </c>
      <c r="C256" s="1" t="s">
        <v>568</v>
      </c>
      <c r="D256" s="1" t="s">
        <v>103</v>
      </c>
      <c r="E256" s="1" t="s">
        <v>100</v>
      </c>
      <c r="F256" s="1" t="s">
        <v>101</v>
      </c>
    </row>
    <row r="257" spans="1:6" ht="51" x14ac:dyDescent="0.2">
      <c r="A257" s="1" t="s">
        <v>96</v>
      </c>
      <c r="B257" s="1" t="s">
        <v>561</v>
      </c>
      <c r="C257" s="1" t="s">
        <v>569</v>
      </c>
      <c r="D257" s="1" t="s">
        <v>103</v>
      </c>
      <c r="E257" s="1" t="s">
        <v>100</v>
      </c>
      <c r="F257" s="1" t="s">
        <v>85</v>
      </c>
    </row>
    <row r="258" spans="1:6" ht="34" x14ac:dyDescent="0.2">
      <c r="A258" s="1" t="s">
        <v>169</v>
      </c>
      <c r="B258" s="1" t="s">
        <v>561</v>
      </c>
      <c r="C258" s="1" t="s">
        <v>570</v>
      </c>
      <c r="D258" s="1" t="s">
        <v>230</v>
      </c>
      <c r="E258" s="1" t="s">
        <v>100</v>
      </c>
      <c r="F258" s="1" t="s">
        <v>101</v>
      </c>
    </row>
    <row r="259" spans="1:6" ht="34" x14ac:dyDescent="0.2">
      <c r="A259" s="1" t="s">
        <v>169</v>
      </c>
      <c r="B259" s="1" t="s">
        <v>561</v>
      </c>
      <c r="C259" s="1" t="s">
        <v>571</v>
      </c>
      <c r="D259" s="1" t="s">
        <v>230</v>
      </c>
      <c r="E259" s="1" t="s">
        <v>100</v>
      </c>
      <c r="F259" s="1" t="s">
        <v>101</v>
      </c>
    </row>
    <row r="260" spans="1:6" ht="34" x14ac:dyDescent="0.2">
      <c r="A260" s="1" t="s">
        <v>169</v>
      </c>
      <c r="B260" s="1" t="s">
        <v>561</v>
      </c>
      <c r="C260" s="1" t="s">
        <v>572</v>
      </c>
      <c r="D260" s="1" t="s">
        <v>230</v>
      </c>
      <c r="E260" s="1" t="s">
        <v>100</v>
      </c>
      <c r="F260" s="1" t="s">
        <v>101</v>
      </c>
    </row>
    <row r="261" spans="1:6" ht="17" x14ac:dyDescent="0.2">
      <c r="A261" s="1" t="s">
        <v>169</v>
      </c>
      <c r="B261" s="1" t="s">
        <v>573</v>
      </c>
      <c r="C261" s="1" t="s">
        <v>574</v>
      </c>
      <c r="D261" s="1" t="s">
        <v>230</v>
      </c>
      <c r="E261" s="1" t="s">
        <v>82</v>
      </c>
      <c r="F261" s="1" t="s">
        <v>82</v>
      </c>
    </row>
    <row r="262" spans="1:6" ht="17" x14ac:dyDescent="0.2">
      <c r="A262" s="1" t="s">
        <v>169</v>
      </c>
      <c r="B262" s="1" t="s">
        <v>561</v>
      </c>
      <c r="C262" s="1" t="s">
        <v>575</v>
      </c>
      <c r="D262" s="1" t="s">
        <v>230</v>
      </c>
      <c r="E262" s="1" t="s">
        <v>82</v>
      </c>
      <c r="F262" s="1" t="s">
        <v>82</v>
      </c>
    </row>
    <row r="263" spans="1:6" ht="34" x14ac:dyDescent="0.2">
      <c r="A263" s="1" t="s">
        <v>169</v>
      </c>
      <c r="B263" s="1" t="s">
        <v>561</v>
      </c>
      <c r="C263" s="1" t="s">
        <v>576</v>
      </c>
      <c r="D263" s="1" t="s">
        <v>230</v>
      </c>
      <c r="E263" s="1" t="s">
        <v>70</v>
      </c>
      <c r="F263" s="1" t="s">
        <v>101</v>
      </c>
    </row>
    <row r="264" spans="1:6" ht="51" x14ac:dyDescent="0.2">
      <c r="A264" s="1" t="s">
        <v>169</v>
      </c>
      <c r="B264" s="1" t="s">
        <v>577</v>
      </c>
      <c r="C264" s="1" t="s">
        <v>578</v>
      </c>
      <c r="D264" s="1" t="s">
        <v>230</v>
      </c>
      <c r="E264" s="1" t="s">
        <v>556</v>
      </c>
      <c r="F264" s="1" t="s">
        <v>87</v>
      </c>
    </row>
    <row r="265" spans="1:6" ht="17" x14ac:dyDescent="0.2">
      <c r="A265" s="1" t="s">
        <v>169</v>
      </c>
      <c r="B265" s="1" t="s">
        <v>579</v>
      </c>
      <c r="C265" s="1" t="s">
        <v>580</v>
      </c>
      <c r="D265" s="1" t="s">
        <v>230</v>
      </c>
      <c r="E265" s="1" t="s">
        <v>82</v>
      </c>
      <c r="F265" s="1" t="s">
        <v>82</v>
      </c>
    </row>
    <row r="266" spans="1:6" ht="17" x14ac:dyDescent="0.2">
      <c r="A266" s="1" t="s">
        <v>169</v>
      </c>
      <c r="B266" s="1" t="s">
        <v>581</v>
      </c>
      <c r="C266" s="1" t="s">
        <v>582</v>
      </c>
      <c r="D266" s="1" t="s">
        <v>230</v>
      </c>
      <c r="E266" s="1" t="s">
        <v>82</v>
      </c>
      <c r="F266" s="1" t="s">
        <v>82</v>
      </c>
    </row>
    <row r="267" spans="1:6" ht="34" x14ac:dyDescent="0.2">
      <c r="A267" s="1" t="s">
        <v>169</v>
      </c>
      <c r="B267" s="1" t="s">
        <v>561</v>
      </c>
      <c r="C267" s="1" t="s">
        <v>583</v>
      </c>
      <c r="D267" s="1" t="s">
        <v>230</v>
      </c>
      <c r="E267" s="1" t="s">
        <v>100</v>
      </c>
      <c r="F267" s="1" t="s">
        <v>101</v>
      </c>
    </row>
    <row r="268" spans="1:6" ht="34" x14ac:dyDescent="0.2">
      <c r="A268" s="1" t="s">
        <v>169</v>
      </c>
      <c r="B268" s="1" t="s">
        <v>561</v>
      </c>
      <c r="C268" s="1" t="s">
        <v>584</v>
      </c>
      <c r="D268" s="1" t="s">
        <v>230</v>
      </c>
      <c r="E268" s="1" t="s">
        <v>100</v>
      </c>
      <c r="F268" s="1" t="s">
        <v>101</v>
      </c>
    </row>
    <row r="269" spans="1:6" ht="34" x14ac:dyDescent="0.2">
      <c r="A269" s="1" t="s">
        <v>169</v>
      </c>
      <c r="B269" s="1" t="s">
        <v>561</v>
      </c>
      <c r="C269" s="1" t="s">
        <v>585</v>
      </c>
      <c r="D269" s="1" t="s">
        <v>230</v>
      </c>
      <c r="E269" s="1" t="s">
        <v>100</v>
      </c>
      <c r="F269" s="1" t="s">
        <v>101</v>
      </c>
    </row>
    <row r="270" spans="1:6" ht="39" customHeight="1" x14ac:dyDescent="0.2">
      <c r="A270" s="1" t="s">
        <v>169</v>
      </c>
      <c r="B270" s="1" t="s">
        <v>586</v>
      </c>
      <c r="C270" s="1" t="s">
        <v>587</v>
      </c>
      <c r="D270" s="1" t="s">
        <v>230</v>
      </c>
      <c r="E270" s="1" t="s">
        <v>70</v>
      </c>
      <c r="F270" s="1" t="s">
        <v>276</v>
      </c>
    </row>
    <row r="271" spans="1:6" ht="17" x14ac:dyDescent="0.2">
      <c r="A271" s="1" t="s">
        <v>169</v>
      </c>
      <c r="B271" s="1" t="s">
        <v>561</v>
      </c>
      <c r="C271" s="1" t="s">
        <v>588</v>
      </c>
      <c r="D271" s="1" t="s">
        <v>230</v>
      </c>
      <c r="E271" s="1" t="s">
        <v>82</v>
      </c>
      <c r="F271" s="1" t="s">
        <v>82</v>
      </c>
    </row>
    <row r="272" spans="1:6" ht="17" x14ac:dyDescent="0.2">
      <c r="A272" s="1" t="s">
        <v>169</v>
      </c>
      <c r="B272" s="1" t="s">
        <v>589</v>
      </c>
      <c r="C272" s="1" t="s">
        <v>590</v>
      </c>
      <c r="D272" s="1" t="s">
        <v>230</v>
      </c>
      <c r="E272" s="1" t="s">
        <v>82</v>
      </c>
      <c r="F272" s="1" t="s">
        <v>82</v>
      </c>
    </row>
    <row r="273" spans="1:6" ht="17" x14ac:dyDescent="0.2">
      <c r="A273" s="1" t="s">
        <v>169</v>
      </c>
      <c r="B273" s="1" t="s">
        <v>71</v>
      </c>
      <c r="C273" s="1" t="s">
        <v>591</v>
      </c>
      <c r="D273" s="1" t="s">
        <v>230</v>
      </c>
      <c r="E273" s="1" t="s">
        <v>82</v>
      </c>
      <c r="F273" s="1" t="s">
        <v>82</v>
      </c>
    </row>
    <row r="274" spans="1:6" ht="34" x14ac:dyDescent="0.2">
      <c r="A274" s="1" t="s">
        <v>169</v>
      </c>
      <c r="B274" s="1" t="s">
        <v>561</v>
      </c>
      <c r="C274" s="1" t="s">
        <v>592</v>
      </c>
      <c r="D274" s="1" t="s">
        <v>230</v>
      </c>
      <c r="E274" s="1" t="s">
        <v>100</v>
      </c>
      <c r="F274" s="1" t="s">
        <v>101</v>
      </c>
    </row>
    <row r="275" spans="1:6" ht="17" x14ac:dyDescent="0.2">
      <c r="A275" s="1" t="s">
        <v>169</v>
      </c>
      <c r="B275" s="1" t="s">
        <v>593</v>
      </c>
      <c r="C275" s="1" t="s">
        <v>594</v>
      </c>
      <c r="D275" s="1" t="s">
        <v>230</v>
      </c>
      <c r="E275" s="1" t="s">
        <v>82</v>
      </c>
      <c r="F275" s="1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1B44-D5FD-364D-9136-1842638F7B13}">
  <dimension ref="A1:H43"/>
  <sheetViews>
    <sheetView workbookViewId="0">
      <selection activeCell="H3" sqref="H3"/>
    </sheetView>
  </sheetViews>
  <sheetFormatPr baseColWidth="10" defaultRowHeight="16" x14ac:dyDescent="0.2"/>
  <cols>
    <col min="1" max="1" width="30.1640625" style="2" bestFit="1" customWidth="1"/>
    <col min="2" max="2" width="13.83203125" style="2" bestFit="1" customWidth="1"/>
    <col min="3" max="3" width="13.83203125" style="2" customWidth="1"/>
    <col min="4" max="4" width="30.1640625" style="2" bestFit="1" customWidth="1"/>
    <col min="5" max="5" width="5.1640625" style="2" bestFit="1" customWidth="1"/>
    <col min="6" max="6" width="10.83203125" style="2"/>
    <col min="7" max="7" width="14.5" style="2" bestFit="1" customWidth="1"/>
    <col min="8" max="8" width="5.83203125" style="2" bestFit="1" customWidth="1"/>
    <col min="9" max="16384" width="10.83203125" style="2"/>
  </cols>
  <sheetData>
    <row r="1" spans="1:8" x14ac:dyDescent="0.2">
      <c r="A1" s="3" t="s">
        <v>79</v>
      </c>
      <c r="B1" s="3" t="s">
        <v>80</v>
      </c>
      <c r="D1" s="3" t="s">
        <v>88</v>
      </c>
      <c r="E1" s="3" t="s">
        <v>80</v>
      </c>
      <c r="F1" s="3"/>
      <c r="G1" s="3"/>
      <c r="H1" s="3"/>
    </row>
    <row r="2" spans="1:8" x14ac:dyDescent="0.2">
      <c r="A2" s="3"/>
      <c r="B2" s="3"/>
      <c r="D2" s="3"/>
      <c r="E2" s="2" t="s">
        <v>81</v>
      </c>
      <c r="F2" s="2" t="s">
        <v>82</v>
      </c>
      <c r="G2" s="2" t="s">
        <v>83</v>
      </c>
      <c r="H2" s="2" t="s">
        <v>84</v>
      </c>
    </row>
    <row r="3" spans="1:8" x14ac:dyDescent="0.2">
      <c r="A3" s="2" t="str" cm="1">
        <f t="array" ref="A3:A43">_xlfn.UNIQUE('Raw data'!D2:D275)</f>
        <v>JAPAN</v>
      </c>
      <c r="B3" s="2">
        <f>COUNTIF('Raw data'!$D$2:$D$275,$A3)</f>
        <v>31</v>
      </c>
      <c r="D3" s="2" t="str" cm="1">
        <f t="array" ref="D3:D43">_xlfn.SORTBY($A$3:$A$43,$B$3:$B$43,-1)</f>
        <v>CHINA</v>
      </c>
      <c r="E3" s="2">
        <f>COUNTIF('Raw data'!$D$2:$D$275,$D3)</f>
        <v>67</v>
      </c>
      <c r="F3" s="2">
        <f>COUNTIFS('Raw data'!$D$2:$D$275,$D3,'Raw data'!$E$2:$E$275,"Conformant")</f>
        <v>51</v>
      </c>
      <c r="G3" s="2">
        <f>COUNTIFS('Raw data'!$D$2:$D$275,$D3,'Raw data'!$E$2:$E$275,"Non??onformant")</f>
        <v>5</v>
      </c>
      <c r="H3" s="2">
        <f>E3-F3-G3</f>
        <v>11</v>
      </c>
    </row>
    <row r="4" spans="1:8" x14ac:dyDescent="0.2">
      <c r="A4" s="2" t="str">
        <v>CHINA</v>
      </c>
      <c r="B4" s="2">
        <f>COUNTIF('Raw data'!$D$2:$D$275,$A4)</f>
        <v>67</v>
      </c>
      <c r="D4" s="2" t="str">
        <v>INDONESIA</v>
      </c>
      <c r="E4" s="2">
        <f>COUNTIF('Raw data'!$D$2:$D$275,$D4)</f>
        <v>39</v>
      </c>
      <c r="F4" s="2">
        <f>COUNTIFS('Raw data'!$D$2:$D$275,$D4,'Raw data'!$E$2:$E$275,"Conformant")</f>
        <v>26</v>
      </c>
      <c r="G4" s="2">
        <f>COUNTIFS('Raw data'!$D$2:$D$275,$D4,'Raw data'!$E$2:$E$275,"Non??onformant")</f>
        <v>1</v>
      </c>
      <c r="H4" s="2">
        <f t="shared" ref="H4:H43" si="0">E4-F4-G4</f>
        <v>12</v>
      </c>
    </row>
    <row r="5" spans="1:8" x14ac:dyDescent="0.2">
      <c r="A5" s="2" t="str">
        <v>UNITED STATES OF AMERICA</v>
      </c>
      <c r="B5" s="2">
        <f>COUNTIF('Raw data'!$D$2:$D$275,$A5)</f>
        <v>20</v>
      </c>
      <c r="D5" s="2" t="str">
        <v>JAPAN</v>
      </c>
      <c r="E5" s="2">
        <f>COUNTIF('Raw data'!$D$2:$D$275,$D5)</f>
        <v>31</v>
      </c>
      <c r="F5" s="2">
        <f>COUNTIFS('Raw data'!$D$2:$D$275,$D5,'Raw data'!$E$2:$E$275,"Conformant")</f>
        <v>30</v>
      </c>
      <c r="G5" s="2">
        <f>COUNTIFS('Raw data'!$D$2:$D$275,$D5,'Raw data'!$E$2:$E$275,"Non??onformant")</f>
        <v>0</v>
      </c>
      <c r="H5" s="2">
        <f t="shared" si="0"/>
        <v>1</v>
      </c>
    </row>
    <row r="6" spans="1:8" x14ac:dyDescent="0.2">
      <c r="A6" s="2" t="str">
        <v>THAILAND</v>
      </c>
      <c r="B6" s="2">
        <f>COUNTIF('Raw data'!$D$2:$D$275,$A6)</f>
        <v>4</v>
      </c>
      <c r="D6" s="2" t="str">
        <v>UNITED STATES OF AMERICA</v>
      </c>
      <c r="E6" s="2">
        <f>COUNTIF('Raw data'!$D$2:$D$275,$D6)</f>
        <v>20</v>
      </c>
      <c r="F6" s="2">
        <f>COUNTIFS('Raw data'!$D$2:$D$275,$D6,'Raw data'!$E$2:$E$275,"Conformant")</f>
        <v>18</v>
      </c>
      <c r="G6" s="2">
        <f>COUNTIFS('Raw data'!$D$2:$D$275,$D6,'Raw data'!$E$2:$E$275,"Non??onformant")</f>
        <v>1</v>
      </c>
      <c r="H6" s="2">
        <f t="shared" si="0"/>
        <v>1</v>
      </c>
    </row>
    <row r="7" spans="1:8" x14ac:dyDescent="0.2">
      <c r="A7" s="2" t="str">
        <v>GERMANY</v>
      </c>
      <c r="B7" s="2">
        <f>COUNTIF('Raw data'!$D$2:$D$275,$A7)</f>
        <v>13</v>
      </c>
      <c r="D7" s="2" t="str">
        <v>BRAZIL</v>
      </c>
      <c r="E7" s="2">
        <f>COUNTIF('Raw data'!$D$2:$D$275,$D7)</f>
        <v>14</v>
      </c>
      <c r="F7" s="2">
        <f>COUNTIFS('Raw data'!$D$2:$D$275,$D7,'Raw data'!$E$2:$E$275,"Conformant")</f>
        <v>9</v>
      </c>
      <c r="G7" s="2">
        <f>COUNTIFS('Raw data'!$D$2:$D$275,$D7,'Raw data'!$E$2:$E$275,"Non??onformant")</f>
        <v>3</v>
      </c>
      <c r="H7" s="2">
        <f t="shared" si="0"/>
        <v>2</v>
      </c>
    </row>
    <row r="8" spans="1:8" x14ac:dyDescent="0.2">
      <c r="A8" s="2" t="str">
        <v>MEXICO</v>
      </c>
      <c r="B8" s="2">
        <f>COUNTIF('Raw data'!$D$2:$D$275,$A8)</f>
        <v>2</v>
      </c>
      <c r="D8" s="2" t="str">
        <v>GERMANY</v>
      </c>
      <c r="E8" s="2">
        <f>COUNTIF('Raw data'!$D$2:$D$275,$D8)</f>
        <v>13</v>
      </c>
      <c r="F8" s="2">
        <f>COUNTIFS('Raw data'!$D$2:$D$275,$D8,'Raw data'!$E$2:$E$275,"Conformant")</f>
        <v>11</v>
      </c>
      <c r="G8" s="2">
        <f>COUNTIFS('Raw data'!$D$2:$D$275,$D8,'Raw data'!$E$2:$E$275,"Non??onformant")</f>
        <v>0</v>
      </c>
      <c r="H8" s="2">
        <f t="shared" si="0"/>
        <v>2</v>
      </c>
    </row>
    <row r="9" spans="1:8" x14ac:dyDescent="0.2">
      <c r="A9" s="2" t="str">
        <v>INDIA</v>
      </c>
      <c r="B9" s="2">
        <f>COUNTIF('Raw data'!$D$2:$D$275,$A9)</f>
        <v>3</v>
      </c>
      <c r="D9" s="2" t="str">
        <v>RUSSIAN FEDERATION</v>
      </c>
      <c r="E9" s="2">
        <f>COUNTIF('Raw data'!$D$2:$D$275,$D9)</f>
        <v>10</v>
      </c>
      <c r="F9" s="2">
        <f>COUNTIFS('Raw data'!$D$2:$D$275,$D9,'Raw data'!$E$2:$E$275,"Conformant")</f>
        <v>0</v>
      </c>
      <c r="G9" s="2">
        <f>COUNTIFS('Raw data'!$D$2:$D$275,$D9,'Raw data'!$E$2:$E$275,"Non??onformant")</f>
        <v>1</v>
      </c>
      <c r="H9" s="2">
        <f t="shared" si="0"/>
        <v>9</v>
      </c>
    </row>
    <row r="10" spans="1:8" x14ac:dyDescent="0.2">
      <c r="A10" s="2" t="str">
        <v>BRAZIL</v>
      </c>
      <c r="B10" s="2">
        <f>COUNTIF('Raw data'!$D$2:$D$275,$A10)</f>
        <v>14</v>
      </c>
      <c r="D10" s="2" t="str">
        <v>KOREA, REPUBLIC OF</v>
      </c>
      <c r="E10" s="2">
        <f>COUNTIF('Raw data'!$D$2:$D$275,$D10)</f>
        <v>10</v>
      </c>
      <c r="F10" s="2">
        <f>COUNTIFS('Raw data'!$D$2:$D$275,$D10,'Raw data'!$E$2:$E$275,"Conformant")</f>
        <v>7</v>
      </c>
      <c r="G10" s="2">
        <f>COUNTIFS('Raw data'!$D$2:$D$275,$D10,'Raw data'!$E$2:$E$275,"Non??onformant")</f>
        <v>1</v>
      </c>
      <c r="H10" s="2">
        <f t="shared" si="0"/>
        <v>2</v>
      </c>
    </row>
    <row r="11" spans="1:8" x14ac:dyDescent="0.2">
      <c r="A11" s="2" t="str">
        <v>ESTONIA</v>
      </c>
      <c r="B11" s="2">
        <f>COUNTIF('Raw data'!$D$2:$D$275,$A11)</f>
        <v>1</v>
      </c>
      <c r="D11" s="2" t="str">
        <v>SWITZERLAND</v>
      </c>
      <c r="E11" s="2">
        <f>COUNTIF('Raw data'!$D$2:$D$275,$D11)</f>
        <v>6</v>
      </c>
      <c r="F11" s="2">
        <f>COUNTIFS('Raw data'!$D$2:$D$275,$D11,'Raw data'!$E$2:$E$275,"Conformant")</f>
        <v>5</v>
      </c>
      <c r="G11" s="2">
        <f>COUNTIFS('Raw data'!$D$2:$D$275,$D11,'Raw data'!$E$2:$E$275,"Non??onformant")</f>
        <v>1</v>
      </c>
      <c r="H11" s="2">
        <f t="shared" si="0"/>
        <v>0</v>
      </c>
    </row>
    <row r="12" spans="1:8" x14ac:dyDescent="0.2">
      <c r="A12" s="2" t="str">
        <v>NORTH MACEDONIA, REPUBLIC OF</v>
      </c>
      <c r="B12" s="2">
        <f>COUNTIF('Raw data'!$D$2:$D$275,$A12)</f>
        <v>1</v>
      </c>
      <c r="D12" s="2" t="str">
        <v>ITALY</v>
      </c>
      <c r="E12" s="2">
        <f>COUNTIF('Raw data'!$D$2:$D$275,$D12)</f>
        <v>5</v>
      </c>
      <c r="F12" s="2">
        <f>COUNTIFS('Raw data'!$D$2:$D$275,$D12,'Raw data'!$E$2:$E$275,"Conformant")</f>
        <v>3</v>
      </c>
      <c r="G12" s="2">
        <f>COUNTIFS('Raw data'!$D$2:$D$275,$D12,'Raw data'!$E$2:$E$275,"Non??onformant")</f>
        <v>2</v>
      </c>
      <c r="H12" s="2">
        <f t="shared" si="0"/>
        <v>0</v>
      </c>
    </row>
    <row r="13" spans="1:8" x14ac:dyDescent="0.2">
      <c r="A13" s="2" t="str">
        <v>RUSSIAN FEDERATION</v>
      </c>
      <c r="B13" s="2">
        <f>COUNTIF('Raw data'!$D$2:$D$275,$A13)</f>
        <v>10</v>
      </c>
      <c r="D13" s="2" t="str">
        <v>THAILAND</v>
      </c>
      <c r="E13" s="2">
        <f>COUNTIF('Raw data'!$D$2:$D$275,$D13)</f>
        <v>4</v>
      </c>
      <c r="F13" s="2">
        <f>COUNTIFS('Raw data'!$D$2:$D$275,$D13,'Raw data'!$E$2:$E$275,"Conformant")</f>
        <v>3</v>
      </c>
      <c r="G13" s="2">
        <f>COUNTIFS('Raw data'!$D$2:$D$275,$D13,'Raw data'!$E$2:$E$275,"Non??onformant")</f>
        <v>1</v>
      </c>
      <c r="H13" s="2">
        <f t="shared" si="0"/>
        <v>0</v>
      </c>
    </row>
    <row r="14" spans="1:8" x14ac:dyDescent="0.2">
      <c r="A14" s="2" t="str">
        <v>KAZAKHSTAN</v>
      </c>
      <c r="B14" s="2">
        <f>COUNTIF('Raw data'!$D$2:$D$275,$A14)</f>
        <v>3</v>
      </c>
      <c r="D14" s="2" t="str">
        <v>TAIWAN, PROVINCE OF CHINA</v>
      </c>
      <c r="E14" s="2">
        <f>COUNTIF('Raw data'!$D$2:$D$275,$D14)</f>
        <v>4</v>
      </c>
      <c r="F14" s="2">
        <f>COUNTIFS('Raw data'!$D$2:$D$275,$D14,'Raw data'!$E$2:$E$275,"Conformant")</f>
        <v>3</v>
      </c>
      <c r="G14" s="2">
        <f>COUNTIFS('Raw data'!$D$2:$D$275,$D14,'Raw data'!$E$2:$E$275,"Non??onformant")</f>
        <v>1</v>
      </c>
      <c r="H14" s="2">
        <f t="shared" si="0"/>
        <v>0</v>
      </c>
    </row>
    <row r="15" spans="1:8" x14ac:dyDescent="0.2">
      <c r="A15" s="2" t="str">
        <v>BOLIVIA (PLURINATIONAL STATE OF)</v>
      </c>
      <c r="B15" s="2">
        <f>COUNTIF('Raw data'!$D$2:$D$275,$A15)</f>
        <v>2</v>
      </c>
      <c r="D15" s="2" t="str">
        <v>VIET NAM</v>
      </c>
      <c r="E15" s="2">
        <f>COUNTIF('Raw data'!$D$2:$D$275,$D15)</f>
        <v>4</v>
      </c>
      <c r="F15" s="2">
        <f>COUNTIFS('Raw data'!$D$2:$D$275,$D15,'Raw data'!$E$2:$E$275,"Conformant")</f>
        <v>3</v>
      </c>
      <c r="G15" s="2">
        <f>COUNTIFS('Raw data'!$D$2:$D$275,$D15,'Raw data'!$E$2:$E$275,"Non??onformant")</f>
        <v>0</v>
      </c>
      <c r="H15" s="2">
        <f t="shared" si="0"/>
        <v>1</v>
      </c>
    </row>
    <row r="16" spans="1:8" x14ac:dyDescent="0.2">
      <c r="A16" s="2" t="str">
        <v>POLAND</v>
      </c>
      <c r="B16" s="2">
        <f>COUNTIF('Raw data'!$D$2:$D$275,$A16)</f>
        <v>2</v>
      </c>
      <c r="D16" s="2" t="str">
        <v>INDIA</v>
      </c>
      <c r="E16" s="2">
        <f>COUNTIF('Raw data'!$D$2:$D$275,$D16)</f>
        <v>3</v>
      </c>
      <c r="F16" s="2">
        <f>COUNTIFS('Raw data'!$D$2:$D$275,$D16,'Raw data'!$E$2:$E$275,"Conformant")</f>
        <v>3</v>
      </c>
      <c r="G16" s="2">
        <f>COUNTIFS('Raw data'!$D$2:$D$275,$D16,'Raw data'!$E$2:$E$275,"Non??onformant")</f>
        <v>0</v>
      </c>
      <c r="H16" s="2">
        <f t="shared" si="0"/>
        <v>0</v>
      </c>
    </row>
    <row r="17" spans="1:8" x14ac:dyDescent="0.2">
      <c r="A17" s="2" t="str">
        <v>RWANDA</v>
      </c>
      <c r="B17" s="2">
        <f>COUNTIF('Raw data'!$D$2:$D$275,$A17)</f>
        <v>1</v>
      </c>
      <c r="D17" s="2" t="str">
        <v>KAZAKHSTAN</v>
      </c>
      <c r="E17" s="2">
        <f>COUNTIF('Raw data'!$D$2:$D$275,$D17)</f>
        <v>3</v>
      </c>
      <c r="F17" s="2">
        <f>COUNTIFS('Raw data'!$D$2:$D$275,$D17,'Raw data'!$E$2:$E$275,"Conformant")</f>
        <v>3</v>
      </c>
      <c r="G17" s="2">
        <f>COUNTIFS('Raw data'!$D$2:$D$275,$D17,'Raw data'!$E$2:$E$275,"Non??onformant")</f>
        <v>0</v>
      </c>
      <c r="H17" s="2">
        <f t="shared" si="0"/>
        <v>0</v>
      </c>
    </row>
    <row r="18" spans="1:8" x14ac:dyDescent="0.2">
      <c r="A18" s="2" t="str">
        <v>MALAYSIA</v>
      </c>
      <c r="B18" s="2">
        <f>COUNTIF('Raw data'!$D$2:$D$275,$A18)</f>
        <v>1</v>
      </c>
      <c r="D18" s="2" t="str">
        <v>PHILIPPINES</v>
      </c>
      <c r="E18" s="2">
        <f>COUNTIF('Raw data'!$D$2:$D$275,$D18)</f>
        <v>3</v>
      </c>
      <c r="F18" s="2">
        <f>COUNTIFS('Raw data'!$D$2:$D$275,$D18,'Raw data'!$E$2:$E$275,"Conformant")</f>
        <v>3</v>
      </c>
      <c r="G18" s="2">
        <f>COUNTIFS('Raw data'!$D$2:$D$275,$D18,'Raw data'!$E$2:$E$275,"Non??onformant")</f>
        <v>0</v>
      </c>
      <c r="H18" s="2">
        <f t="shared" si="0"/>
        <v>0</v>
      </c>
    </row>
    <row r="19" spans="1:8" x14ac:dyDescent="0.2">
      <c r="A19" s="2" t="str">
        <v>BELGIUM</v>
      </c>
      <c r="B19" s="2">
        <f>COUNTIF('Raw data'!$D$2:$D$275,$A19)</f>
        <v>2</v>
      </c>
      <c r="D19" s="2" t="str">
        <v>SOUTH AFRICA</v>
      </c>
      <c r="E19" s="2">
        <f>COUNTIF('Raw data'!$D$2:$D$275,$D19)</f>
        <v>3</v>
      </c>
      <c r="F19" s="2">
        <f>COUNTIFS('Raw data'!$D$2:$D$275,$D19,'Raw data'!$E$2:$E$275,"Conformant")</f>
        <v>2</v>
      </c>
      <c r="G19" s="2">
        <f>COUNTIFS('Raw data'!$D$2:$D$275,$D19,'Raw data'!$E$2:$E$275,"Non??onformant")</f>
        <v>1</v>
      </c>
      <c r="H19" s="2">
        <f t="shared" si="0"/>
        <v>0</v>
      </c>
    </row>
    <row r="20" spans="1:8" x14ac:dyDescent="0.2">
      <c r="A20" s="2" t="str">
        <v>SPAIN</v>
      </c>
      <c r="B20" s="2">
        <f>COUNTIF('Raw data'!$D$2:$D$275,$A20)</f>
        <v>2</v>
      </c>
      <c r="D20" s="2" t="str">
        <v>CANADA</v>
      </c>
      <c r="E20" s="2">
        <f>COUNTIF('Raw data'!$D$2:$D$275,$D20)</f>
        <v>3</v>
      </c>
      <c r="F20" s="2">
        <f>COUNTIFS('Raw data'!$D$2:$D$275,$D20,'Raw data'!$E$2:$E$275,"Conformant")</f>
        <v>3</v>
      </c>
      <c r="G20" s="2">
        <f>COUNTIFS('Raw data'!$D$2:$D$275,$D20,'Raw data'!$E$2:$E$275,"Non??onformant")</f>
        <v>0</v>
      </c>
      <c r="H20" s="2">
        <f t="shared" si="0"/>
        <v>0</v>
      </c>
    </row>
    <row r="21" spans="1:8" x14ac:dyDescent="0.2">
      <c r="A21" s="2" t="str">
        <v>PERU</v>
      </c>
      <c r="B21" s="2">
        <f>COUNTIF('Raw data'!$D$2:$D$275,$A21)</f>
        <v>1</v>
      </c>
      <c r="D21" s="2" t="str">
        <v>MEXICO</v>
      </c>
      <c r="E21" s="2">
        <f>COUNTIF('Raw data'!$D$2:$D$275,$D21)</f>
        <v>2</v>
      </c>
      <c r="F21" s="2">
        <f>COUNTIFS('Raw data'!$D$2:$D$275,$D21,'Raw data'!$E$2:$E$275,"Conformant")</f>
        <v>2</v>
      </c>
      <c r="G21" s="2">
        <f>COUNTIFS('Raw data'!$D$2:$D$275,$D21,'Raw data'!$E$2:$E$275,"Non??onformant")</f>
        <v>0</v>
      </c>
      <c r="H21" s="2">
        <f t="shared" si="0"/>
        <v>0</v>
      </c>
    </row>
    <row r="22" spans="1:8" x14ac:dyDescent="0.2">
      <c r="A22" s="2" t="str">
        <v>PHILIPPINES</v>
      </c>
      <c r="B22" s="2">
        <f>COUNTIF('Raw data'!$D$2:$D$275,$A22)</f>
        <v>3</v>
      </c>
      <c r="D22" s="2" t="str">
        <v>BOLIVIA (PLURINATIONAL STATE OF)</v>
      </c>
      <c r="E22" s="2">
        <f>COUNTIF('Raw data'!$D$2:$D$275,$D22)</f>
        <v>2</v>
      </c>
      <c r="F22" s="2">
        <f>COUNTIFS('Raw data'!$D$2:$D$275,$D22,'Raw data'!$E$2:$E$275,"Conformant")</f>
        <v>2</v>
      </c>
      <c r="G22" s="2">
        <f>COUNTIFS('Raw data'!$D$2:$D$275,$D22,'Raw data'!$E$2:$E$275,"Non??onformant")</f>
        <v>0</v>
      </c>
      <c r="H22" s="2">
        <f t="shared" si="0"/>
        <v>0</v>
      </c>
    </row>
    <row r="23" spans="1:8" x14ac:dyDescent="0.2">
      <c r="A23" s="2" t="str">
        <v>INDONESIA</v>
      </c>
      <c r="B23" s="2">
        <f>COUNTIF('Raw data'!$D$2:$D$275,$A23)</f>
        <v>39</v>
      </c>
      <c r="D23" s="2" t="str">
        <v>POLAND</v>
      </c>
      <c r="E23" s="2">
        <f>COUNTIF('Raw data'!$D$2:$D$275,$D23)</f>
        <v>2</v>
      </c>
      <c r="F23" s="2">
        <f>COUNTIFS('Raw data'!$D$2:$D$275,$D23,'Raw data'!$E$2:$E$275,"Conformant")</f>
        <v>2</v>
      </c>
      <c r="G23" s="2">
        <f>COUNTIFS('Raw data'!$D$2:$D$275,$D23,'Raw data'!$E$2:$E$275,"Non??onformant")</f>
        <v>0</v>
      </c>
      <c r="H23" s="2">
        <f t="shared" si="0"/>
        <v>0</v>
      </c>
    </row>
    <row r="24" spans="1:8" x14ac:dyDescent="0.2">
      <c r="A24" s="2" t="str">
        <v>TAIWAN, PROVINCE OF CHINA</v>
      </c>
      <c r="B24" s="2">
        <f>COUNTIF('Raw data'!$D$2:$D$275,$A24)</f>
        <v>4</v>
      </c>
      <c r="D24" s="2" t="str">
        <v>BELGIUM</v>
      </c>
      <c r="E24" s="2">
        <f>COUNTIF('Raw data'!$D$2:$D$275,$D24)</f>
        <v>2</v>
      </c>
      <c r="F24" s="2">
        <f>COUNTIFS('Raw data'!$D$2:$D$275,$D24,'Raw data'!$E$2:$E$275,"Conformant")</f>
        <v>2</v>
      </c>
      <c r="G24" s="2">
        <f>COUNTIFS('Raw data'!$D$2:$D$275,$D24,'Raw data'!$E$2:$E$275,"Non??onformant")</f>
        <v>0</v>
      </c>
      <c r="H24" s="2">
        <f t="shared" si="0"/>
        <v>0</v>
      </c>
    </row>
    <row r="25" spans="1:8" x14ac:dyDescent="0.2">
      <c r="A25" s="2" t="str">
        <v>VIET NAM</v>
      </c>
      <c r="B25" s="2">
        <f>COUNTIF('Raw data'!$D$2:$D$275,$A25)</f>
        <v>4</v>
      </c>
      <c r="D25" s="2" t="str">
        <v>SPAIN</v>
      </c>
      <c r="E25" s="2">
        <f>COUNTIF('Raw data'!$D$2:$D$275,$D25)</f>
        <v>2</v>
      </c>
      <c r="F25" s="2">
        <f>COUNTIFS('Raw data'!$D$2:$D$275,$D25,'Raw data'!$E$2:$E$275,"Conformant")</f>
        <v>2</v>
      </c>
      <c r="G25" s="2">
        <f>COUNTIFS('Raw data'!$D$2:$D$275,$D25,'Raw data'!$E$2:$E$275,"Non??onformant")</f>
        <v>0</v>
      </c>
      <c r="H25" s="2">
        <f t="shared" si="0"/>
        <v>0</v>
      </c>
    </row>
    <row r="26" spans="1:8" x14ac:dyDescent="0.2">
      <c r="A26" s="2" t="str">
        <v>ITALY</v>
      </c>
      <c r="B26" s="2">
        <f>COUNTIF('Raw data'!$D$2:$D$275,$A26)</f>
        <v>5</v>
      </c>
      <c r="D26" s="2" t="str">
        <v>UNITED ARAB EMIRATES</v>
      </c>
      <c r="E26" s="2">
        <f>COUNTIF('Raw data'!$D$2:$D$275,$D26)</f>
        <v>2</v>
      </c>
      <c r="F26" s="2">
        <f>COUNTIFS('Raw data'!$D$2:$D$275,$D26,'Raw data'!$E$2:$E$275,"Conformant")</f>
        <v>2</v>
      </c>
      <c r="G26" s="2">
        <f>COUNTIFS('Raw data'!$D$2:$D$275,$D26,'Raw data'!$E$2:$E$275,"Non??onformant")</f>
        <v>0</v>
      </c>
      <c r="H26" s="2">
        <f t="shared" si="0"/>
        <v>0</v>
      </c>
    </row>
    <row r="27" spans="1:8" x14ac:dyDescent="0.2">
      <c r="A27" s="2" t="str">
        <v>SOUTH AFRICA</v>
      </c>
      <c r="B27" s="2">
        <f>COUNTIF('Raw data'!$D$2:$D$275,$A27)</f>
        <v>3</v>
      </c>
      <c r="D27" s="2" t="str">
        <v>UZBEKISTAN</v>
      </c>
      <c r="E27" s="2">
        <f>COUNTIF('Raw data'!$D$2:$D$275,$D27)</f>
        <v>2</v>
      </c>
      <c r="F27" s="2">
        <f>COUNTIFS('Raw data'!$D$2:$D$275,$D27,'Raw data'!$E$2:$E$275,"Conformant")</f>
        <v>2</v>
      </c>
      <c r="G27" s="2">
        <f>COUNTIFS('Raw data'!$D$2:$D$275,$D27,'Raw data'!$E$2:$E$275,"Non??onformant")</f>
        <v>0</v>
      </c>
      <c r="H27" s="2">
        <f t="shared" si="0"/>
        <v>0</v>
      </c>
    </row>
    <row r="28" spans="1:8" x14ac:dyDescent="0.2">
      <c r="A28" s="2" t="str">
        <v>UNITED ARAB EMIRATES</v>
      </c>
      <c r="B28" s="2">
        <f>COUNTIF('Raw data'!$D$2:$D$275,$A28)</f>
        <v>2</v>
      </c>
      <c r="D28" s="2" t="str">
        <v>TURKEY</v>
      </c>
      <c r="E28" s="2">
        <f>COUNTIF('Raw data'!$D$2:$D$275,$D28)</f>
        <v>2</v>
      </c>
      <c r="F28" s="2">
        <f>COUNTIFS('Raw data'!$D$2:$D$275,$D28,'Raw data'!$E$2:$E$275,"Conformant")</f>
        <v>2</v>
      </c>
      <c r="G28" s="2">
        <f>COUNTIFS('Raw data'!$D$2:$D$275,$D28,'Raw data'!$E$2:$E$275,"Non??onformant")</f>
        <v>0</v>
      </c>
      <c r="H28" s="2">
        <f t="shared" si="0"/>
        <v>0</v>
      </c>
    </row>
    <row r="29" spans="1:8" x14ac:dyDescent="0.2">
      <c r="A29" s="2" t="str">
        <v>UZBEKISTAN</v>
      </c>
      <c r="B29" s="2">
        <f>COUNTIF('Raw data'!$D$2:$D$275,$A29)</f>
        <v>2</v>
      </c>
      <c r="D29" s="2" t="str">
        <v>AUSTRIA</v>
      </c>
      <c r="E29" s="2">
        <f>COUNTIF('Raw data'!$D$2:$D$275,$D29)</f>
        <v>2</v>
      </c>
      <c r="F29" s="2">
        <f>COUNTIFS('Raw data'!$D$2:$D$275,$D29,'Raw data'!$E$2:$E$275,"Conformant")</f>
        <v>2</v>
      </c>
      <c r="G29" s="2">
        <f>COUNTIFS('Raw data'!$D$2:$D$275,$D29,'Raw data'!$E$2:$E$275,"Non??onformant")</f>
        <v>0</v>
      </c>
      <c r="H29" s="2">
        <f t="shared" si="0"/>
        <v>0</v>
      </c>
    </row>
    <row r="30" spans="1:8" x14ac:dyDescent="0.2">
      <c r="A30" s="2" t="str">
        <v>SWITZERLAND</v>
      </c>
      <c r="B30" s="2">
        <f>COUNTIF('Raw data'!$D$2:$D$275,$A30)</f>
        <v>6</v>
      </c>
      <c r="D30" s="2" t="str">
        <v>ESTONIA</v>
      </c>
      <c r="E30" s="2">
        <f>COUNTIF('Raw data'!$D$2:$D$275,$D30)</f>
        <v>1</v>
      </c>
      <c r="F30" s="2">
        <f>COUNTIFS('Raw data'!$D$2:$D$275,$D30,'Raw data'!$E$2:$E$275,"Conformant")</f>
        <v>1</v>
      </c>
      <c r="G30" s="2">
        <f>COUNTIFS('Raw data'!$D$2:$D$275,$D30,'Raw data'!$E$2:$E$275,"Non??onformant")</f>
        <v>0</v>
      </c>
      <c r="H30" s="2">
        <f t="shared" si="0"/>
        <v>0</v>
      </c>
    </row>
    <row r="31" spans="1:8" x14ac:dyDescent="0.2">
      <c r="A31" s="2" t="str">
        <v>CANADA</v>
      </c>
      <c r="B31" s="2">
        <f>COUNTIF('Raw data'!$D$2:$D$275,$A31)</f>
        <v>3</v>
      </c>
      <c r="D31" s="2" t="str">
        <v>NORTH MACEDONIA, REPUBLIC OF</v>
      </c>
      <c r="E31" s="2">
        <f>COUNTIF('Raw data'!$D$2:$D$275,$D31)</f>
        <v>1</v>
      </c>
      <c r="F31" s="2">
        <f>COUNTIFS('Raw data'!$D$2:$D$275,$D31,'Raw data'!$E$2:$E$275,"Conformant")</f>
        <v>0</v>
      </c>
      <c r="G31" s="2">
        <f>COUNTIFS('Raw data'!$D$2:$D$275,$D31,'Raw data'!$E$2:$E$275,"Non??onformant")</f>
        <v>0</v>
      </c>
      <c r="H31" s="2">
        <f t="shared" si="0"/>
        <v>1</v>
      </c>
    </row>
    <row r="32" spans="1:8" x14ac:dyDescent="0.2">
      <c r="A32" s="2" t="str">
        <v>SWEDEN</v>
      </c>
      <c r="B32" s="2">
        <f>COUNTIF('Raw data'!$D$2:$D$275,$A32)</f>
        <v>1</v>
      </c>
      <c r="D32" s="2" t="str">
        <v>RWANDA</v>
      </c>
      <c r="E32" s="2">
        <f>COUNTIF('Raw data'!$D$2:$D$275,$D32)</f>
        <v>1</v>
      </c>
      <c r="F32" s="2">
        <f>COUNTIFS('Raw data'!$D$2:$D$275,$D32,'Raw data'!$E$2:$E$275,"Conformant")</f>
        <v>1</v>
      </c>
      <c r="G32" s="2">
        <f>COUNTIFS('Raw data'!$D$2:$D$275,$D32,'Raw data'!$E$2:$E$275,"Non??onformant")</f>
        <v>0</v>
      </c>
      <c r="H32" s="2">
        <f t="shared" si="0"/>
        <v>0</v>
      </c>
    </row>
    <row r="33" spans="1:8" x14ac:dyDescent="0.2">
      <c r="A33" s="2" t="str">
        <v>KOREA, REPUBLIC OF</v>
      </c>
      <c r="B33" s="2">
        <f>COUNTIF('Raw data'!$D$2:$D$275,$A33)</f>
        <v>10</v>
      </c>
      <c r="D33" s="2" t="str">
        <v>MALAYSIA</v>
      </c>
      <c r="E33" s="2">
        <f>COUNTIF('Raw data'!$D$2:$D$275,$D33)</f>
        <v>1</v>
      </c>
      <c r="F33" s="2">
        <f>COUNTIFS('Raw data'!$D$2:$D$275,$D33,'Raw data'!$E$2:$E$275,"Conformant")</f>
        <v>1</v>
      </c>
      <c r="G33" s="2">
        <f>COUNTIFS('Raw data'!$D$2:$D$275,$D33,'Raw data'!$E$2:$E$275,"Non??onformant")</f>
        <v>0</v>
      </c>
      <c r="H33" s="2">
        <f t="shared" si="0"/>
        <v>0</v>
      </c>
    </row>
    <row r="34" spans="1:8" x14ac:dyDescent="0.2">
      <c r="A34" s="2" t="str">
        <v>TURKEY</v>
      </c>
      <c r="B34" s="2">
        <f>COUNTIF('Raw data'!$D$2:$D$275,$A34)</f>
        <v>2</v>
      </c>
      <c r="D34" s="2" t="str">
        <v>PERU</v>
      </c>
      <c r="E34" s="2">
        <f>COUNTIF('Raw data'!$D$2:$D$275,$D34)</f>
        <v>1</v>
      </c>
      <c r="F34" s="2">
        <f>COUNTIFS('Raw data'!$D$2:$D$275,$D34,'Raw data'!$E$2:$E$275,"Conformant")</f>
        <v>1</v>
      </c>
      <c r="G34" s="2">
        <f>COUNTIFS('Raw data'!$D$2:$D$275,$D34,'Raw data'!$E$2:$E$275,"Non??onformant")</f>
        <v>0</v>
      </c>
      <c r="H34" s="2">
        <f t="shared" si="0"/>
        <v>0</v>
      </c>
    </row>
    <row r="35" spans="1:8" x14ac:dyDescent="0.2">
      <c r="A35" s="2" t="str">
        <v>KYRGYZSTAN</v>
      </c>
      <c r="B35" s="2">
        <f>COUNTIF('Raw data'!$D$2:$D$275,$A35)</f>
        <v>1</v>
      </c>
      <c r="D35" s="2" t="str">
        <v>SWEDEN</v>
      </c>
      <c r="E35" s="2">
        <f>COUNTIF('Raw data'!$D$2:$D$275,$D35)</f>
        <v>1</v>
      </c>
      <c r="F35" s="2">
        <f>COUNTIFS('Raw data'!$D$2:$D$275,$D35,'Raw data'!$E$2:$E$275,"Conformant")</f>
        <v>1</v>
      </c>
      <c r="G35" s="2">
        <f>COUNTIFS('Raw data'!$D$2:$D$275,$D35,'Raw data'!$E$2:$E$275,"Non??onformant")</f>
        <v>0</v>
      </c>
      <c r="H35" s="2">
        <f t="shared" si="0"/>
        <v>0</v>
      </c>
    </row>
    <row r="36" spans="1:8" x14ac:dyDescent="0.2">
      <c r="A36" s="2" t="str">
        <v>ANDORRA</v>
      </c>
      <c r="B36" s="2">
        <f>COUNTIF('Raw data'!$D$2:$D$275,$A36)</f>
        <v>1</v>
      </c>
      <c r="D36" s="2" t="str">
        <v>KYRGYZSTAN</v>
      </c>
      <c r="E36" s="2">
        <f>COUNTIF('Raw data'!$D$2:$D$275,$D36)</f>
        <v>1</v>
      </c>
      <c r="F36" s="2">
        <f>COUNTIFS('Raw data'!$D$2:$D$275,$D36,'Raw data'!$E$2:$E$275,"Conformant")</f>
        <v>0</v>
      </c>
      <c r="G36" s="2">
        <f>COUNTIFS('Raw data'!$D$2:$D$275,$D36,'Raw data'!$E$2:$E$275,"Non??onformant")</f>
        <v>1</v>
      </c>
      <c r="H36" s="2">
        <f t="shared" si="0"/>
        <v>0</v>
      </c>
    </row>
    <row r="37" spans="1:8" x14ac:dyDescent="0.2">
      <c r="A37" s="2" t="str">
        <v>SINGAPORE</v>
      </c>
      <c r="B37" s="2">
        <f>COUNTIF('Raw data'!$D$2:$D$275,$A37)</f>
        <v>1</v>
      </c>
      <c r="D37" s="2" t="str">
        <v>ANDORRA</v>
      </c>
      <c r="E37" s="2">
        <f>COUNTIF('Raw data'!$D$2:$D$275,$D37)</f>
        <v>1</v>
      </c>
      <c r="F37" s="2">
        <f>COUNTIFS('Raw data'!$D$2:$D$275,$D37,'Raw data'!$E$2:$E$275,"Conformant")</f>
        <v>1</v>
      </c>
      <c r="G37" s="2">
        <f>COUNTIFS('Raw data'!$D$2:$D$275,$D37,'Raw data'!$E$2:$E$275,"Non??onformant")</f>
        <v>0</v>
      </c>
      <c r="H37" s="2">
        <f t="shared" si="0"/>
        <v>0</v>
      </c>
    </row>
    <row r="38" spans="1:8" x14ac:dyDescent="0.2">
      <c r="A38" s="2" t="str">
        <v>AUSTRIA</v>
      </c>
      <c r="B38" s="2">
        <f>COUNTIF('Raw data'!$D$2:$D$275,$A38)</f>
        <v>2</v>
      </c>
      <c r="D38" s="2" t="str">
        <v>SINGAPORE</v>
      </c>
      <c r="E38" s="2">
        <f>COUNTIF('Raw data'!$D$2:$D$275,$D38)</f>
        <v>1</v>
      </c>
      <c r="F38" s="2">
        <f>COUNTIFS('Raw data'!$D$2:$D$275,$D38,'Raw data'!$E$2:$E$275,"Conformant")</f>
        <v>1</v>
      </c>
      <c r="G38" s="2">
        <f>COUNTIFS('Raw data'!$D$2:$D$275,$D38,'Raw data'!$E$2:$E$275,"Non??onformant")</f>
        <v>0</v>
      </c>
      <c r="H38" s="2">
        <f t="shared" si="0"/>
        <v>0</v>
      </c>
    </row>
    <row r="39" spans="1:8" x14ac:dyDescent="0.2">
      <c r="A39" s="2" t="str">
        <v>CHILE</v>
      </c>
      <c r="B39" s="2">
        <f>COUNTIF('Raw data'!$D$2:$D$275,$A39)</f>
        <v>1</v>
      </c>
      <c r="D39" s="2" t="str">
        <v>CHILE</v>
      </c>
      <c r="E39" s="2">
        <f>COUNTIF('Raw data'!$D$2:$D$275,$D39)</f>
        <v>1</v>
      </c>
      <c r="F39" s="2">
        <f>COUNTIFS('Raw data'!$D$2:$D$275,$D39,'Raw data'!$E$2:$E$275,"Conformant")</f>
        <v>1</v>
      </c>
      <c r="G39" s="2">
        <f>COUNTIFS('Raw data'!$D$2:$D$275,$D39,'Raw data'!$E$2:$E$275,"Non??onformant")</f>
        <v>0</v>
      </c>
      <c r="H39" s="2">
        <f t="shared" si="0"/>
        <v>0</v>
      </c>
    </row>
    <row r="40" spans="1:8" x14ac:dyDescent="0.2">
      <c r="A40" s="2" t="str">
        <v>NETHERLANDS</v>
      </c>
      <c r="B40" s="2">
        <f>COUNTIF('Raw data'!$D$2:$D$275,$A40)</f>
        <v>1</v>
      </c>
      <c r="D40" s="2" t="str">
        <v>NETHERLANDS</v>
      </c>
      <c r="E40" s="2">
        <f>COUNTIF('Raw data'!$D$2:$D$275,$D40)</f>
        <v>1</v>
      </c>
      <c r="F40" s="2">
        <f>COUNTIFS('Raw data'!$D$2:$D$275,$D40,'Raw data'!$E$2:$E$275,"Conformant")</f>
        <v>1</v>
      </c>
      <c r="G40" s="2">
        <f>COUNTIFS('Raw data'!$D$2:$D$275,$D40,'Raw data'!$E$2:$E$275,"Non??onformant")</f>
        <v>0</v>
      </c>
      <c r="H40" s="2">
        <f t="shared" si="0"/>
        <v>0</v>
      </c>
    </row>
    <row r="41" spans="1:8" x14ac:dyDescent="0.2">
      <c r="A41" s="2" t="str">
        <v>FRANCE</v>
      </c>
      <c r="B41" s="2">
        <f>COUNTIF('Raw data'!$D$2:$D$275,$A41)</f>
        <v>1</v>
      </c>
      <c r="D41" s="2" t="str">
        <v>FRANCE</v>
      </c>
      <c r="E41" s="2">
        <f>COUNTIF('Raw data'!$D$2:$D$275,$D41)</f>
        <v>1</v>
      </c>
      <c r="F41" s="2">
        <f>COUNTIFS('Raw data'!$D$2:$D$275,$D41,'Raw data'!$E$2:$E$275,"Conformant")</f>
        <v>1</v>
      </c>
      <c r="G41" s="2">
        <f>COUNTIFS('Raw data'!$D$2:$D$275,$D41,'Raw data'!$E$2:$E$275,"Non??onformant")</f>
        <v>0</v>
      </c>
      <c r="H41" s="2">
        <f t="shared" si="0"/>
        <v>0</v>
      </c>
    </row>
    <row r="42" spans="1:8" x14ac:dyDescent="0.2">
      <c r="A42" s="2" t="str">
        <v>CZECHIA</v>
      </c>
      <c r="B42" s="2">
        <f>COUNTIF('Raw data'!$D$2:$D$275,$A42)</f>
        <v>1</v>
      </c>
      <c r="D42" s="2" t="str">
        <v>CZECHIA</v>
      </c>
      <c r="E42" s="2">
        <f>COUNTIF('Raw data'!$D$2:$D$275,$D42)</f>
        <v>1</v>
      </c>
      <c r="F42" s="2">
        <f>COUNTIFS('Raw data'!$D$2:$D$275,$D42,'Raw data'!$E$2:$E$275,"Conformant")</f>
        <v>1</v>
      </c>
      <c r="G42" s="2">
        <f>COUNTIFS('Raw data'!$D$2:$D$275,$D42,'Raw data'!$E$2:$E$275,"Non??onformant")</f>
        <v>0</v>
      </c>
      <c r="H42" s="2">
        <f t="shared" si="0"/>
        <v>0</v>
      </c>
    </row>
    <row r="43" spans="1:8" x14ac:dyDescent="0.2">
      <c r="A43" s="2" t="str">
        <v>AUSTRALIA</v>
      </c>
      <c r="B43" s="2">
        <f>COUNTIF('Raw data'!$D$2:$D$275,$A43)</f>
        <v>1</v>
      </c>
      <c r="D43" s="2" t="str">
        <v>AUSTRALIA</v>
      </c>
      <c r="E43" s="2">
        <f>COUNTIF('Raw data'!$D$2:$D$275,$D43)</f>
        <v>1</v>
      </c>
      <c r="F43" s="2">
        <f>COUNTIFS('Raw data'!$D$2:$D$275,$D43,'Raw data'!$E$2:$E$275,"Conformant")</f>
        <v>1</v>
      </c>
      <c r="G43" s="2">
        <f>COUNTIFS('Raw data'!$D$2:$D$275,$D43,'Raw data'!$E$2:$E$275,"Non??onformant")</f>
        <v>0</v>
      </c>
      <c r="H43" s="2">
        <f t="shared" si="0"/>
        <v>0</v>
      </c>
    </row>
  </sheetData>
  <mergeCells count="4">
    <mergeCell ref="A1:A2"/>
    <mergeCell ref="E1:H1"/>
    <mergeCell ref="B1:B2"/>
    <mergeCell ref="D1:D2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3F06-6E02-3D4E-8990-29F1C37AA37D}">
  <dimension ref="A1:I251"/>
  <sheetViews>
    <sheetView workbookViewId="0">
      <selection activeCell="L27" sqref="L27"/>
    </sheetView>
  </sheetViews>
  <sheetFormatPr baseColWidth="10" defaultRowHeight="16" x14ac:dyDescent="0.2"/>
  <cols>
    <col min="1" max="1" width="39.5" style="1" customWidth="1"/>
    <col min="2" max="2" width="6.83203125" style="1" bestFit="1" customWidth="1"/>
    <col min="3" max="3" width="10.83203125" style="1"/>
    <col min="4" max="4" width="39.1640625" style="1" bestFit="1" customWidth="1"/>
    <col min="5" max="10" width="10.83203125" style="1"/>
    <col min="11" max="11" width="11.83203125" style="1" bestFit="1" customWidth="1"/>
    <col min="12" max="16384" width="10.83203125" style="1"/>
  </cols>
  <sheetData>
    <row r="1" spans="1:9" ht="17" customHeight="1" x14ac:dyDescent="0.2">
      <c r="A1" s="4" t="s">
        <v>89</v>
      </c>
      <c r="B1" s="4" t="s">
        <v>90</v>
      </c>
      <c r="D1" s="4" t="s">
        <v>595</v>
      </c>
      <c r="E1" s="4" t="s">
        <v>90</v>
      </c>
      <c r="F1" s="4"/>
      <c r="G1" s="4"/>
      <c r="H1" s="4"/>
      <c r="I1" s="4"/>
    </row>
    <row r="2" spans="1:9" ht="17" x14ac:dyDescent="0.2">
      <c r="A2" s="4"/>
      <c r="B2" s="4"/>
      <c r="D2" s="4"/>
      <c r="E2" s="1" t="s">
        <v>81</v>
      </c>
      <c r="F2" s="1" t="str" cm="1">
        <f t="array" ref="F2:I2">TRANSPOSE(_xlfn.ANCHORARRAY('Stats per metal'!A2))</f>
        <v>Tantalum</v>
      </c>
      <c r="G2" s="1" t="str">
        <v>Tin</v>
      </c>
      <c r="H2" s="1" t="str">
        <v>Gold</v>
      </c>
      <c r="I2" s="1" t="str">
        <v>Tungsten</v>
      </c>
    </row>
    <row r="3" spans="1:9" ht="17" x14ac:dyDescent="0.2">
      <c r="A3" s="1" t="str" cm="1">
        <f t="array" ref="A3:A251">_xlfn.UNIQUE('Raw data'!$B$2:$B$275)</f>
        <v>Asaka Riken Co., Ltd.</v>
      </c>
      <c r="B3" s="1">
        <f>COUNTIF('Raw data'!$B$2:$B$275,$A3)</f>
        <v>2</v>
      </c>
      <c r="D3" s="1" t="str" cm="1">
        <f t="array" ref="D3:D251">_xlfn.SORTBY(A3:A251,B3:B251,-1)</f>
        <v>Smelter not listed</v>
      </c>
      <c r="E3" s="1">
        <f>COUNTIF('Raw data'!$B$2:$B$275,$D3)</f>
        <v>18</v>
      </c>
      <c r="F3" s="1">
        <f>COUNTIFS('Raw data'!$B$2:$B$275,$D3,'Raw data'!$A$2:$A$275,F$2)</f>
        <v>1</v>
      </c>
      <c r="G3" s="1">
        <f>COUNTIFS('Raw data'!$B$2:$B$275,$D3,'Raw data'!$A$2:$A$275,G$2)</f>
        <v>12</v>
      </c>
      <c r="H3" s="1">
        <f>COUNTIFS('Raw data'!$B$2:$B$275,$D3,'Raw data'!$A$2:$A$275,H$2)</f>
        <v>1</v>
      </c>
      <c r="I3" s="1">
        <f>COUNTIFS('Raw data'!$B$2:$B$275,$D3,'Raw data'!$A$2:$A$275,I$2)</f>
        <v>4</v>
      </c>
    </row>
    <row r="4" spans="1:9" ht="17" x14ac:dyDescent="0.2">
      <c r="A4" s="1" t="str">
        <v>Changsha South Tantalum Niobium Co., Ltd.</v>
      </c>
      <c r="B4" s="1">
        <f>COUNTIF('Raw data'!$B$2:$B$275,$A4)</f>
        <v>1</v>
      </c>
      <c r="D4" s="1" t="str">
        <v>Asaka Riken Co., Ltd.</v>
      </c>
      <c r="E4" s="1">
        <f>COUNTIF('Raw data'!$B$2:$B$275,$D4)</f>
        <v>2</v>
      </c>
      <c r="F4" s="1">
        <f>COUNTIFS('Raw data'!$B$2:$B$275,$D4,'Raw data'!$A$2:$A$275,F$2)</f>
        <v>1</v>
      </c>
      <c r="G4" s="1">
        <f>COUNTIFS('Raw data'!$B$2:$B$275,$D4,'Raw data'!$A$2:$A$275,G$2)</f>
        <v>0</v>
      </c>
      <c r="H4" s="1">
        <f>COUNTIFS('Raw data'!$B$2:$B$275,$D4,'Raw data'!$A$2:$A$275,H$2)</f>
        <v>1</v>
      </c>
      <c r="I4" s="1">
        <f>COUNTIFS('Raw data'!$B$2:$B$275,$D4,'Raw data'!$A$2:$A$275,I$2)</f>
        <v>0</v>
      </c>
    </row>
    <row r="5" spans="1:9" ht="17" x14ac:dyDescent="0.2">
      <c r="A5" s="1" t="str">
        <v>D Block Metals, LLC</v>
      </c>
      <c r="B5" s="1">
        <f>COUNTIF('Raw data'!$B$2:$B$275,$A5)</f>
        <v>1</v>
      </c>
      <c r="D5" s="1" t="str">
        <v>TANIOBIS Smelting GmbH &amp; Co. KG</v>
      </c>
      <c r="E5" s="1">
        <f>COUNTIF('Raw data'!$B$2:$B$275,$D5)</f>
        <v>2</v>
      </c>
      <c r="F5" s="1">
        <f>COUNTIFS('Raw data'!$B$2:$B$275,$D5,'Raw data'!$A$2:$A$275,F$2)</f>
        <v>1</v>
      </c>
      <c r="G5" s="1">
        <f>COUNTIFS('Raw data'!$B$2:$B$275,$D5,'Raw data'!$A$2:$A$275,G$2)</f>
        <v>0</v>
      </c>
      <c r="H5" s="1">
        <f>COUNTIFS('Raw data'!$B$2:$B$275,$D5,'Raw data'!$A$2:$A$275,H$2)</f>
        <v>0</v>
      </c>
      <c r="I5" s="1">
        <f>COUNTIFS('Raw data'!$B$2:$B$275,$D5,'Raw data'!$A$2:$A$275,I$2)</f>
        <v>1</v>
      </c>
    </row>
    <row r="6" spans="1:9" ht="17" x14ac:dyDescent="0.2">
      <c r="A6" s="1" t="str">
        <v>Exotech Inc.</v>
      </c>
      <c r="B6" s="1">
        <f>COUNTIF('Raw data'!$B$2:$B$275,$A6)</f>
        <v>1</v>
      </c>
      <c r="D6" s="1" t="str">
        <v>Mineracao Taboca S.A.</v>
      </c>
      <c r="E6" s="1">
        <f>COUNTIF('Raw data'!$B$2:$B$275,$D6)</f>
        <v>2</v>
      </c>
      <c r="F6" s="1">
        <f>COUNTIFS('Raw data'!$B$2:$B$275,$D6,'Raw data'!$A$2:$A$275,F$2)</f>
        <v>1</v>
      </c>
      <c r="G6" s="1">
        <f>COUNTIFS('Raw data'!$B$2:$B$275,$D6,'Raw data'!$A$2:$A$275,G$2)</f>
        <v>1</v>
      </c>
      <c r="H6" s="1">
        <f>COUNTIFS('Raw data'!$B$2:$B$275,$D6,'Raw data'!$A$2:$A$275,H$2)</f>
        <v>0</v>
      </c>
      <c r="I6" s="1">
        <f>COUNTIFS('Raw data'!$B$2:$B$275,$D6,'Raw data'!$A$2:$A$275,I$2)</f>
        <v>0</v>
      </c>
    </row>
    <row r="7" spans="1:9" ht="17" x14ac:dyDescent="0.2">
      <c r="A7" s="1" t="str">
        <v>F&amp;X Electro-Materials Ltd.</v>
      </c>
      <c r="B7" s="1">
        <f>COUNTIF('Raw data'!$B$2:$B$275,$A7)</f>
        <v>1</v>
      </c>
      <c r="D7" s="1" t="str">
        <v>Mitsui Mining and Smelting Co., Ltd.</v>
      </c>
      <c r="E7" s="1">
        <f>COUNTIF('Raw data'!$B$2:$B$275,$D7)</f>
        <v>2</v>
      </c>
      <c r="F7" s="1">
        <f>COUNTIFS('Raw data'!$B$2:$B$275,$D7,'Raw data'!$A$2:$A$275,F$2)</f>
        <v>1</v>
      </c>
      <c r="G7" s="1">
        <f>COUNTIFS('Raw data'!$B$2:$B$275,$D7,'Raw data'!$A$2:$A$275,G$2)</f>
        <v>0</v>
      </c>
      <c r="H7" s="1">
        <f>COUNTIFS('Raw data'!$B$2:$B$275,$D7,'Raw data'!$A$2:$A$275,H$2)</f>
        <v>1</v>
      </c>
      <c r="I7" s="1">
        <f>COUNTIFS('Raw data'!$B$2:$B$275,$D7,'Raw data'!$A$2:$A$275,I$2)</f>
        <v>0</v>
      </c>
    </row>
    <row r="8" spans="1:9" ht="17" x14ac:dyDescent="0.2">
      <c r="A8" s="1" t="str">
        <v>FIR Metals &amp; Resource Ltd.</v>
      </c>
      <c r="B8" s="1">
        <f>COUNTIF('Raw data'!$B$2:$B$275,$A8)</f>
        <v>1</v>
      </c>
      <c r="D8" s="1" t="str">
        <v>Resind Industria e Comercio Ltda.</v>
      </c>
      <c r="E8" s="1">
        <f>COUNTIF('Raw data'!$B$2:$B$275,$D8)</f>
        <v>2</v>
      </c>
      <c r="F8" s="1">
        <f>COUNTIFS('Raw data'!$B$2:$B$275,$D8,'Raw data'!$A$2:$A$275,F$2)</f>
        <v>1</v>
      </c>
      <c r="G8" s="1">
        <f>COUNTIFS('Raw data'!$B$2:$B$275,$D8,'Raw data'!$A$2:$A$275,G$2)</f>
        <v>1</v>
      </c>
      <c r="H8" s="1">
        <f>COUNTIFS('Raw data'!$B$2:$B$275,$D8,'Raw data'!$A$2:$A$275,H$2)</f>
        <v>0</v>
      </c>
      <c r="I8" s="1">
        <f>COUNTIFS('Raw data'!$B$2:$B$275,$D8,'Raw data'!$A$2:$A$275,I$2)</f>
        <v>0</v>
      </c>
    </row>
    <row r="9" spans="1:9" ht="17" x14ac:dyDescent="0.2">
      <c r="A9" s="1" t="str">
        <v>Global Advanced Metals Aizu</v>
      </c>
      <c r="B9" s="1">
        <f>COUNTIF('Raw data'!$B$2:$B$275,$A9)</f>
        <v>1</v>
      </c>
      <c r="D9" s="1" t="str">
        <v>Dowa</v>
      </c>
      <c r="E9" s="1">
        <f>COUNTIF('Raw data'!$B$2:$B$275,$D9)</f>
        <v>2</v>
      </c>
      <c r="F9" s="1">
        <f>COUNTIFS('Raw data'!$B$2:$B$275,$D9,'Raw data'!$A$2:$A$275,F$2)</f>
        <v>0</v>
      </c>
      <c r="G9" s="1">
        <f>COUNTIFS('Raw data'!$B$2:$B$275,$D9,'Raw data'!$A$2:$A$275,G$2)</f>
        <v>1</v>
      </c>
      <c r="H9" s="1">
        <f>COUNTIFS('Raw data'!$B$2:$B$275,$D9,'Raw data'!$A$2:$A$275,H$2)</f>
        <v>1</v>
      </c>
      <c r="I9" s="1">
        <f>COUNTIFS('Raw data'!$B$2:$B$275,$D9,'Raw data'!$A$2:$A$275,I$2)</f>
        <v>0</v>
      </c>
    </row>
    <row r="10" spans="1:9" ht="17" x14ac:dyDescent="0.2">
      <c r="A10" s="1" t="str">
        <v>Global Advanced Metals Boyertown</v>
      </c>
      <c r="B10" s="1">
        <f>COUNTIF('Raw data'!$B$2:$B$275,$A10)</f>
        <v>1</v>
      </c>
      <c r="D10" s="1" t="str">
        <v>Mitsubishi Materials Corporation</v>
      </c>
      <c r="E10" s="1">
        <f>COUNTIF('Raw data'!$B$2:$B$275,$D10)</f>
        <v>2</v>
      </c>
      <c r="F10" s="1">
        <f>COUNTIFS('Raw data'!$B$2:$B$275,$D10,'Raw data'!$A$2:$A$275,F$2)</f>
        <v>0</v>
      </c>
      <c r="G10" s="1">
        <f>COUNTIFS('Raw data'!$B$2:$B$275,$D10,'Raw data'!$A$2:$A$275,G$2)</f>
        <v>1</v>
      </c>
      <c r="H10" s="1">
        <f>COUNTIFS('Raw data'!$B$2:$B$275,$D10,'Raw data'!$A$2:$A$275,H$2)</f>
        <v>1</v>
      </c>
      <c r="I10" s="1">
        <f>COUNTIFS('Raw data'!$B$2:$B$275,$D10,'Raw data'!$A$2:$A$275,I$2)</f>
        <v>0</v>
      </c>
    </row>
    <row r="11" spans="1:9" ht="17" x14ac:dyDescent="0.2">
      <c r="A11" s="1" t="str">
        <v>XIMEI RESOURCES (GUANGDONG) LIMITED</v>
      </c>
      <c r="B11" s="1">
        <f>COUNTIF('Raw data'!$B$2:$B$275,$A11)</f>
        <v>1</v>
      </c>
      <c r="D11" s="1" t="str">
        <v>Hunan Chenzhou Mining Co., Ltd.</v>
      </c>
      <c r="E11" s="1">
        <f>COUNTIF('Raw data'!$B$2:$B$275,$D11)</f>
        <v>2</v>
      </c>
      <c r="F11" s="1">
        <f>COUNTIFS('Raw data'!$B$2:$B$275,$D11,'Raw data'!$A$2:$A$275,F$2)</f>
        <v>0</v>
      </c>
      <c r="G11" s="1">
        <f>COUNTIFS('Raw data'!$B$2:$B$275,$D11,'Raw data'!$A$2:$A$275,G$2)</f>
        <v>0</v>
      </c>
      <c r="H11" s="1">
        <f>COUNTIFS('Raw data'!$B$2:$B$275,$D11,'Raw data'!$A$2:$A$275,H$2)</f>
        <v>1</v>
      </c>
      <c r="I11" s="1">
        <f>COUNTIFS('Raw data'!$B$2:$B$275,$D11,'Raw data'!$A$2:$A$275,I$2)</f>
        <v>1</v>
      </c>
    </row>
    <row r="12" spans="1:9" ht="17" x14ac:dyDescent="0.2">
      <c r="A12" s="1" t="str">
        <v>TANIOBIS Co., Ltd.</v>
      </c>
      <c r="B12" s="1">
        <f>COUNTIF('Raw data'!$B$2:$B$275,$A12)</f>
        <v>1</v>
      </c>
      <c r="D12" s="1" t="str">
        <v>Changsha South Tantalum Niobium Co., Ltd.</v>
      </c>
      <c r="E12" s="1">
        <f>COUNTIF('Raw data'!$B$2:$B$275,$D12)</f>
        <v>1</v>
      </c>
      <c r="F12" s="1">
        <f>COUNTIFS('Raw data'!$B$2:$B$275,$D12,'Raw data'!$A$2:$A$275,F$2)</f>
        <v>1</v>
      </c>
      <c r="G12" s="1">
        <f>COUNTIFS('Raw data'!$B$2:$B$275,$D12,'Raw data'!$A$2:$A$275,G$2)</f>
        <v>0</v>
      </c>
      <c r="H12" s="1">
        <f>COUNTIFS('Raw data'!$B$2:$B$275,$D12,'Raw data'!$A$2:$A$275,H$2)</f>
        <v>0</v>
      </c>
      <c r="I12" s="1">
        <f>COUNTIFS('Raw data'!$B$2:$B$275,$D12,'Raw data'!$A$2:$A$275,I$2)</f>
        <v>0</v>
      </c>
    </row>
    <row r="13" spans="1:9" ht="17" x14ac:dyDescent="0.2">
      <c r="A13" s="1" t="str">
        <v>H.C. Starck Hermsdorf GmbH</v>
      </c>
      <c r="B13" s="1">
        <f>COUNTIF('Raw data'!$B$2:$B$275,$A13)</f>
        <v>1</v>
      </c>
      <c r="D13" s="1" t="str">
        <v>D Block Metals, LLC</v>
      </c>
      <c r="E13" s="1">
        <f>COUNTIF('Raw data'!$B$2:$B$275,$D13)</f>
        <v>1</v>
      </c>
      <c r="F13" s="1">
        <f>COUNTIFS('Raw data'!$B$2:$B$275,$D13,'Raw data'!$A$2:$A$275,F$2)</f>
        <v>1</v>
      </c>
      <c r="G13" s="1">
        <f>COUNTIFS('Raw data'!$B$2:$B$275,$D13,'Raw data'!$A$2:$A$275,G$2)</f>
        <v>0</v>
      </c>
      <c r="H13" s="1">
        <f>COUNTIFS('Raw data'!$B$2:$B$275,$D13,'Raw data'!$A$2:$A$275,H$2)</f>
        <v>0</v>
      </c>
      <c r="I13" s="1">
        <f>COUNTIFS('Raw data'!$B$2:$B$275,$D13,'Raw data'!$A$2:$A$275,I$2)</f>
        <v>0</v>
      </c>
    </row>
    <row r="14" spans="1:9" ht="17" x14ac:dyDescent="0.2">
      <c r="A14" s="1" t="str">
        <v>H.C. Starck Inc.</v>
      </c>
      <c r="B14" s="1">
        <f>COUNTIF('Raw data'!$B$2:$B$275,$A14)</f>
        <v>1</v>
      </c>
      <c r="D14" s="1" t="str">
        <v>Exotech Inc.</v>
      </c>
      <c r="E14" s="1">
        <f>COUNTIF('Raw data'!$B$2:$B$275,$D14)</f>
        <v>1</v>
      </c>
      <c r="F14" s="1">
        <f>COUNTIFS('Raw data'!$B$2:$B$275,$D14,'Raw data'!$A$2:$A$275,F$2)</f>
        <v>1</v>
      </c>
      <c r="G14" s="1">
        <f>COUNTIFS('Raw data'!$B$2:$B$275,$D14,'Raw data'!$A$2:$A$275,G$2)</f>
        <v>0</v>
      </c>
      <c r="H14" s="1">
        <f>COUNTIFS('Raw data'!$B$2:$B$275,$D14,'Raw data'!$A$2:$A$275,H$2)</f>
        <v>0</v>
      </c>
      <c r="I14" s="1">
        <f>COUNTIFS('Raw data'!$B$2:$B$275,$D14,'Raw data'!$A$2:$A$275,I$2)</f>
        <v>0</v>
      </c>
    </row>
    <row r="15" spans="1:9" ht="17" x14ac:dyDescent="0.2">
      <c r="A15" s="1" t="str">
        <v>TANIOBIS Japan Co., Ltd.</v>
      </c>
      <c r="B15" s="1">
        <f>COUNTIF('Raw data'!$B$2:$B$275,$A15)</f>
        <v>1</v>
      </c>
      <c r="D15" s="1" t="str">
        <v>F&amp;X Electro-Materials Ltd.</v>
      </c>
      <c r="E15" s="1">
        <f>COUNTIF('Raw data'!$B$2:$B$275,$D15)</f>
        <v>1</v>
      </c>
      <c r="F15" s="1">
        <f>COUNTIFS('Raw data'!$B$2:$B$275,$D15,'Raw data'!$A$2:$A$275,F$2)</f>
        <v>1</v>
      </c>
      <c r="G15" s="1">
        <f>COUNTIFS('Raw data'!$B$2:$B$275,$D15,'Raw data'!$A$2:$A$275,G$2)</f>
        <v>0</v>
      </c>
      <c r="H15" s="1">
        <f>COUNTIFS('Raw data'!$B$2:$B$275,$D15,'Raw data'!$A$2:$A$275,H$2)</f>
        <v>0</v>
      </c>
      <c r="I15" s="1">
        <f>COUNTIFS('Raw data'!$B$2:$B$275,$D15,'Raw data'!$A$2:$A$275,I$2)</f>
        <v>0</v>
      </c>
    </row>
    <row r="16" spans="1:9" ht="17" x14ac:dyDescent="0.2">
      <c r="A16" s="1" t="str">
        <v>TANIOBIS Smelting GmbH &amp; Co. KG</v>
      </c>
      <c r="B16" s="1">
        <f>COUNTIF('Raw data'!$B$2:$B$275,$A16)</f>
        <v>2</v>
      </c>
      <c r="D16" s="1" t="str">
        <v>FIR Metals &amp; Resource Ltd.</v>
      </c>
      <c r="E16" s="1">
        <f>COUNTIF('Raw data'!$B$2:$B$275,$D16)</f>
        <v>1</v>
      </c>
      <c r="F16" s="1">
        <f>COUNTIFS('Raw data'!$B$2:$B$275,$D16,'Raw data'!$A$2:$A$275,F$2)</f>
        <v>1</v>
      </c>
      <c r="G16" s="1">
        <f>COUNTIFS('Raw data'!$B$2:$B$275,$D16,'Raw data'!$A$2:$A$275,G$2)</f>
        <v>0</v>
      </c>
      <c r="H16" s="1">
        <f>COUNTIFS('Raw data'!$B$2:$B$275,$D16,'Raw data'!$A$2:$A$275,H$2)</f>
        <v>0</v>
      </c>
      <c r="I16" s="1">
        <f>COUNTIFS('Raw data'!$B$2:$B$275,$D16,'Raw data'!$A$2:$A$275,I$2)</f>
        <v>0</v>
      </c>
    </row>
    <row r="17" spans="1:9" ht="17" x14ac:dyDescent="0.2">
      <c r="A17" s="1" t="str">
        <v>TANIOBIS GmbH</v>
      </c>
      <c r="B17" s="1">
        <f>COUNTIF('Raw data'!$B$2:$B$275,$A17)</f>
        <v>1</v>
      </c>
      <c r="D17" s="1" t="str">
        <v>Global Advanced Metals Aizu</v>
      </c>
      <c r="E17" s="1">
        <f>COUNTIF('Raw data'!$B$2:$B$275,$D17)</f>
        <v>1</v>
      </c>
      <c r="F17" s="1">
        <f>COUNTIFS('Raw data'!$B$2:$B$275,$D17,'Raw data'!$A$2:$A$275,F$2)</f>
        <v>1</v>
      </c>
      <c r="G17" s="1">
        <f>COUNTIFS('Raw data'!$B$2:$B$275,$D17,'Raw data'!$A$2:$A$275,G$2)</f>
        <v>0</v>
      </c>
      <c r="H17" s="1">
        <f>COUNTIFS('Raw data'!$B$2:$B$275,$D17,'Raw data'!$A$2:$A$275,H$2)</f>
        <v>0</v>
      </c>
      <c r="I17" s="1">
        <f>COUNTIFS('Raw data'!$B$2:$B$275,$D17,'Raw data'!$A$2:$A$275,I$2)</f>
        <v>0</v>
      </c>
    </row>
    <row r="18" spans="1:9" ht="34" x14ac:dyDescent="0.2">
      <c r="A18" s="1" t="str">
        <v>Hengyang King Xing Lifeng New Materials Co., Ltd.</v>
      </c>
      <c r="B18" s="1">
        <f>COUNTIF('Raw data'!$B$2:$B$275,$A18)</f>
        <v>1</v>
      </c>
      <c r="D18" s="1" t="str">
        <v>Global Advanced Metals Boyertown</v>
      </c>
      <c r="E18" s="1">
        <f>COUNTIF('Raw data'!$B$2:$B$275,$D18)</f>
        <v>1</v>
      </c>
      <c r="F18" s="1">
        <f>COUNTIFS('Raw data'!$B$2:$B$275,$D18,'Raw data'!$A$2:$A$275,F$2)</f>
        <v>1</v>
      </c>
      <c r="G18" s="1">
        <f>COUNTIFS('Raw data'!$B$2:$B$275,$D18,'Raw data'!$A$2:$A$275,G$2)</f>
        <v>0</v>
      </c>
      <c r="H18" s="1">
        <f>COUNTIFS('Raw data'!$B$2:$B$275,$D18,'Raw data'!$A$2:$A$275,H$2)</f>
        <v>0</v>
      </c>
      <c r="I18" s="1">
        <f>COUNTIFS('Raw data'!$B$2:$B$275,$D18,'Raw data'!$A$2:$A$275,I$2)</f>
        <v>0</v>
      </c>
    </row>
    <row r="19" spans="1:9" ht="17" x14ac:dyDescent="0.2">
      <c r="A19" s="1" t="str">
        <v>Jiangxi Dinghai Tantalum &amp; Niobium Co., Ltd.</v>
      </c>
      <c r="B19" s="1">
        <f>COUNTIF('Raw data'!$B$2:$B$275,$A19)</f>
        <v>1</v>
      </c>
      <c r="D19" s="1" t="str">
        <v>XIMEI RESOURCES (GUANGDONG) LIMITED</v>
      </c>
      <c r="E19" s="1">
        <f>COUNTIF('Raw data'!$B$2:$B$275,$D19)</f>
        <v>1</v>
      </c>
      <c r="F19" s="1">
        <f>COUNTIFS('Raw data'!$B$2:$B$275,$D19,'Raw data'!$A$2:$A$275,F$2)</f>
        <v>1</v>
      </c>
      <c r="G19" s="1">
        <f>COUNTIFS('Raw data'!$B$2:$B$275,$D19,'Raw data'!$A$2:$A$275,G$2)</f>
        <v>0</v>
      </c>
      <c r="H19" s="1">
        <f>COUNTIFS('Raw data'!$B$2:$B$275,$D19,'Raw data'!$A$2:$A$275,H$2)</f>
        <v>0</v>
      </c>
      <c r="I19" s="1">
        <f>COUNTIFS('Raw data'!$B$2:$B$275,$D19,'Raw data'!$A$2:$A$275,I$2)</f>
        <v>0</v>
      </c>
    </row>
    <row r="20" spans="1:9" ht="17" x14ac:dyDescent="0.2">
      <c r="A20" s="1" t="str">
        <v>Jiangxi Tuohong New Raw Material</v>
      </c>
      <c r="B20" s="1">
        <f>COUNTIF('Raw data'!$B$2:$B$275,$A20)</f>
        <v>1</v>
      </c>
      <c r="D20" s="1" t="str">
        <v>TANIOBIS Co., Ltd.</v>
      </c>
      <c r="E20" s="1">
        <f>COUNTIF('Raw data'!$B$2:$B$275,$D20)</f>
        <v>1</v>
      </c>
      <c r="F20" s="1">
        <f>COUNTIFS('Raw data'!$B$2:$B$275,$D20,'Raw data'!$A$2:$A$275,F$2)</f>
        <v>1</v>
      </c>
      <c r="G20" s="1">
        <f>COUNTIFS('Raw data'!$B$2:$B$275,$D20,'Raw data'!$A$2:$A$275,G$2)</f>
        <v>0</v>
      </c>
      <c r="H20" s="1">
        <f>COUNTIFS('Raw data'!$B$2:$B$275,$D20,'Raw data'!$A$2:$A$275,H$2)</f>
        <v>0</v>
      </c>
      <c r="I20" s="1">
        <f>COUNTIFS('Raw data'!$B$2:$B$275,$D20,'Raw data'!$A$2:$A$275,I$2)</f>
        <v>0</v>
      </c>
    </row>
    <row r="21" spans="1:9" ht="17" x14ac:dyDescent="0.2">
      <c r="A21" s="1" t="str">
        <v>JiuJiang JinXin Nonferrous Metals Co., Ltd.</v>
      </c>
      <c r="B21" s="1">
        <f>COUNTIF('Raw data'!$B$2:$B$275,$A21)</f>
        <v>1</v>
      </c>
      <c r="D21" s="1" t="str">
        <v>H.C. Starck Hermsdorf GmbH</v>
      </c>
      <c r="E21" s="1">
        <f>COUNTIF('Raw data'!$B$2:$B$275,$D21)</f>
        <v>1</v>
      </c>
      <c r="F21" s="1">
        <f>COUNTIFS('Raw data'!$B$2:$B$275,$D21,'Raw data'!$A$2:$A$275,F$2)</f>
        <v>1</v>
      </c>
      <c r="G21" s="1">
        <f>COUNTIFS('Raw data'!$B$2:$B$275,$D21,'Raw data'!$A$2:$A$275,G$2)</f>
        <v>0</v>
      </c>
      <c r="H21" s="1">
        <f>COUNTIFS('Raw data'!$B$2:$B$275,$D21,'Raw data'!$A$2:$A$275,H$2)</f>
        <v>0</v>
      </c>
      <c r="I21" s="1">
        <f>COUNTIFS('Raw data'!$B$2:$B$275,$D21,'Raw data'!$A$2:$A$275,I$2)</f>
        <v>0</v>
      </c>
    </row>
    <row r="22" spans="1:9" ht="17" x14ac:dyDescent="0.2">
      <c r="A22" s="1" t="str">
        <v>Jiujiang Tanbre Co., Ltd.</v>
      </c>
      <c r="B22" s="1">
        <f>COUNTIF('Raw data'!$B$2:$B$275,$A22)</f>
        <v>1</v>
      </c>
      <c r="D22" s="1" t="str">
        <v>H.C. Starck Inc.</v>
      </c>
      <c r="E22" s="1">
        <f>COUNTIF('Raw data'!$B$2:$B$275,$D22)</f>
        <v>1</v>
      </c>
      <c r="F22" s="1">
        <f>COUNTIFS('Raw data'!$B$2:$B$275,$D22,'Raw data'!$A$2:$A$275,F$2)</f>
        <v>1</v>
      </c>
      <c r="G22" s="1">
        <f>COUNTIFS('Raw data'!$B$2:$B$275,$D22,'Raw data'!$A$2:$A$275,G$2)</f>
        <v>0</v>
      </c>
      <c r="H22" s="1">
        <f>COUNTIFS('Raw data'!$B$2:$B$275,$D22,'Raw data'!$A$2:$A$275,H$2)</f>
        <v>0</v>
      </c>
      <c r="I22" s="1">
        <f>COUNTIFS('Raw data'!$B$2:$B$275,$D22,'Raw data'!$A$2:$A$275,I$2)</f>
        <v>0</v>
      </c>
    </row>
    <row r="23" spans="1:9" ht="17" x14ac:dyDescent="0.2">
      <c r="A23" s="1" t="str">
        <v>Jiujiang Zhongao Tantalum &amp; Niobium Co., Ltd.</v>
      </c>
      <c r="B23" s="1">
        <f>COUNTIF('Raw data'!$B$2:$B$275,$A23)</f>
        <v>1</v>
      </c>
      <c r="D23" s="1" t="str">
        <v>TANIOBIS Japan Co., Ltd.</v>
      </c>
      <c r="E23" s="1">
        <f>COUNTIF('Raw data'!$B$2:$B$275,$D23)</f>
        <v>1</v>
      </c>
      <c r="F23" s="1">
        <f>COUNTIFS('Raw data'!$B$2:$B$275,$D23,'Raw data'!$A$2:$A$275,F$2)</f>
        <v>1</v>
      </c>
      <c r="G23" s="1">
        <f>COUNTIFS('Raw data'!$B$2:$B$275,$D23,'Raw data'!$A$2:$A$275,G$2)</f>
        <v>0</v>
      </c>
      <c r="H23" s="1">
        <f>COUNTIFS('Raw data'!$B$2:$B$275,$D23,'Raw data'!$A$2:$A$275,H$2)</f>
        <v>0</v>
      </c>
      <c r="I23" s="1">
        <f>COUNTIFS('Raw data'!$B$2:$B$275,$D23,'Raw data'!$A$2:$A$275,I$2)</f>
        <v>0</v>
      </c>
    </row>
    <row r="24" spans="1:9" ht="17" x14ac:dyDescent="0.2">
      <c r="A24" s="1" t="str">
        <v>KEMET de Mexico</v>
      </c>
      <c r="B24" s="1">
        <f>COUNTIF('Raw data'!$B$2:$B$275,$A24)</f>
        <v>1</v>
      </c>
      <c r="D24" s="1" t="str">
        <v>TANIOBIS GmbH</v>
      </c>
      <c r="E24" s="1">
        <f>COUNTIF('Raw data'!$B$2:$B$275,$D24)</f>
        <v>1</v>
      </c>
      <c r="F24" s="1">
        <f>COUNTIFS('Raw data'!$B$2:$B$275,$D24,'Raw data'!$A$2:$A$275,F$2)</f>
        <v>1</v>
      </c>
      <c r="G24" s="1">
        <f>COUNTIFS('Raw data'!$B$2:$B$275,$D24,'Raw data'!$A$2:$A$275,G$2)</f>
        <v>0</v>
      </c>
      <c r="H24" s="1">
        <f>COUNTIFS('Raw data'!$B$2:$B$275,$D24,'Raw data'!$A$2:$A$275,H$2)</f>
        <v>0</v>
      </c>
      <c r="I24" s="1">
        <f>COUNTIFS('Raw data'!$B$2:$B$275,$D24,'Raw data'!$A$2:$A$275,I$2)</f>
        <v>0</v>
      </c>
    </row>
    <row r="25" spans="1:9" ht="34" x14ac:dyDescent="0.2">
      <c r="A25" s="1" t="str">
        <v>Metallurgical Products India Pvt., Ltd.</v>
      </c>
      <c r="B25" s="1">
        <f>COUNTIF('Raw data'!$B$2:$B$275,$A25)</f>
        <v>1</v>
      </c>
      <c r="D25" s="1" t="str">
        <v>Hengyang King Xing Lifeng New Materials Co., Ltd.</v>
      </c>
      <c r="E25" s="1">
        <f>COUNTIF('Raw data'!$B$2:$B$275,$D25)</f>
        <v>1</v>
      </c>
      <c r="F25" s="1">
        <f>COUNTIFS('Raw data'!$B$2:$B$275,$D25,'Raw data'!$A$2:$A$275,F$2)</f>
        <v>1</v>
      </c>
      <c r="G25" s="1">
        <f>COUNTIFS('Raw data'!$B$2:$B$275,$D25,'Raw data'!$A$2:$A$275,G$2)</f>
        <v>0</v>
      </c>
      <c r="H25" s="1">
        <f>COUNTIFS('Raw data'!$B$2:$B$275,$D25,'Raw data'!$A$2:$A$275,H$2)</f>
        <v>0</v>
      </c>
      <c r="I25" s="1">
        <f>COUNTIFS('Raw data'!$B$2:$B$275,$D25,'Raw data'!$A$2:$A$275,I$2)</f>
        <v>0</v>
      </c>
    </row>
    <row r="26" spans="1:9" ht="17" x14ac:dyDescent="0.2">
      <c r="A26" s="1" t="str">
        <v>Mineracao Taboca S.A.</v>
      </c>
      <c r="B26" s="1">
        <f>COUNTIF('Raw data'!$B$2:$B$275,$A26)</f>
        <v>2</v>
      </c>
      <c r="D26" s="1" t="str">
        <v>Jiangxi Dinghai Tantalum &amp; Niobium Co., Ltd.</v>
      </c>
      <c r="E26" s="1">
        <f>COUNTIF('Raw data'!$B$2:$B$275,$D26)</f>
        <v>1</v>
      </c>
      <c r="F26" s="1">
        <f>COUNTIFS('Raw data'!$B$2:$B$275,$D26,'Raw data'!$A$2:$A$275,F$2)</f>
        <v>1</v>
      </c>
      <c r="G26" s="1">
        <f>COUNTIFS('Raw data'!$B$2:$B$275,$D26,'Raw data'!$A$2:$A$275,G$2)</f>
        <v>0</v>
      </c>
      <c r="H26" s="1">
        <f>COUNTIFS('Raw data'!$B$2:$B$275,$D26,'Raw data'!$A$2:$A$275,H$2)</f>
        <v>0</v>
      </c>
      <c r="I26" s="1">
        <f>COUNTIFS('Raw data'!$B$2:$B$275,$D26,'Raw data'!$A$2:$A$275,I$2)</f>
        <v>0</v>
      </c>
    </row>
    <row r="27" spans="1:9" ht="17" x14ac:dyDescent="0.2">
      <c r="A27" s="1" t="str">
        <v>Mitsui Mining and Smelting Co., Ltd.</v>
      </c>
      <c r="B27" s="1">
        <f>COUNTIF('Raw data'!$B$2:$B$275,$A27)</f>
        <v>2</v>
      </c>
      <c r="D27" s="1" t="str">
        <v>Jiangxi Tuohong New Raw Material</v>
      </c>
      <c r="E27" s="1">
        <f>COUNTIF('Raw data'!$B$2:$B$275,$D27)</f>
        <v>1</v>
      </c>
      <c r="F27" s="1">
        <f>COUNTIFS('Raw data'!$B$2:$B$275,$D27,'Raw data'!$A$2:$A$275,F$2)</f>
        <v>1</v>
      </c>
      <c r="G27" s="1">
        <f>COUNTIFS('Raw data'!$B$2:$B$275,$D27,'Raw data'!$A$2:$A$275,G$2)</f>
        <v>0</v>
      </c>
      <c r="H27" s="1">
        <f>COUNTIFS('Raw data'!$B$2:$B$275,$D27,'Raw data'!$A$2:$A$275,H$2)</f>
        <v>0</v>
      </c>
      <c r="I27" s="1">
        <f>COUNTIFS('Raw data'!$B$2:$B$275,$D27,'Raw data'!$A$2:$A$275,I$2)</f>
        <v>0</v>
      </c>
    </row>
    <row r="28" spans="1:9" ht="17" x14ac:dyDescent="0.2">
      <c r="A28" s="1" t="str">
        <v>NPM Silmet AS</v>
      </c>
      <c r="B28" s="1">
        <f>COUNTIF('Raw data'!$B$2:$B$275,$A28)</f>
        <v>1</v>
      </c>
      <c r="D28" s="1" t="str">
        <v>JiuJiang JinXin Nonferrous Metals Co., Ltd.</v>
      </c>
      <c r="E28" s="1">
        <f>COUNTIF('Raw data'!$B$2:$B$275,$D28)</f>
        <v>1</v>
      </c>
      <c r="F28" s="1">
        <f>COUNTIFS('Raw data'!$B$2:$B$275,$D28,'Raw data'!$A$2:$A$275,F$2)</f>
        <v>1</v>
      </c>
      <c r="G28" s="1">
        <f>COUNTIFS('Raw data'!$B$2:$B$275,$D28,'Raw data'!$A$2:$A$275,G$2)</f>
        <v>0</v>
      </c>
      <c r="H28" s="1">
        <f>COUNTIFS('Raw data'!$B$2:$B$275,$D28,'Raw data'!$A$2:$A$275,H$2)</f>
        <v>0</v>
      </c>
      <c r="I28" s="1">
        <f>COUNTIFS('Raw data'!$B$2:$B$275,$D28,'Raw data'!$A$2:$A$275,I$2)</f>
        <v>0</v>
      </c>
    </row>
    <row r="29" spans="1:9" ht="17" x14ac:dyDescent="0.2">
      <c r="A29" s="1" t="str">
        <v>Ningxia Orient Tantalum Industry Co., Ltd.</v>
      </c>
      <c r="B29" s="1">
        <f>COUNTIF('Raw data'!$B$2:$B$275,$A29)</f>
        <v>1</v>
      </c>
      <c r="D29" s="1" t="str">
        <v>Jiujiang Tanbre Co., Ltd.</v>
      </c>
      <c r="E29" s="1">
        <f>COUNTIF('Raw data'!$B$2:$B$275,$D29)</f>
        <v>1</v>
      </c>
      <c r="F29" s="1">
        <f>COUNTIFS('Raw data'!$B$2:$B$275,$D29,'Raw data'!$A$2:$A$275,F$2)</f>
        <v>1</v>
      </c>
      <c r="G29" s="1">
        <f>COUNTIFS('Raw data'!$B$2:$B$275,$D29,'Raw data'!$A$2:$A$275,G$2)</f>
        <v>0</v>
      </c>
      <c r="H29" s="1">
        <f>COUNTIFS('Raw data'!$B$2:$B$275,$D29,'Raw data'!$A$2:$A$275,H$2)</f>
        <v>0</v>
      </c>
      <c r="I29" s="1">
        <f>COUNTIFS('Raw data'!$B$2:$B$275,$D29,'Raw data'!$A$2:$A$275,I$2)</f>
        <v>0</v>
      </c>
    </row>
    <row r="30" spans="1:9" ht="17" x14ac:dyDescent="0.2">
      <c r="A30" s="1" t="str">
        <v>Meta Materials</v>
      </c>
      <c r="B30" s="1">
        <f>COUNTIF('Raw data'!$B$2:$B$275,$A30)</f>
        <v>1</v>
      </c>
      <c r="D30" s="1" t="str">
        <v>Jiujiang Zhongao Tantalum &amp; Niobium Co., Ltd.</v>
      </c>
      <c r="E30" s="1">
        <f>COUNTIF('Raw data'!$B$2:$B$275,$D30)</f>
        <v>1</v>
      </c>
      <c r="F30" s="1">
        <f>COUNTIFS('Raw data'!$B$2:$B$275,$D30,'Raw data'!$A$2:$A$275,F$2)</f>
        <v>1</v>
      </c>
      <c r="G30" s="1">
        <f>COUNTIFS('Raw data'!$B$2:$B$275,$D30,'Raw data'!$A$2:$A$275,G$2)</f>
        <v>0</v>
      </c>
      <c r="H30" s="1">
        <f>COUNTIFS('Raw data'!$B$2:$B$275,$D30,'Raw data'!$A$2:$A$275,H$2)</f>
        <v>0</v>
      </c>
      <c r="I30" s="1">
        <f>COUNTIFS('Raw data'!$B$2:$B$275,$D30,'Raw data'!$A$2:$A$275,I$2)</f>
        <v>0</v>
      </c>
    </row>
    <row r="31" spans="1:9" ht="17" x14ac:dyDescent="0.2">
      <c r="A31" s="1" t="str">
        <v>QuantumClean</v>
      </c>
      <c r="B31" s="1">
        <f>COUNTIF('Raw data'!$B$2:$B$275,$A31)</f>
        <v>1</v>
      </c>
      <c r="D31" s="1" t="str">
        <v>KEMET de Mexico</v>
      </c>
      <c r="E31" s="1">
        <f>COUNTIF('Raw data'!$B$2:$B$275,$D31)</f>
        <v>1</v>
      </c>
      <c r="F31" s="1">
        <f>COUNTIFS('Raw data'!$B$2:$B$275,$D31,'Raw data'!$A$2:$A$275,F$2)</f>
        <v>1</v>
      </c>
      <c r="G31" s="1">
        <f>COUNTIFS('Raw data'!$B$2:$B$275,$D31,'Raw data'!$A$2:$A$275,G$2)</f>
        <v>0</v>
      </c>
      <c r="H31" s="1">
        <f>COUNTIFS('Raw data'!$B$2:$B$275,$D31,'Raw data'!$A$2:$A$275,H$2)</f>
        <v>0</v>
      </c>
      <c r="I31" s="1">
        <f>COUNTIFS('Raw data'!$B$2:$B$275,$D31,'Raw data'!$A$2:$A$275,I$2)</f>
        <v>0</v>
      </c>
    </row>
    <row r="32" spans="1:9" ht="17" x14ac:dyDescent="0.2">
      <c r="A32" s="1" t="str">
        <v>Resind Industria e Comercio Ltda.</v>
      </c>
      <c r="B32" s="1">
        <f>COUNTIF('Raw data'!$B$2:$B$275,$A32)</f>
        <v>2</v>
      </c>
      <c r="D32" s="1" t="str">
        <v>Metallurgical Products India Pvt., Ltd.</v>
      </c>
      <c r="E32" s="1">
        <f>COUNTIF('Raw data'!$B$2:$B$275,$D32)</f>
        <v>1</v>
      </c>
      <c r="F32" s="1">
        <f>COUNTIFS('Raw data'!$B$2:$B$275,$D32,'Raw data'!$A$2:$A$275,F$2)</f>
        <v>1</v>
      </c>
      <c r="G32" s="1">
        <f>COUNTIFS('Raw data'!$B$2:$B$275,$D32,'Raw data'!$A$2:$A$275,G$2)</f>
        <v>0</v>
      </c>
      <c r="H32" s="1">
        <f>COUNTIFS('Raw data'!$B$2:$B$275,$D32,'Raw data'!$A$2:$A$275,H$2)</f>
        <v>0</v>
      </c>
      <c r="I32" s="1">
        <f>COUNTIFS('Raw data'!$B$2:$B$275,$D32,'Raw data'!$A$2:$A$275,I$2)</f>
        <v>0</v>
      </c>
    </row>
    <row r="33" spans="1:9" ht="17" x14ac:dyDescent="0.2">
      <c r="A33" s="1" t="str">
        <v>Solikamsk Magnesium Works OAO</v>
      </c>
      <c r="B33" s="1">
        <f>COUNTIF('Raw data'!$B$2:$B$275,$A33)</f>
        <v>1</v>
      </c>
      <c r="D33" s="1" t="str">
        <v>NPM Silmet AS</v>
      </c>
      <c r="E33" s="1">
        <f>COUNTIF('Raw data'!$B$2:$B$275,$D33)</f>
        <v>1</v>
      </c>
      <c r="F33" s="1">
        <f>COUNTIFS('Raw data'!$B$2:$B$275,$D33,'Raw data'!$A$2:$A$275,F$2)</f>
        <v>1</v>
      </c>
      <c r="G33" s="1">
        <f>COUNTIFS('Raw data'!$B$2:$B$275,$D33,'Raw data'!$A$2:$A$275,G$2)</f>
        <v>0</v>
      </c>
      <c r="H33" s="1">
        <f>COUNTIFS('Raw data'!$B$2:$B$275,$D33,'Raw data'!$A$2:$A$275,H$2)</f>
        <v>0</v>
      </c>
      <c r="I33" s="1">
        <f>COUNTIFS('Raw data'!$B$2:$B$275,$D33,'Raw data'!$A$2:$A$275,I$2)</f>
        <v>0</v>
      </c>
    </row>
    <row r="34" spans="1:9" ht="17" x14ac:dyDescent="0.2">
      <c r="A34" s="1" t="str">
        <v>Taki Chemical Co., Ltd.</v>
      </c>
      <c r="B34" s="1">
        <f>COUNTIF('Raw data'!$B$2:$B$275,$A34)</f>
        <v>1</v>
      </c>
      <c r="D34" s="1" t="str">
        <v>Ningxia Orient Tantalum Industry Co., Ltd.</v>
      </c>
      <c r="E34" s="1">
        <f>COUNTIF('Raw data'!$B$2:$B$275,$D34)</f>
        <v>1</v>
      </c>
      <c r="F34" s="1">
        <f>COUNTIFS('Raw data'!$B$2:$B$275,$D34,'Raw data'!$A$2:$A$275,F$2)</f>
        <v>1</v>
      </c>
      <c r="G34" s="1">
        <f>COUNTIFS('Raw data'!$B$2:$B$275,$D34,'Raw data'!$A$2:$A$275,G$2)</f>
        <v>0</v>
      </c>
      <c r="H34" s="1">
        <f>COUNTIFS('Raw data'!$B$2:$B$275,$D34,'Raw data'!$A$2:$A$275,H$2)</f>
        <v>0</v>
      </c>
      <c r="I34" s="1">
        <f>COUNTIFS('Raw data'!$B$2:$B$275,$D34,'Raw data'!$A$2:$A$275,I$2)</f>
        <v>0</v>
      </c>
    </row>
    <row r="35" spans="1:9" ht="17" x14ac:dyDescent="0.2">
      <c r="A35" s="1" t="str">
        <v>Telex Metals</v>
      </c>
      <c r="B35" s="1">
        <f>COUNTIF('Raw data'!$B$2:$B$275,$A35)</f>
        <v>1</v>
      </c>
      <c r="D35" s="1" t="str">
        <v>Meta Materials</v>
      </c>
      <c r="E35" s="1">
        <f>COUNTIF('Raw data'!$B$2:$B$275,$D35)</f>
        <v>1</v>
      </c>
      <c r="F35" s="1">
        <f>COUNTIFS('Raw data'!$B$2:$B$275,$D35,'Raw data'!$A$2:$A$275,F$2)</f>
        <v>1</v>
      </c>
      <c r="G35" s="1">
        <f>COUNTIFS('Raw data'!$B$2:$B$275,$D35,'Raw data'!$A$2:$A$275,G$2)</f>
        <v>0</v>
      </c>
      <c r="H35" s="1">
        <f>COUNTIFS('Raw data'!$B$2:$B$275,$D35,'Raw data'!$A$2:$A$275,H$2)</f>
        <v>0</v>
      </c>
      <c r="I35" s="1">
        <f>COUNTIFS('Raw data'!$B$2:$B$275,$D35,'Raw data'!$A$2:$A$275,I$2)</f>
        <v>0</v>
      </c>
    </row>
    <row r="36" spans="1:9" ht="17" x14ac:dyDescent="0.2">
      <c r="A36" s="1" t="str">
        <v>Ulba Metallurgical Plant JSC</v>
      </c>
      <c r="B36" s="1">
        <f>COUNTIF('Raw data'!$B$2:$B$275,$A36)</f>
        <v>1</v>
      </c>
      <c r="D36" s="1" t="str">
        <v>QuantumClean</v>
      </c>
      <c r="E36" s="1">
        <f>COUNTIF('Raw data'!$B$2:$B$275,$D36)</f>
        <v>1</v>
      </c>
      <c r="F36" s="1">
        <f>COUNTIFS('Raw data'!$B$2:$B$275,$D36,'Raw data'!$A$2:$A$275,F$2)</f>
        <v>1</v>
      </c>
      <c r="G36" s="1">
        <f>COUNTIFS('Raw data'!$B$2:$B$275,$D36,'Raw data'!$A$2:$A$275,G$2)</f>
        <v>0</v>
      </c>
      <c r="H36" s="1">
        <f>COUNTIFS('Raw data'!$B$2:$B$275,$D36,'Raw data'!$A$2:$A$275,H$2)</f>
        <v>0</v>
      </c>
      <c r="I36" s="1">
        <f>COUNTIFS('Raw data'!$B$2:$B$275,$D36,'Raw data'!$A$2:$A$275,I$2)</f>
        <v>0</v>
      </c>
    </row>
    <row r="37" spans="1:9" ht="17" x14ac:dyDescent="0.2">
      <c r="A37" s="1" t="str">
        <v>XinXing HaoRong Electronic Material Co., Ltd.</v>
      </c>
      <c r="B37" s="1">
        <f>COUNTIF('Raw data'!$B$2:$B$275,$A37)</f>
        <v>1</v>
      </c>
      <c r="D37" s="1" t="str">
        <v>Solikamsk Magnesium Works OAO</v>
      </c>
      <c r="E37" s="1">
        <f>COUNTIF('Raw data'!$B$2:$B$275,$D37)</f>
        <v>1</v>
      </c>
      <c r="F37" s="1">
        <f>COUNTIFS('Raw data'!$B$2:$B$275,$D37,'Raw data'!$A$2:$A$275,F$2)</f>
        <v>1</v>
      </c>
      <c r="G37" s="1">
        <f>COUNTIFS('Raw data'!$B$2:$B$275,$D37,'Raw data'!$A$2:$A$275,G$2)</f>
        <v>0</v>
      </c>
      <c r="H37" s="1">
        <f>COUNTIFS('Raw data'!$B$2:$B$275,$D37,'Raw data'!$A$2:$A$275,H$2)</f>
        <v>0</v>
      </c>
      <c r="I37" s="1">
        <f>COUNTIFS('Raw data'!$B$2:$B$275,$D37,'Raw data'!$A$2:$A$275,I$2)</f>
        <v>0</v>
      </c>
    </row>
    <row r="38" spans="1:9" ht="17" x14ac:dyDescent="0.2">
      <c r="A38" s="1" t="str">
        <v>Yanling Jincheng Tantalum &amp; Niobium Co., Ltd.</v>
      </c>
      <c r="B38" s="1">
        <f>COUNTIF('Raw data'!$B$2:$B$275,$A38)</f>
        <v>1</v>
      </c>
      <c r="D38" s="1" t="str">
        <v>Taki Chemical Co., Ltd.</v>
      </c>
      <c r="E38" s="1">
        <f>COUNTIF('Raw data'!$B$2:$B$275,$D38)</f>
        <v>1</v>
      </c>
      <c r="F38" s="1">
        <f>COUNTIFS('Raw data'!$B$2:$B$275,$D38,'Raw data'!$A$2:$A$275,F$2)</f>
        <v>1</v>
      </c>
      <c r="G38" s="1">
        <f>COUNTIFS('Raw data'!$B$2:$B$275,$D38,'Raw data'!$A$2:$A$275,G$2)</f>
        <v>0</v>
      </c>
      <c r="H38" s="1">
        <f>COUNTIFS('Raw data'!$B$2:$B$275,$D38,'Raw data'!$A$2:$A$275,H$2)</f>
        <v>0</v>
      </c>
      <c r="I38" s="1">
        <f>COUNTIFS('Raw data'!$B$2:$B$275,$D38,'Raw data'!$A$2:$A$275,I$2)</f>
        <v>0</v>
      </c>
    </row>
    <row r="39" spans="1:9" ht="17" x14ac:dyDescent="0.2">
      <c r="A39" s="1" t="str">
        <v>Alpha</v>
      </c>
      <c r="B39" s="1">
        <f>COUNTIF('Raw data'!$B$2:$B$275,$A39)</f>
        <v>1</v>
      </c>
      <c r="D39" s="1" t="str">
        <v>Telex Metals</v>
      </c>
      <c r="E39" s="1">
        <f>COUNTIF('Raw data'!$B$2:$B$275,$D39)</f>
        <v>1</v>
      </c>
      <c r="F39" s="1">
        <f>COUNTIFS('Raw data'!$B$2:$B$275,$D39,'Raw data'!$A$2:$A$275,F$2)</f>
        <v>1</v>
      </c>
      <c r="G39" s="1">
        <f>COUNTIFS('Raw data'!$B$2:$B$275,$D39,'Raw data'!$A$2:$A$275,G$2)</f>
        <v>0</v>
      </c>
      <c r="H39" s="1">
        <f>COUNTIFS('Raw data'!$B$2:$B$275,$D39,'Raw data'!$A$2:$A$275,H$2)</f>
        <v>0</v>
      </c>
      <c r="I39" s="1">
        <f>COUNTIFS('Raw data'!$B$2:$B$275,$D39,'Raw data'!$A$2:$A$275,I$2)</f>
        <v>0</v>
      </c>
    </row>
    <row r="40" spans="1:9" ht="34" x14ac:dyDescent="0.2">
      <c r="A40" s="1" t="str">
        <v>Chenzhou Yunxiang Mining and Metallurgy Co., Ltd.</v>
      </c>
      <c r="B40" s="1">
        <f>COUNTIF('Raw data'!$B$2:$B$275,$A40)</f>
        <v>1</v>
      </c>
      <c r="D40" s="1" t="str">
        <v>Ulba Metallurgical Plant JSC</v>
      </c>
      <c r="E40" s="1">
        <f>COUNTIF('Raw data'!$B$2:$B$275,$D40)</f>
        <v>1</v>
      </c>
      <c r="F40" s="1">
        <f>COUNTIFS('Raw data'!$B$2:$B$275,$D40,'Raw data'!$A$2:$A$275,F$2)</f>
        <v>1</v>
      </c>
      <c r="G40" s="1">
        <f>COUNTIFS('Raw data'!$B$2:$B$275,$D40,'Raw data'!$A$2:$A$275,G$2)</f>
        <v>0</v>
      </c>
      <c r="H40" s="1">
        <f>COUNTIFS('Raw data'!$B$2:$B$275,$D40,'Raw data'!$A$2:$A$275,H$2)</f>
        <v>0</v>
      </c>
      <c r="I40" s="1">
        <f>COUNTIFS('Raw data'!$B$2:$B$275,$D40,'Raw data'!$A$2:$A$275,I$2)</f>
        <v>0</v>
      </c>
    </row>
    <row r="41" spans="1:9" ht="17" x14ac:dyDescent="0.2">
      <c r="A41" s="1" t="str">
        <v>Chifeng Dajingzi Tin Industry Co., Ltd.</v>
      </c>
      <c r="B41" s="1">
        <f>COUNTIF('Raw data'!$B$2:$B$275,$A41)</f>
        <v>1</v>
      </c>
      <c r="D41" s="1" t="str">
        <v>XinXing HaoRong Electronic Material Co., Ltd.</v>
      </c>
      <c r="E41" s="1">
        <f>COUNTIF('Raw data'!$B$2:$B$275,$D41)</f>
        <v>1</v>
      </c>
      <c r="F41" s="1">
        <f>COUNTIFS('Raw data'!$B$2:$B$275,$D41,'Raw data'!$A$2:$A$275,F$2)</f>
        <v>1</v>
      </c>
      <c r="G41" s="1">
        <f>COUNTIFS('Raw data'!$B$2:$B$275,$D41,'Raw data'!$A$2:$A$275,G$2)</f>
        <v>0</v>
      </c>
      <c r="H41" s="1">
        <f>COUNTIFS('Raw data'!$B$2:$B$275,$D41,'Raw data'!$A$2:$A$275,H$2)</f>
        <v>0</v>
      </c>
      <c r="I41" s="1">
        <f>COUNTIFS('Raw data'!$B$2:$B$275,$D41,'Raw data'!$A$2:$A$275,I$2)</f>
        <v>0</v>
      </c>
    </row>
    <row r="42" spans="1:9" ht="17" x14ac:dyDescent="0.2">
      <c r="A42" s="1" t="str">
        <v>China Tin Group Co., Ltd.</v>
      </c>
      <c r="B42" s="1">
        <f>COUNTIF('Raw data'!$B$2:$B$275,$A42)</f>
        <v>1</v>
      </c>
      <c r="D42" s="1" t="str">
        <v>Yanling Jincheng Tantalum &amp; Niobium Co., Ltd.</v>
      </c>
      <c r="E42" s="1">
        <f>COUNTIF('Raw data'!$B$2:$B$275,$D42)</f>
        <v>1</v>
      </c>
      <c r="F42" s="1">
        <f>COUNTIFS('Raw data'!$B$2:$B$275,$D42,'Raw data'!$A$2:$A$275,F$2)</f>
        <v>1</v>
      </c>
      <c r="G42" s="1">
        <f>COUNTIFS('Raw data'!$B$2:$B$275,$D42,'Raw data'!$A$2:$A$275,G$2)</f>
        <v>0</v>
      </c>
      <c r="H42" s="1">
        <f>COUNTIFS('Raw data'!$B$2:$B$275,$D42,'Raw data'!$A$2:$A$275,H$2)</f>
        <v>0</v>
      </c>
      <c r="I42" s="1">
        <f>COUNTIFS('Raw data'!$B$2:$B$275,$D42,'Raw data'!$A$2:$A$275,I$2)</f>
        <v>0</v>
      </c>
    </row>
    <row r="43" spans="1:9" ht="17" x14ac:dyDescent="0.2">
      <c r="A43" s="1" t="str">
        <v>Dowa</v>
      </c>
      <c r="B43" s="1">
        <f>COUNTIF('Raw data'!$B$2:$B$275,$A43)</f>
        <v>2</v>
      </c>
      <c r="D43" s="1" t="str">
        <v>Alpha</v>
      </c>
      <c r="E43" s="1">
        <f>COUNTIF('Raw data'!$B$2:$B$275,$D43)</f>
        <v>1</v>
      </c>
      <c r="F43" s="1">
        <f>COUNTIFS('Raw data'!$B$2:$B$275,$D43,'Raw data'!$A$2:$A$275,F$2)</f>
        <v>0</v>
      </c>
      <c r="G43" s="1">
        <f>COUNTIFS('Raw data'!$B$2:$B$275,$D43,'Raw data'!$A$2:$A$275,G$2)</f>
        <v>1</v>
      </c>
      <c r="H43" s="1">
        <f>COUNTIFS('Raw data'!$B$2:$B$275,$D43,'Raw data'!$A$2:$A$275,H$2)</f>
        <v>0</v>
      </c>
      <c r="I43" s="1">
        <f>COUNTIFS('Raw data'!$B$2:$B$275,$D43,'Raw data'!$A$2:$A$275,I$2)</f>
        <v>0</v>
      </c>
    </row>
    <row r="44" spans="1:9" ht="34" x14ac:dyDescent="0.2">
      <c r="A44" s="1" t="str">
        <v>EM Vinto</v>
      </c>
      <c r="B44" s="1">
        <f>COUNTIF('Raw data'!$B$2:$B$275,$A44)</f>
        <v>1</v>
      </c>
      <c r="D44" s="1" t="str">
        <v>Chenzhou Yunxiang Mining and Metallurgy Co., Ltd.</v>
      </c>
      <c r="E44" s="1">
        <f>COUNTIF('Raw data'!$B$2:$B$275,$D44)</f>
        <v>1</v>
      </c>
      <c r="F44" s="1">
        <f>COUNTIFS('Raw data'!$B$2:$B$275,$D44,'Raw data'!$A$2:$A$275,F$2)</f>
        <v>0</v>
      </c>
      <c r="G44" s="1">
        <f>COUNTIFS('Raw data'!$B$2:$B$275,$D44,'Raw data'!$A$2:$A$275,G$2)</f>
        <v>1</v>
      </c>
      <c r="H44" s="1">
        <f>COUNTIFS('Raw data'!$B$2:$B$275,$D44,'Raw data'!$A$2:$A$275,H$2)</f>
        <v>0</v>
      </c>
      <c r="I44" s="1">
        <f>COUNTIFS('Raw data'!$B$2:$B$275,$D44,'Raw data'!$A$2:$A$275,I$2)</f>
        <v>0</v>
      </c>
    </row>
    <row r="45" spans="1:9" ht="17" x14ac:dyDescent="0.2">
      <c r="A45" s="1" t="str">
        <v>Fenix Metals</v>
      </c>
      <c r="B45" s="1">
        <f>COUNTIF('Raw data'!$B$2:$B$275,$A45)</f>
        <v>1</v>
      </c>
      <c r="D45" s="1" t="str">
        <v>Chifeng Dajingzi Tin Industry Co., Ltd.</v>
      </c>
      <c r="E45" s="1">
        <f>COUNTIF('Raw data'!$B$2:$B$275,$D45)</f>
        <v>1</v>
      </c>
      <c r="F45" s="1">
        <f>COUNTIFS('Raw data'!$B$2:$B$275,$D45,'Raw data'!$A$2:$A$275,F$2)</f>
        <v>0</v>
      </c>
      <c r="G45" s="1">
        <f>COUNTIFS('Raw data'!$B$2:$B$275,$D45,'Raw data'!$A$2:$A$275,G$2)</f>
        <v>1</v>
      </c>
      <c r="H45" s="1">
        <f>COUNTIFS('Raw data'!$B$2:$B$275,$D45,'Raw data'!$A$2:$A$275,H$2)</f>
        <v>0</v>
      </c>
      <c r="I45" s="1">
        <f>COUNTIFS('Raw data'!$B$2:$B$275,$D45,'Raw data'!$A$2:$A$275,I$2)</f>
        <v>0</v>
      </c>
    </row>
    <row r="46" spans="1:9" ht="17" x14ac:dyDescent="0.2">
      <c r="A46" s="1" t="str">
        <v>Gejiu Fengming Metallurgy Chemical Plant</v>
      </c>
      <c r="B46" s="1">
        <f>COUNTIF('Raw data'!$B$2:$B$275,$A46)</f>
        <v>1</v>
      </c>
      <c r="D46" s="1" t="str">
        <v>China Tin Group Co., Ltd.</v>
      </c>
      <c r="E46" s="1">
        <f>COUNTIF('Raw data'!$B$2:$B$275,$D46)</f>
        <v>1</v>
      </c>
      <c r="F46" s="1">
        <f>COUNTIFS('Raw data'!$B$2:$B$275,$D46,'Raw data'!$A$2:$A$275,F$2)</f>
        <v>0</v>
      </c>
      <c r="G46" s="1">
        <f>COUNTIFS('Raw data'!$B$2:$B$275,$D46,'Raw data'!$A$2:$A$275,G$2)</f>
        <v>1</v>
      </c>
      <c r="H46" s="1">
        <f>COUNTIFS('Raw data'!$B$2:$B$275,$D46,'Raw data'!$A$2:$A$275,H$2)</f>
        <v>0</v>
      </c>
      <c r="I46" s="1">
        <f>COUNTIFS('Raw data'!$B$2:$B$275,$D46,'Raw data'!$A$2:$A$275,I$2)</f>
        <v>0</v>
      </c>
    </row>
    <row r="47" spans="1:9" ht="17" x14ac:dyDescent="0.2">
      <c r="A47" s="1" t="str">
        <v>Gejiu Kai Meng Industry and Trade LLC</v>
      </c>
      <c r="B47" s="1">
        <f>COUNTIF('Raw data'!$B$2:$B$275,$A47)</f>
        <v>1</v>
      </c>
      <c r="D47" s="1" t="str">
        <v>EM Vinto</v>
      </c>
      <c r="E47" s="1">
        <f>COUNTIF('Raw data'!$B$2:$B$275,$D47)</f>
        <v>1</v>
      </c>
      <c r="F47" s="1">
        <f>COUNTIFS('Raw data'!$B$2:$B$275,$D47,'Raw data'!$A$2:$A$275,F$2)</f>
        <v>0</v>
      </c>
      <c r="G47" s="1">
        <f>COUNTIFS('Raw data'!$B$2:$B$275,$D47,'Raw data'!$A$2:$A$275,G$2)</f>
        <v>1</v>
      </c>
      <c r="H47" s="1">
        <f>COUNTIFS('Raw data'!$B$2:$B$275,$D47,'Raw data'!$A$2:$A$275,H$2)</f>
        <v>0</v>
      </c>
      <c r="I47" s="1">
        <f>COUNTIFS('Raw data'!$B$2:$B$275,$D47,'Raw data'!$A$2:$A$275,I$2)</f>
        <v>0</v>
      </c>
    </row>
    <row r="48" spans="1:9" ht="17" x14ac:dyDescent="0.2">
      <c r="A48" s="1" t="str">
        <v>Gejiu Non-Ferrous Metal Processing Co., Ltd.</v>
      </c>
      <c r="B48" s="1">
        <f>COUNTIF('Raw data'!$B$2:$B$275,$A48)</f>
        <v>1</v>
      </c>
      <c r="D48" s="1" t="str">
        <v>Fenix Metals</v>
      </c>
      <c r="E48" s="1">
        <f>COUNTIF('Raw data'!$B$2:$B$275,$D48)</f>
        <v>1</v>
      </c>
      <c r="F48" s="1">
        <f>COUNTIFS('Raw data'!$B$2:$B$275,$D48,'Raw data'!$A$2:$A$275,F$2)</f>
        <v>0</v>
      </c>
      <c r="G48" s="1">
        <f>COUNTIFS('Raw data'!$B$2:$B$275,$D48,'Raw data'!$A$2:$A$275,G$2)</f>
        <v>1</v>
      </c>
      <c r="H48" s="1">
        <f>COUNTIFS('Raw data'!$B$2:$B$275,$D48,'Raw data'!$A$2:$A$275,H$2)</f>
        <v>0</v>
      </c>
      <c r="I48" s="1">
        <f>COUNTIFS('Raw data'!$B$2:$B$275,$D48,'Raw data'!$A$2:$A$275,I$2)</f>
        <v>0</v>
      </c>
    </row>
    <row r="49" spans="1:9" ht="17" x14ac:dyDescent="0.2">
      <c r="A49" s="1" t="str">
        <v>Gejiu Yunxin Nonferrous Electrolysis Co., Ltd.</v>
      </c>
      <c r="B49" s="1">
        <f>COUNTIF('Raw data'!$B$2:$B$275,$A49)</f>
        <v>1</v>
      </c>
      <c r="D49" s="1" t="str">
        <v>Gejiu Fengming Metallurgy Chemical Plant</v>
      </c>
      <c r="E49" s="1">
        <f>COUNTIF('Raw data'!$B$2:$B$275,$D49)</f>
        <v>1</v>
      </c>
      <c r="F49" s="1">
        <f>COUNTIFS('Raw data'!$B$2:$B$275,$D49,'Raw data'!$A$2:$A$275,F$2)</f>
        <v>0</v>
      </c>
      <c r="G49" s="1">
        <f>COUNTIFS('Raw data'!$B$2:$B$275,$D49,'Raw data'!$A$2:$A$275,G$2)</f>
        <v>1</v>
      </c>
      <c r="H49" s="1">
        <f>COUNTIFS('Raw data'!$B$2:$B$275,$D49,'Raw data'!$A$2:$A$275,H$2)</f>
        <v>0</v>
      </c>
      <c r="I49" s="1">
        <f>COUNTIFS('Raw data'!$B$2:$B$275,$D49,'Raw data'!$A$2:$A$275,I$2)</f>
        <v>0</v>
      </c>
    </row>
    <row r="50" spans="1:9" ht="17" x14ac:dyDescent="0.2">
      <c r="A50" s="1" t="str">
        <v>Gejiu Zili Mining And Metallurgy Co., Ltd.</v>
      </c>
      <c r="B50" s="1">
        <f>COUNTIF('Raw data'!$B$2:$B$275,$A50)</f>
        <v>1</v>
      </c>
      <c r="D50" s="1" t="str">
        <v>Gejiu Kai Meng Industry and Trade LLC</v>
      </c>
      <c r="E50" s="1">
        <f>COUNTIF('Raw data'!$B$2:$B$275,$D50)</f>
        <v>1</v>
      </c>
      <c r="F50" s="1">
        <f>COUNTIFS('Raw data'!$B$2:$B$275,$D50,'Raw data'!$A$2:$A$275,F$2)</f>
        <v>0</v>
      </c>
      <c r="G50" s="1">
        <f>COUNTIFS('Raw data'!$B$2:$B$275,$D50,'Raw data'!$A$2:$A$275,G$2)</f>
        <v>1</v>
      </c>
      <c r="H50" s="1">
        <f>COUNTIFS('Raw data'!$B$2:$B$275,$D50,'Raw data'!$A$2:$A$275,H$2)</f>
        <v>0</v>
      </c>
      <c r="I50" s="1">
        <f>COUNTIFS('Raw data'!$B$2:$B$275,$D50,'Raw data'!$A$2:$A$275,I$2)</f>
        <v>0</v>
      </c>
    </row>
    <row r="51" spans="1:9" ht="17" x14ac:dyDescent="0.2">
      <c r="A51" s="1" t="str">
        <v>Guangdong Hanhe Non-Ferrous Metal Co., Ltd.</v>
      </c>
      <c r="B51" s="1">
        <f>COUNTIF('Raw data'!$B$2:$B$275,$A51)</f>
        <v>1</v>
      </c>
      <c r="D51" s="1" t="str">
        <v>Gejiu Non-Ferrous Metal Processing Co., Ltd.</v>
      </c>
      <c r="E51" s="1">
        <f>COUNTIF('Raw data'!$B$2:$B$275,$D51)</f>
        <v>1</v>
      </c>
      <c r="F51" s="1">
        <f>COUNTIFS('Raw data'!$B$2:$B$275,$D51,'Raw data'!$A$2:$A$275,F$2)</f>
        <v>0</v>
      </c>
      <c r="G51" s="1">
        <f>COUNTIFS('Raw data'!$B$2:$B$275,$D51,'Raw data'!$A$2:$A$275,G$2)</f>
        <v>1</v>
      </c>
      <c r="H51" s="1">
        <f>COUNTIFS('Raw data'!$B$2:$B$275,$D51,'Raw data'!$A$2:$A$275,H$2)</f>
        <v>0</v>
      </c>
      <c r="I51" s="1">
        <f>COUNTIFS('Raw data'!$B$2:$B$275,$D51,'Raw data'!$A$2:$A$275,I$2)</f>
        <v>0</v>
      </c>
    </row>
    <row r="52" spans="1:9" ht="17" x14ac:dyDescent="0.2">
      <c r="A52" s="1" t="str">
        <v>HuiChang Hill Tin Industry Co., Ltd.</v>
      </c>
      <c r="B52" s="1">
        <f>COUNTIF('Raw data'!$B$2:$B$275,$A52)</f>
        <v>1</v>
      </c>
      <c r="D52" s="1" t="str">
        <v>Gejiu Yunxin Nonferrous Electrolysis Co., Ltd.</v>
      </c>
      <c r="E52" s="1">
        <f>COUNTIF('Raw data'!$B$2:$B$275,$D52)</f>
        <v>1</v>
      </c>
      <c r="F52" s="1">
        <f>COUNTIFS('Raw data'!$B$2:$B$275,$D52,'Raw data'!$A$2:$A$275,F$2)</f>
        <v>0</v>
      </c>
      <c r="G52" s="1">
        <f>COUNTIFS('Raw data'!$B$2:$B$275,$D52,'Raw data'!$A$2:$A$275,G$2)</f>
        <v>1</v>
      </c>
      <c r="H52" s="1">
        <f>COUNTIFS('Raw data'!$B$2:$B$275,$D52,'Raw data'!$A$2:$A$275,H$2)</f>
        <v>0</v>
      </c>
      <c r="I52" s="1">
        <f>COUNTIFS('Raw data'!$B$2:$B$275,$D52,'Raw data'!$A$2:$A$275,I$2)</f>
        <v>0</v>
      </c>
    </row>
    <row r="53" spans="1:9" ht="17" x14ac:dyDescent="0.2">
      <c r="A53" s="1" t="str">
        <v>Jiangxi New Nanshan Technology Ltd.</v>
      </c>
      <c r="B53" s="1">
        <f>COUNTIF('Raw data'!$B$2:$B$275,$A53)</f>
        <v>1</v>
      </c>
      <c r="D53" s="1" t="str">
        <v>Gejiu Zili Mining And Metallurgy Co., Ltd.</v>
      </c>
      <c r="E53" s="1">
        <f>COUNTIF('Raw data'!$B$2:$B$275,$D53)</f>
        <v>1</v>
      </c>
      <c r="F53" s="1">
        <f>COUNTIFS('Raw data'!$B$2:$B$275,$D53,'Raw data'!$A$2:$A$275,F$2)</f>
        <v>0</v>
      </c>
      <c r="G53" s="1">
        <f>COUNTIFS('Raw data'!$B$2:$B$275,$D53,'Raw data'!$A$2:$A$275,G$2)</f>
        <v>1</v>
      </c>
      <c r="H53" s="1">
        <f>COUNTIFS('Raw data'!$B$2:$B$275,$D53,'Raw data'!$A$2:$A$275,H$2)</f>
        <v>0</v>
      </c>
      <c r="I53" s="1">
        <f>COUNTIFS('Raw data'!$B$2:$B$275,$D53,'Raw data'!$A$2:$A$275,I$2)</f>
        <v>0</v>
      </c>
    </row>
    <row r="54" spans="1:9" ht="17" x14ac:dyDescent="0.2">
      <c r="A54" s="1" t="str">
        <v>Luna Smelter, Ltd.</v>
      </c>
      <c r="B54" s="1">
        <f>COUNTIF('Raw data'!$B$2:$B$275,$A54)</f>
        <v>1</v>
      </c>
      <c r="D54" s="1" t="str">
        <v>Guangdong Hanhe Non-Ferrous Metal Co., Ltd.</v>
      </c>
      <c r="E54" s="1">
        <f>COUNTIF('Raw data'!$B$2:$B$275,$D54)</f>
        <v>1</v>
      </c>
      <c r="F54" s="1">
        <f>COUNTIFS('Raw data'!$B$2:$B$275,$D54,'Raw data'!$A$2:$A$275,F$2)</f>
        <v>0</v>
      </c>
      <c r="G54" s="1">
        <f>COUNTIFS('Raw data'!$B$2:$B$275,$D54,'Raw data'!$A$2:$A$275,G$2)</f>
        <v>1</v>
      </c>
      <c r="H54" s="1">
        <f>COUNTIFS('Raw data'!$B$2:$B$275,$D54,'Raw data'!$A$2:$A$275,H$2)</f>
        <v>0</v>
      </c>
      <c r="I54" s="1">
        <f>COUNTIFS('Raw data'!$B$2:$B$275,$D54,'Raw data'!$A$2:$A$275,I$2)</f>
        <v>0</v>
      </c>
    </row>
    <row r="55" spans="1:9" ht="17" x14ac:dyDescent="0.2">
      <c r="A55" s="1" t="str">
        <v>Ma'anshan Weitai Tin Co., Ltd.</v>
      </c>
      <c r="B55" s="1">
        <f>COUNTIF('Raw data'!$B$2:$B$275,$A55)</f>
        <v>1</v>
      </c>
      <c r="D55" s="1" t="str">
        <v>HuiChang Hill Tin Industry Co., Ltd.</v>
      </c>
      <c r="E55" s="1">
        <f>COUNTIF('Raw data'!$B$2:$B$275,$D55)</f>
        <v>1</v>
      </c>
      <c r="F55" s="1">
        <f>COUNTIFS('Raw data'!$B$2:$B$275,$D55,'Raw data'!$A$2:$A$275,F$2)</f>
        <v>0</v>
      </c>
      <c r="G55" s="1">
        <f>COUNTIFS('Raw data'!$B$2:$B$275,$D55,'Raw data'!$A$2:$A$275,G$2)</f>
        <v>1</v>
      </c>
      <c r="H55" s="1">
        <f>COUNTIFS('Raw data'!$B$2:$B$275,$D55,'Raw data'!$A$2:$A$275,H$2)</f>
        <v>0</v>
      </c>
      <c r="I55" s="1">
        <f>COUNTIFS('Raw data'!$B$2:$B$275,$D55,'Raw data'!$A$2:$A$275,I$2)</f>
        <v>0</v>
      </c>
    </row>
    <row r="56" spans="1:9" ht="17" x14ac:dyDescent="0.2">
      <c r="A56" s="1" t="str">
        <v>Magnu's Minerais Metais e Ligas Ltda.</v>
      </c>
      <c r="B56" s="1">
        <f>COUNTIF('Raw data'!$B$2:$B$275,$A56)</f>
        <v>1</v>
      </c>
      <c r="D56" s="1" t="str">
        <v>Jiangxi New Nanshan Technology Ltd.</v>
      </c>
      <c r="E56" s="1">
        <f>COUNTIF('Raw data'!$B$2:$B$275,$D56)</f>
        <v>1</v>
      </c>
      <c r="F56" s="1">
        <f>COUNTIFS('Raw data'!$B$2:$B$275,$D56,'Raw data'!$A$2:$A$275,F$2)</f>
        <v>0</v>
      </c>
      <c r="G56" s="1">
        <f>COUNTIFS('Raw data'!$B$2:$B$275,$D56,'Raw data'!$A$2:$A$275,G$2)</f>
        <v>1</v>
      </c>
      <c r="H56" s="1">
        <f>COUNTIFS('Raw data'!$B$2:$B$275,$D56,'Raw data'!$A$2:$A$275,H$2)</f>
        <v>0</v>
      </c>
      <c r="I56" s="1">
        <f>COUNTIFS('Raw data'!$B$2:$B$275,$D56,'Raw data'!$A$2:$A$275,I$2)</f>
        <v>0</v>
      </c>
    </row>
    <row r="57" spans="1:9" ht="17" x14ac:dyDescent="0.2">
      <c r="A57" s="1" t="str">
        <v>Malaysia Smelting Corporation (MSC)</v>
      </c>
      <c r="B57" s="1">
        <f>COUNTIF('Raw data'!$B$2:$B$275,$A57)</f>
        <v>1</v>
      </c>
      <c r="D57" s="1" t="str">
        <v>Luna Smelter, Ltd.</v>
      </c>
      <c r="E57" s="1">
        <f>COUNTIF('Raw data'!$B$2:$B$275,$D57)</f>
        <v>1</v>
      </c>
      <c r="F57" s="1">
        <f>COUNTIFS('Raw data'!$B$2:$B$275,$D57,'Raw data'!$A$2:$A$275,F$2)</f>
        <v>0</v>
      </c>
      <c r="G57" s="1">
        <f>COUNTIFS('Raw data'!$B$2:$B$275,$D57,'Raw data'!$A$2:$A$275,G$2)</f>
        <v>1</v>
      </c>
      <c r="H57" s="1">
        <f>COUNTIFS('Raw data'!$B$2:$B$275,$D57,'Raw data'!$A$2:$A$275,H$2)</f>
        <v>0</v>
      </c>
      <c r="I57" s="1">
        <f>COUNTIFS('Raw data'!$B$2:$B$275,$D57,'Raw data'!$A$2:$A$275,I$2)</f>
        <v>0</v>
      </c>
    </row>
    <row r="58" spans="1:9" ht="17" x14ac:dyDescent="0.2">
      <c r="A58" s="1" t="str">
        <v>Melt Metais e Ligas S.A.</v>
      </c>
      <c r="B58" s="1">
        <f>COUNTIF('Raw data'!$B$2:$B$275,$A58)</f>
        <v>1</v>
      </c>
      <c r="D58" s="1" t="str">
        <v>Ma'anshan Weitai Tin Co., Ltd.</v>
      </c>
      <c r="E58" s="1">
        <f>COUNTIF('Raw data'!$B$2:$B$275,$D58)</f>
        <v>1</v>
      </c>
      <c r="F58" s="1">
        <f>COUNTIFS('Raw data'!$B$2:$B$275,$D58,'Raw data'!$A$2:$A$275,F$2)</f>
        <v>0</v>
      </c>
      <c r="G58" s="1">
        <f>COUNTIFS('Raw data'!$B$2:$B$275,$D58,'Raw data'!$A$2:$A$275,G$2)</f>
        <v>1</v>
      </c>
      <c r="H58" s="1">
        <f>COUNTIFS('Raw data'!$B$2:$B$275,$D58,'Raw data'!$A$2:$A$275,H$2)</f>
        <v>0</v>
      </c>
      <c r="I58" s="1">
        <f>COUNTIFS('Raw data'!$B$2:$B$275,$D58,'Raw data'!$A$2:$A$275,I$2)</f>
        <v>0</v>
      </c>
    </row>
    <row r="59" spans="1:9" ht="17" x14ac:dyDescent="0.2">
      <c r="A59" s="1" t="str">
        <v>Metallic Resources, Inc.</v>
      </c>
      <c r="B59" s="1">
        <f>COUNTIF('Raw data'!$B$2:$B$275,$A59)</f>
        <v>1</v>
      </c>
      <c r="D59" s="1" t="str">
        <v>Magnu's Minerais Metais e Ligas Ltda.</v>
      </c>
      <c r="E59" s="1">
        <f>COUNTIF('Raw data'!$B$2:$B$275,$D59)</f>
        <v>1</v>
      </c>
      <c r="F59" s="1">
        <f>COUNTIFS('Raw data'!$B$2:$B$275,$D59,'Raw data'!$A$2:$A$275,F$2)</f>
        <v>0</v>
      </c>
      <c r="G59" s="1">
        <f>COUNTIFS('Raw data'!$B$2:$B$275,$D59,'Raw data'!$A$2:$A$275,G$2)</f>
        <v>1</v>
      </c>
      <c r="H59" s="1">
        <f>COUNTIFS('Raw data'!$B$2:$B$275,$D59,'Raw data'!$A$2:$A$275,H$2)</f>
        <v>0</v>
      </c>
      <c r="I59" s="1">
        <f>COUNTIFS('Raw data'!$B$2:$B$275,$D59,'Raw data'!$A$2:$A$275,I$2)</f>
        <v>0</v>
      </c>
    </row>
    <row r="60" spans="1:9" ht="17" x14ac:dyDescent="0.2">
      <c r="A60" s="1" t="str">
        <v>Metallo Belgium N.V.</v>
      </c>
      <c r="B60" s="1">
        <f>COUNTIF('Raw data'!$B$2:$B$275,$A60)</f>
        <v>1</v>
      </c>
      <c r="D60" s="1" t="str">
        <v>Malaysia Smelting Corporation (MSC)</v>
      </c>
      <c r="E60" s="1">
        <f>COUNTIF('Raw data'!$B$2:$B$275,$D60)</f>
        <v>1</v>
      </c>
      <c r="F60" s="1">
        <f>COUNTIFS('Raw data'!$B$2:$B$275,$D60,'Raw data'!$A$2:$A$275,F$2)</f>
        <v>0</v>
      </c>
      <c r="G60" s="1">
        <f>COUNTIFS('Raw data'!$B$2:$B$275,$D60,'Raw data'!$A$2:$A$275,G$2)</f>
        <v>1</v>
      </c>
      <c r="H60" s="1">
        <f>COUNTIFS('Raw data'!$B$2:$B$275,$D60,'Raw data'!$A$2:$A$275,H$2)</f>
        <v>0</v>
      </c>
      <c r="I60" s="1">
        <f>COUNTIFS('Raw data'!$B$2:$B$275,$D60,'Raw data'!$A$2:$A$275,I$2)</f>
        <v>0</v>
      </c>
    </row>
    <row r="61" spans="1:9" ht="17" x14ac:dyDescent="0.2">
      <c r="A61" s="1" t="str">
        <v>Metallo Spain S.L.U.</v>
      </c>
      <c r="B61" s="1">
        <f>COUNTIF('Raw data'!$B$2:$B$275,$A61)</f>
        <v>1</v>
      </c>
      <c r="D61" s="1" t="str">
        <v>Melt Metais e Ligas S.A.</v>
      </c>
      <c r="E61" s="1">
        <f>COUNTIF('Raw data'!$B$2:$B$275,$D61)</f>
        <v>1</v>
      </c>
      <c r="F61" s="1">
        <f>COUNTIFS('Raw data'!$B$2:$B$275,$D61,'Raw data'!$A$2:$A$275,F$2)</f>
        <v>0</v>
      </c>
      <c r="G61" s="1">
        <f>COUNTIFS('Raw data'!$B$2:$B$275,$D61,'Raw data'!$A$2:$A$275,G$2)</f>
        <v>1</v>
      </c>
      <c r="H61" s="1">
        <f>COUNTIFS('Raw data'!$B$2:$B$275,$D61,'Raw data'!$A$2:$A$275,H$2)</f>
        <v>0</v>
      </c>
      <c r="I61" s="1">
        <f>COUNTIFS('Raw data'!$B$2:$B$275,$D61,'Raw data'!$A$2:$A$275,I$2)</f>
        <v>0</v>
      </c>
    </row>
    <row r="62" spans="1:9" ht="17" x14ac:dyDescent="0.2">
      <c r="A62" s="1" t="str">
        <v>Minsur</v>
      </c>
      <c r="B62" s="1">
        <f>COUNTIF('Raw data'!$B$2:$B$275,$A62)</f>
        <v>1</v>
      </c>
      <c r="D62" s="1" t="str">
        <v>Metallic Resources, Inc.</v>
      </c>
      <c r="E62" s="1">
        <f>COUNTIF('Raw data'!$B$2:$B$275,$D62)</f>
        <v>1</v>
      </c>
      <c r="F62" s="1">
        <f>COUNTIFS('Raw data'!$B$2:$B$275,$D62,'Raw data'!$A$2:$A$275,F$2)</f>
        <v>0</v>
      </c>
      <c r="G62" s="1">
        <f>COUNTIFS('Raw data'!$B$2:$B$275,$D62,'Raw data'!$A$2:$A$275,G$2)</f>
        <v>1</v>
      </c>
      <c r="H62" s="1">
        <f>COUNTIFS('Raw data'!$B$2:$B$275,$D62,'Raw data'!$A$2:$A$275,H$2)</f>
        <v>0</v>
      </c>
      <c r="I62" s="1">
        <f>COUNTIFS('Raw data'!$B$2:$B$275,$D62,'Raw data'!$A$2:$A$275,I$2)</f>
        <v>0</v>
      </c>
    </row>
    <row r="63" spans="1:9" ht="17" x14ac:dyDescent="0.2">
      <c r="A63" s="1" t="str">
        <v>Mitsubishi Materials Corporation</v>
      </c>
      <c r="B63" s="1">
        <f>COUNTIF('Raw data'!$B$2:$B$275,$A63)</f>
        <v>2</v>
      </c>
      <c r="D63" s="1" t="str">
        <v>Metallo Belgium N.V.</v>
      </c>
      <c r="E63" s="1">
        <f>COUNTIF('Raw data'!$B$2:$B$275,$D63)</f>
        <v>1</v>
      </c>
      <c r="F63" s="1">
        <f>COUNTIFS('Raw data'!$B$2:$B$275,$D63,'Raw data'!$A$2:$A$275,F$2)</f>
        <v>0</v>
      </c>
      <c r="G63" s="1">
        <f>COUNTIFS('Raw data'!$B$2:$B$275,$D63,'Raw data'!$A$2:$A$275,G$2)</f>
        <v>1</v>
      </c>
      <c r="H63" s="1">
        <f>COUNTIFS('Raw data'!$B$2:$B$275,$D63,'Raw data'!$A$2:$A$275,H$2)</f>
        <v>0</v>
      </c>
      <c r="I63" s="1">
        <f>COUNTIFS('Raw data'!$B$2:$B$275,$D63,'Raw data'!$A$2:$A$275,I$2)</f>
        <v>0</v>
      </c>
    </row>
    <row r="64" spans="1:9" ht="17" x14ac:dyDescent="0.2">
      <c r="A64" s="1" t="str">
        <v>O.M. Manufacturing (Thailand) Co., Ltd.</v>
      </c>
      <c r="B64" s="1">
        <f>COUNTIF('Raw data'!$B$2:$B$275,$A64)</f>
        <v>1</v>
      </c>
      <c r="D64" s="1" t="str">
        <v>Metallo Spain S.L.U.</v>
      </c>
      <c r="E64" s="1">
        <f>COUNTIF('Raw data'!$B$2:$B$275,$D64)</f>
        <v>1</v>
      </c>
      <c r="F64" s="1">
        <f>COUNTIFS('Raw data'!$B$2:$B$275,$D64,'Raw data'!$A$2:$A$275,F$2)</f>
        <v>0</v>
      </c>
      <c r="G64" s="1">
        <f>COUNTIFS('Raw data'!$B$2:$B$275,$D64,'Raw data'!$A$2:$A$275,G$2)</f>
        <v>1</v>
      </c>
      <c r="H64" s="1">
        <f>COUNTIFS('Raw data'!$B$2:$B$275,$D64,'Raw data'!$A$2:$A$275,H$2)</f>
        <v>0</v>
      </c>
      <c r="I64" s="1">
        <f>COUNTIFS('Raw data'!$B$2:$B$275,$D64,'Raw data'!$A$2:$A$275,I$2)</f>
        <v>0</v>
      </c>
    </row>
    <row r="65" spans="1:9" ht="17" x14ac:dyDescent="0.2">
      <c r="A65" s="1" t="str">
        <v>O.M. Manufacturing Philippines, Inc.</v>
      </c>
      <c r="B65" s="1">
        <f>COUNTIF('Raw data'!$B$2:$B$275,$A65)</f>
        <v>1</v>
      </c>
      <c r="D65" s="1" t="str">
        <v>Minsur</v>
      </c>
      <c r="E65" s="1">
        <f>COUNTIF('Raw data'!$B$2:$B$275,$D65)</f>
        <v>1</v>
      </c>
      <c r="F65" s="1">
        <f>COUNTIFS('Raw data'!$B$2:$B$275,$D65,'Raw data'!$A$2:$A$275,F$2)</f>
        <v>0</v>
      </c>
      <c r="G65" s="1">
        <f>COUNTIFS('Raw data'!$B$2:$B$275,$D65,'Raw data'!$A$2:$A$275,G$2)</f>
        <v>1</v>
      </c>
      <c r="H65" s="1">
        <f>COUNTIFS('Raw data'!$B$2:$B$275,$D65,'Raw data'!$A$2:$A$275,H$2)</f>
        <v>0</v>
      </c>
      <c r="I65" s="1">
        <f>COUNTIFS('Raw data'!$B$2:$B$275,$D65,'Raw data'!$A$2:$A$275,I$2)</f>
        <v>0</v>
      </c>
    </row>
    <row r="66" spans="1:9" ht="17" x14ac:dyDescent="0.2">
      <c r="A66" s="1" t="str">
        <v>Operaciones Metalurgicas S.A.</v>
      </c>
      <c r="B66" s="1">
        <f>COUNTIF('Raw data'!$B$2:$B$275,$A66)</f>
        <v>1</v>
      </c>
      <c r="D66" s="1" t="str">
        <v>O.M. Manufacturing (Thailand) Co., Ltd.</v>
      </c>
      <c r="E66" s="1">
        <f>COUNTIF('Raw data'!$B$2:$B$275,$D66)</f>
        <v>1</v>
      </c>
      <c r="F66" s="1">
        <f>COUNTIFS('Raw data'!$B$2:$B$275,$D66,'Raw data'!$A$2:$A$275,F$2)</f>
        <v>0</v>
      </c>
      <c r="G66" s="1">
        <f>COUNTIFS('Raw data'!$B$2:$B$275,$D66,'Raw data'!$A$2:$A$275,G$2)</f>
        <v>1</v>
      </c>
      <c r="H66" s="1">
        <f>COUNTIFS('Raw data'!$B$2:$B$275,$D66,'Raw data'!$A$2:$A$275,H$2)</f>
        <v>0</v>
      </c>
      <c r="I66" s="1">
        <f>COUNTIFS('Raw data'!$B$2:$B$275,$D66,'Raw data'!$A$2:$A$275,I$2)</f>
        <v>0</v>
      </c>
    </row>
    <row r="67" spans="1:9" ht="17" x14ac:dyDescent="0.2">
      <c r="A67" s="1" t="str">
        <v>PT ATD Makmur Mandiri Jaya</v>
      </c>
      <c r="B67" s="1">
        <f>COUNTIF('Raw data'!$B$2:$B$275,$A67)</f>
        <v>1</v>
      </c>
      <c r="D67" s="1" t="str">
        <v>O.M. Manufacturing Philippines, Inc.</v>
      </c>
      <c r="E67" s="1">
        <f>COUNTIF('Raw data'!$B$2:$B$275,$D67)</f>
        <v>1</v>
      </c>
      <c r="F67" s="1">
        <f>COUNTIFS('Raw data'!$B$2:$B$275,$D67,'Raw data'!$A$2:$A$275,F$2)</f>
        <v>0</v>
      </c>
      <c r="G67" s="1">
        <f>COUNTIFS('Raw data'!$B$2:$B$275,$D67,'Raw data'!$A$2:$A$275,G$2)</f>
        <v>1</v>
      </c>
      <c r="H67" s="1">
        <f>COUNTIFS('Raw data'!$B$2:$B$275,$D67,'Raw data'!$A$2:$A$275,H$2)</f>
        <v>0</v>
      </c>
      <c r="I67" s="1">
        <f>COUNTIFS('Raw data'!$B$2:$B$275,$D67,'Raw data'!$A$2:$A$275,I$2)</f>
        <v>0</v>
      </c>
    </row>
    <row r="68" spans="1:9" ht="17" x14ac:dyDescent="0.2">
      <c r="A68" s="1" t="str">
        <v>PT Artha Cipta Langgeng</v>
      </c>
      <c r="B68" s="1">
        <f>COUNTIF('Raw data'!$B$2:$B$275,$A68)</f>
        <v>1</v>
      </c>
      <c r="D68" s="1" t="str">
        <v>Operaciones Metalurgicas S.A.</v>
      </c>
      <c r="E68" s="1">
        <f>COUNTIF('Raw data'!$B$2:$B$275,$D68)</f>
        <v>1</v>
      </c>
      <c r="F68" s="1">
        <f>COUNTIFS('Raw data'!$B$2:$B$275,$D68,'Raw data'!$A$2:$A$275,F$2)</f>
        <v>0</v>
      </c>
      <c r="G68" s="1">
        <f>COUNTIFS('Raw data'!$B$2:$B$275,$D68,'Raw data'!$A$2:$A$275,G$2)</f>
        <v>1</v>
      </c>
      <c r="H68" s="1">
        <f>COUNTIFS('Raw data'!$B$2:$B$275,$D68,'Raw data'!$A$2:$A$275,H$2)</f>
        <v>0</v>
      </c>
      <c r="I68" s="1">
        <f>COUNTIFS('Raw data'!$B$2:$B$275,$D68,'Raw data'!$A$2:$A$275,I$2)</f>
        <v>0</v>
      </c>
    </row>
    <row r="69" spans="1:9" ht="17" x14ac:dyDescent="0.2">
      <c r="A69" s="1" t="str">
        <v>PT Babel Surya Alam Lestari</v>
      </c>
      <c r="B69" s="1">
        <f>COUNTIF('Raw data'!$B$2:$B$275,$A69)</f>
        <v>1</v>
      </c>
      <c r="D69" s="1" t="str">
        <v>PT ATD Makmur Mandiri Jaya</v>
      </c>
      <c r="E69" s="1">
        <f>COUNTIF('Raw data'!$B$2:$B$275,$D69)</f>
        <v>1</v>
      </c>
      <c r="F69" s="1">
        <f>COUNTIFS('Raw data'!$B$2:$B$275,$D69,'Raw data'!$A$2:$A$275,F$2)</f>
        <v>0</v>
      </c>
      <c r="G69" s="1">
        <f>COUNTIFS('Raw data'!$B$2:$B$275,$D69,'Raw data'!$A$2:$A$275,G$2)</f>
        <v>1</v>
      </c>
      <c r="H69" s="1">
        <f>COUNTIFS('Raw data'!$B$2:$B$275,$D69,'Raw data'!$A$2:$A$275,H$2)</f>
        <v>0</v>
      </c>
      <c r="I69" s="1">
        <f>COUNTIFS('Raw data'!$B$2:$B$275,$D69,'Raw data'!$A$2:$A$275,I$2)</f>
        <v>0</v>
      </c>
    </row>
    <row r="70" spans="1:9" ht="17" x14ac:dyDescent="0.2">
      <c r="A70" s="1" t="str">
        <v>PT Bangka Serumpun</v>
      </c>
      <c r="B70" s="1">
        <f>COUNTIF('Raw data'!$B$2:$B$275,$A70)</f>
        <v>1</v>
      </c>
      <c r="D70" s="1" t="str">
        <v>PT Artha Cipta Langgeng</v>
      </c>
      <c r="E70" s="1">
        <f>COUNTIF('Raw data'!$B$2:$B$275,$D70)</f>
        <v>1</v>
      </c>
      <c r="F70" s="1">
        <f>COUNTIFS('Raw data'!$B$2:$B$275,$D70,'Raw data'!$A$2:$A$275,F$2)</f>
        <v>0</v>
      </c>
      <c r="G70" s="1">
        <f>COUNTIFS('Raw data'!$B$2:$B$275,$D70,'Raw data'!$A$2:$A$275,G$2)</f>
        <v>1</v>
      </c>
      <c r="H70" s="1">
        <f>COUNTIFS('Raw data'!$B$2:$B$275,$D70,'Raw data'!$A$2:$A$275,H$2)</f>
        <v>0</v>
      </c>
      <c r="I70" s="1">
        <f>COUNTIFS('Raw data'!$B$2:$B$275,$D70,'Raw data'!$A$2:$A$275,I$2)</f>
        <v>0</v>
      </c>
    </row>
    <row r="71" spans="1:9" ht="17" x14ac:dyDescent="0.2">
      <c r="A71" s="1" t="str">
        <v>PT Menara Cipta Mulia</v>
      </c>
      <c r="B71" s="1">
        <f>COUNTIF('Raw data'!$B$2:$B$275,$A71)</f>
        <v>1</v>
      </c>
      <c r="D71" s="1" t="str">
        <v>PT Babel Surya Alam Lestari</v>
      </c>
      <c r="E71" s="1">
        <f>COUNTIF('Raw data'!$B$2:$B$275,$D71)</f>
        <v>1</v>
      </c>
      <c r="F71" s="1">
        <f>COUNTIFS('Raw data'!$B$2:$B$275,$D71,'Raw data'!$A$2:$A$275,F$2)</f>
        <v>0</v>
      </c>
      <c r="G71" s="1">
        <f>COUNTIFS('Raw data'!$B$2:$B$275,$D71,'Raw data'!$A$2:$A$275,G$2)</f>
        <v>1</v>
      </c>
      <c r="H71" s="1">
        <f>COUNTIFS('Raw data'!$B$2:$B$275,$D71,'Raw data'!$A$2:$A$275,H$2)</f>
        <v>0</v>
      </c>
      <c r="I71" s="1">
        <f>COUNTIFS('Raw data'!$B$2:$B$275,$D71,'Raw data'!$A$2:$A$275,I$2)</f>
        <v>0</v>
      </c>
    </row>
    <row r="72" spans="1:9" ht="17" x14ac:dyDescent="0.2">
      <c r="A72" s="1" t="str">
        <v>PT Mitra Stania Prima</v>
      </c>
      <c r="B72" s="1">
        <f>COUNTIF('Raw data'!$B$2:$B$275,$A72)</f>
        <v>1</v>
      </c>
      <c r="D72" s="1" t="str">
        <v>PT Bangka Serumpun</v>
      </c>
      <c r="E72" s="1">
        <f>COUNTIF('Raw data'!$B$2:$B$275,$D72)</f>
        <v>1</v>
      </c>
      <c r="F72" s="1">
        <f>COUNTIFS('Raw data'!$B$2:$B$275,$D72,'Raw data'!$A$2:$A$275,F$2)</f>
        <v>0</v>
      </c>
      <c r="G72" s="1">
        <f>COUNTIFS('Raw data'!$B$2:$B$275,$D72,'Raw data'!$A$2:$A$275,G$2)</f>
        <v>1</v>
      </c>
      <c r="H72" s="1">
        <f>COUNTIFS('Raw data'!$B$2:$B$275,$D72,'Raw data'!$A$2:$A$275,H$2)</f>
        <v>0</v>
      </c>
      <c r="I72" s="1">
        <f>COUNTIFS('Raw data'!$B$2:$B$275,$D72,'Raw data'!$A$2:$A$275,I$2)</f>
        <v>0</v>
      </c>
    </row>
    <row r="73" spans="1:9" ht="17" x14ac:dyDescent="0.2">
      <c r="A73" s="1" t="str">
        <v>PT Mitra Sukses Globalindo</v>
      </c>
      <c r="B73" s="1">
        <f>COUNTIF('Raw data'!$B$2:$B$275,$A73)</f>
        <v>1</v>
      </c>
      <c r="D73" s="1" t="str">
        <v>PT Menara Cipta Mulia</v>
      </c>
      <c r="E73" s="1">
        <f>COUNTIF('Raw data'!$B$2:$B$275,$D73)</f>
        <v>1</v>
      </c>
      <c r="F73" s="1">
        <f>COUNTIFS('Raw data'!$B$2:$B$275,$D73,'Raw data'!$A$2:$A$275,F$2)</f>
        <v>0</v>
      </c>
      <c r="G73" s="1">
        <f>COUNTIFS('Raw data'!$B$2:$B$275,$D73,'Raw data'!$A$2:$A$275,G$2)</f>
        <v>1</v>
      </c>
      <c r="H73" s="1">
        <f>COUNTIFS('Raw data'!$B$2:$B$275,$D73,'Raw data'!$A$2:$A$275,H$2)</f>
        <v>0</v>
      </c>
      <c r="I73" s="1">
        <f>COUNTIFS('Raw data'!$B$2:$B$275,$D73,'Raw data'!$A$2:$A$275,I$2)</f>
        <v>0</v>
      </c>
    </row>
    <row r="74" spans="1:9" ht="17" x14ac:dyDescent="0.2">
      <c r="A74" s="1" t="str">
        <v>PT Prima Timah Utama</v>
      </c>
      <c r="B74" s="1">
        <f>COUNTIF('Raw data'!$B$2:$B$275,$A74)</f>
        <v>1</v>
      </c>
      <c r="D74" s="1" t="str">
        <v>PT Mitra Stania Prima</v>
      </c>
      <c r="E74" s="1">
        <f>COUNTIF('Raw data'!$B$2:$B$275,$D74)</f>
        <v>1</v>
      </c>
      <c r="F74" s="1">
        <f>COUNTIFS('Raw data'!$B$2:$B$275,$D74,'Raw data'!$A$2:$A$275,F$2)</f>
        <v>0</v>
      </c>
      <c r="G74" s="1">
        <f>COUNTIFS('Raw data'!$B$2:$B$275,$D74,'Raw data'!$A$2:$A$275,G$2)</f>
        <v>1</v>
      </c>
      <c r="H74" s="1">
        <f>COUNTIFS('Raw data'!$B$2:$B$275,$D74,'Raw data'!$A$2:$A$275,H$2)</f>
        <v>0</v>
      </c>
      <c r="I74" s="1">
        <f>COUNTIFS('Raw data'!$B$2:$B$275,$D74,'Raw data'!$A$2:$A$275,I$2)</f>
        <v>0</v>
      </c>
    </row>
    <row r="75" spans="1:9" ht="17" x14ac:dyDescent="0.2">
      <c r="A75" s="1" t="str">
        <v>PT Refined Bangka Tin</v>
      </c>
      <c r="B75" s="1">
        <f>COUNTIF('Raw data'!$B$2:$B$275,$A75)</f>
        <v>1</v>
      </c>
      <c r="D75" s="1" t="str">
        <v>PT Mitra Sukses Globalindo</v>
      </c>
      <c r="E75" s="1">
        <f>COUNTIF('Raw data'!$B$2:$B$275,$D75)</f>
        <v>1</v>
      </c>
      <c r="F75" s="1">
        <f>COUNTIFS('Raw data'!$B$2:$B$275,$D75,'Raw data'!$A$2:$A$275,F$2)</f>
        <v>0</v>
      </c>
      <c r="G75" s="1">
        <f>COUNTIFS('Raw data'!$B$2:$B$275,$D75,'Raw data'!$A$2:$A$275,G$2)</f>
        <v>1</v>
      </c>
      <c r="H75" s="1">
        <f>COUNTIFS('Raw data'!$B$2:$B$275,$D75,'Raw data'!$A$2:$A$275,H$2)</f>
        <v>0</v>
      </c>
      <c r="I75" s="1">
        <f>COUNTIFS('Raw data'!$B$2:$B$275,$D75,'Raw data'!$A$2:$A$275,I$2)</f>
        <v>0</v>
      </c>
    </row>
    <row r="76" spans="1:9" ht="17" x14ac:dyDescent="0.2">
      <c r="A76" s="1" t="str">
        <v>PT Timah Tbk Kundur</v>
      </c>
      <c r="B76" s="1">
        <f>COUNTIF('Raw data'!$B$2:$B$275,$A76)</f>
        <v>1</v>
      </c>
      <c r="D76" s="1" t="str">
        <v>PT Prima Timah Utama</v>
      </c>
      <c r="E76" s="1">
        <f>COUNTIF('Raw data'!$B$2:$B$275,$D76)</f>
        <v>1</v>
      </c>
      <c r="F76" s="1">
        <f>COUNTIFS('Raw data'!$B$2:$B$275,$D76,'Raw data'!$A$2:$A$275,F$2)</f>
        <v>0</v>
      </c>
      <c r="G76" s="1">
        <f>COUNTIFS('Raw data'!$B$2:$B$275,$D76,'Raw data'!$A$2:$A$275,G$2)</f>
        <v>1</v>
      </c>
      <c r="H76" s="1">
        <f>COUNTIFS('Raw data'!$B$2:$B$275,$D76,'Raw data'!$A$2:$A$275,H$2)</f>
        <v>0</v>
      </c>
      <c r="I76" s="1">
        <f>COUNTIFS('Raw data'!$B$2:$B$275,$D76,'Raw data'!$A$2:$A$275,I$2)</f>
        <v>0</v>
      </c>
    </row>
    <row r="77" spans="1:9" ht="17" x14ac:dyDescent="0.2">
      <c r="A77" s="1" t="str">
        <v>PT Timah Tbk Mentok</v>
      </c>
      <c r="B77" s="1">
        <f>COUNTIF('Raw data'!$B$2:$B$275,$A77)</f>
        <v>1</v>
      </c>
      <c r="D77" s="1" t="str">
        <v>PT Refined Bangka Tin</v>
      </c>
      <c r="E77" s="1">
        <f>COUNTIF('Raw data'!$B$2:$B$275,$D77)</f>
        <v>1</v>
      </c>
      <c r="F77" s="1">
        <f>COUNTIFS('Raw data'!$B$2:$B$275,$D77,'Raw data'!$A$2:$A$275,F$2)</f>
        <v>0</v>
      </c>
      <c r="G77" s="1">
        <f>COUNTIFS('Raw data'!$B$2:$B$275,$D77,'Raw data'!$A$2:$A$275,G$2)</f>
        <v>1</v>
      </c>
      <c r="H77" s="1">
        <f>COUNTIFS('Raw data'!$B$2:$B$275,$D77,'Raw data'!$A$2:$A$275,H$2)</f>
        <v>0</v>
      </c>
      <c r="I77" s="1">
        <f>COUNTIFS('Raw data'!$B$2:$B$275,$D77,'Raw data'!$A$2:$A$275,I$2)</f>
        <v>0</v>
      </c>
    </row>
    <row r="78" spans="1:9" ht="17" x14ac:dyDescent="0.2">
      <c r="A78" s="1" t="str">
        <v>Rui Da Hung</v>
      </c>
      <c r="B78" s="1">
        <f>COUNTIF('Raw data'!$B$2:$B$275,$A78)</f>
        <v>1</v>
      </c>
      <c r="D78" s="1" t="str">
        <v>PT Timah Tbk Kundur</v>
      </c>
      <c r="E78" s="1">
        <f>COUNTIF('Raw data'!$B$2:$B$275,$D78)</f>
        <v>1</v>
      </c>
      <c r="F78" s="1">
        <f>COUNTIFS('Raw data'!$B$2:$B$275,$D78,'Raw data'!$A$2:$A$275,F$2)</f>
        <v>0</v>
      </c>
      <c r="G78" s="1">
        <f>COUNTIFS('Raw data'!$B$2:$B$275,$D78,'Raw data'!$A$2:$A$275,G$2)</f>
        <v>1</v>
      </c>
      <c r="H78" s="1">
        <f>COUNTIFS('Raw data'!$B$2:$B$275,$D78,'Raw data'!$A$2:$A$275,H$2)</f>
        <v>0</v>
      </c>
      <c r="I78" s="1">
        <f>COUNTIFS('Raw data'!$B$2:$B$275,$D78,'Raw data'!$A$2:$A$275,I$2)</f>
        <v>0</v>
      </c>
    </row>
    <row r="79" spans="1:9" ht="17" x14ac:dyDescent="0.2">
      <c r="A79" s="1" t="str">
        <v>Soft Metais Ltda.</v>
      </c>
      <c r="B79" s="1">
        <f>COUNTIF('Raw data'!$B$2:$B$275,$A79)</f>
        <v>1</v>
      </c>
      <c r="D79" s="1" t="str">
        <v>PT Timah Tbk Mentok</v>
      </c>
      <c r="E79" s="1">
        <f>COUNTIF('Raw data'!$B$2:$B$275,$D79)</f>
        <v>1</v>
      </c>
      <c r="F79" s="1">
        <f>COUNTIFS('Raw data'!$B$2:$B$275,$D79,'Raw data'!$A$2:$A$275,F$2)</f>
        <v>0</v>
      </c>
      <c r="G79" s="1">
        <f>COUNTIFS('Raw data'!$B$2:$B$275,$D79,'Raw data'!$A$2:$A$275,G$2)</f>
        <v>1</v>
      </c>
      <c r="H79" s="1">
        <f>COUNTIFS('Raw data'!$B$2:$B$275,$D79,'Raw data'!$A$2:$A$275,H$2)</f>
        <v>0</v>
      </c>
      <c r="I79" s="1">
        <f>COUNTIFS('Raw data'!$B$2:$B$275,$D79,'Raw data'!$A$2:$A$275,I$2)</f>
        <v>0</v>
      </c>
    </row>
    <row r="80" spans="1:9" ht="17" x14ac:dyDescent="0.2">
      <c r="A80" s="1" t="str">
        <v>Thai Nguyen Mining and Metallurgy Co., Ltd.</v>
      </c>
      <c r="B80" s="1">
        <f>COUNTIF('Raw data'!$B$2:$B$275,$A80)</f>
        <v>1</v>
      </c>
      <c r="D80" s="1" t="str">
        <v>Rui Da Hung</v>
      </c>
      <c r="E80" s="1">
        <f>COUNTIF('Raw data'!$B$2:$B$275,$D80)</f>
        <v>1</v>
      </c>
      <c r="F80" s="1">
        <f>COUNTIFS('Raw data'!$B$2:$B$275,$D80,'Raw data'!$A$2:$A$275,F$2)</f>
        <v>0</v>
      </c>
      <c r="G80" s="1">
        <f>COUNTIFS('Raw data'!$B$2:$B$275,$D80,'Raw data'!$A$2:$A$275,G$2)</f>
        <v>1</v>
      </c>
      <c r="H80" s="1">
        <f>COUNTIFS('Raw data'!$B$2:$B$275,$D80,'Raw data'!$A$2:$A$275,H$2)</f>
        <v>0</v>
      </c>
      <c r="I80" s="1">
        <f>COUNTIFS('Raw data'!$B$2:$B$275,$D80,'Raw data'!$A$2:$A$275,I$2)</f>
        <v>0</v>
      </c>
    </row>
    <row r="81" spans="1:9" ht="17" x14ac:dyDescent="0.2">
      <c r="A81" s="1" t="str">
        <v>Thaisarco</v>
      </c>
      <c r="B81" s="1">
        <f>COUNTIF('Raw data'!$B$2:$B$275,$A81)</f>
        <v>1</v>
      </c>
      <c r="D81" s="1" t="str">
        <v>Soft Metais Ltda.</v>
      </c>
      <c r="E81" s="1">
        <f>COUNTIF('Raw data'!$B$2:$B$275,$D81)</f>
        <v>1</v>
      </c>
      <c r="F81" s="1">
        <f>COUNTIFS('Raw data'!$B$2:$B$275,$D81,'Raw data'!$A$2:$A$275,F$2)</f>
        <v>0</v>
      </c>
      <c r="G81" s="1">
        <f>COUNTIFS('Raw data'!$B$2:$B$275,$D81,'Raw data'!$A$2:$A$275,G$2)</f>
        <v>1</v>
      </c>
      <c r="H81" s="1">
        <f>COUNTIFS('Raw data'!$B$2:$B$275,$D81,'Raw data'!$A$2:$A$275,H$2)</f>
        <v>0</v>
      </c>
      <c r="I81" s="1">
        <f>COUNTIFS('Raw data'!$B$2:$B$275,$D81,'Raw data'!$A$2:$A$275,I$2)</f>
        <v>0</v>
      </c>
    </row>
    <row r="82" spans="1:9" ht="17" x14ac:dyDescent="0.2">
      <c r="A82" s="1" t="str">
        <v>Tin Technology &amp; Refining</v>
      </c>
      <c r="B82" s="1">
        <f>COUNTIF('Raw data'!$B$2:$B$275,$A82)</f>
        <v>1</v>
      </c>
      <c r="D82" s="1" t="str">
        <v>Thai Nguyen Mining and Metallurgy Co., Ltd.</v>
      </c>
      <c r="E82" s="1">
        <f>COUNTIF('Raw data'!$B$2:$B$275,$D82)</f>
        <v>1</v>
      </c>
      <c r="F82" s="1">
        <f>COUNTIFS('Raw data'!$B$2:$B$275,$D82,'Raw data'!$A$2:$A$275,F$2)</f>
        <v>0</v>
      </c>
      <c r="G82" s="1">
        <f>COUNTIFS('Raw data'!$B$2:$B$275,$D82,'Raw data'!$A$2:$A$275,G$2)</f>
        <v>1</v>
      </c>
      <c r="H82" s="1">
        <f>COUNTIFS('Raw data'!$B$2:$B$275,$D82,'Raw data'!$A$2:$A$275,H$2)</f>
        <v>0</v>
      </c>
      <c r="I82" s="1">
        <f>COUNTIFS('Raw data'!$B$2:$B$275,$D82,'Raw data'!$A$2:$A$275,I$2)</f>
        <v>0</v>
      </c>
    </row>
    <row r="83" spans="1:9" ht="17" x14ac:dyDescent="0.2">
      <c r="A83" s="1" t="str">
        <v>White Solder Metalurgia e Mineracao Ltda.</v>
      </c>
      <c r="B83" s="1">
        <f>COUNTIF('Raw data'!$B$2:$B$275,$A83)</f>
        <v>1</v>
      </c>
      <c r="D83" s="1" t="str">
        <v>Thaisarco</v>
      </c>
      <c r="E83" s="1">
        <f>COUNTIF('Raw data'!$B$2:$B$275,$D83)</f>
        <v>1</v>
      </c>
      <c r="F83" s="1">
        <f>COUNTIFS('Raw data'!$B$2:$B$275,$D83,'Raw data'!$A$2:$A$275,F$2)</f>
        <v>0</v>
      </c>
      <c r="G83" s="1">
        <f>COUNTIFS('Raw data'!$B$2:$B$275,$D83,'Raw data'!$A$2:$A$275,G$2)</f>
        <v>1</v>
      </c>
      <c r="H83" s="1">
        <f>COUNTIFS('Raw data'!$B$2:$B$275,$D83,'Raw data'!$A$2:$A$275,H$2)</f>
        <v>0</v>
      </c>
      <c r="I83" s="1">
        <f>COUNTIFS('Raw data'!$B$2:$B$275,$D83,'Raw data'!$A$2:$A$275,I$2)</f>
        <v>0</v>
      </c>
    </row>
    <row r="84" spans="1:9" ht="34" x14ac:dyDescent="0.2">
      <c r="A84" s="1" t="str">
        <v>Yunnan Chengfeng Non-ferrous Metals Co., Ltd.</v>
      </c>
      <c r="B84" s="1">
        <f>COUNTIF('Raw data'!$B$2:$B$275,$A84)</f>
        <v>1</v>
      </c>
      <c r="D84" s="1" t="str">
        <v>Tin Technology &amp; Refining</v>
      </c>
      <c r="E84" s="1">
        <f>COUNTIF('Raw data'!$B$2:$B$275,$D84)</f>
        <v>1</v>
      </c>
      <c r="F84" s="1">
        <f>COUNTIFS('Raw data'!$B$2:$B$275,$D84,'Raw data'!$A$2:$A$275,F$2)</f>
        <v>0</v>
      </c>
      <c r="G84" s="1">
        <f>COUNTIFS('Raw data'!$B$2:$B$275,$D84,'Raw data'!$A$2:$A$275,G$2)</f>
        <v>1</v>
      </c>
      <c r="H84" s="1">
        <f>COUNTIFS('Raw data'!$B$2:$B$275,$D84,'Raw data'!$A$2:$A$275,H$2)</f>
        <v>0</v>
      </c>
      <c r="I84" s="1">
        <f>COUNTIFS('Raw data'!$B$2:$B$275,$D84,'Raw data'!$A$2:$A$275,I$2)</f>
        <v>0</v>
      </c>
    </row>
    <row r="85" spans="1:9" ht="17" x14ac:dyDescent="0.2">
      <c r="A85" s="1" t="str">
        <v>Yunnan Tin Company Limited</v>
      </c>
      <c r="B85" s="1">
        <f>COUNTIF('Raw data'!$B$2:$B$275,$A85)</f>
        <v>1</v>
      </c>
      <c r="D85" s="1" t="str">
        <v>White Solder Metalurgia e Mineracao Ltda.</v>
      </c>
      <c r="E85" s="1">
        <f>COUNTIF('Raw data'!$B$2:$B$275,$D85)</f>
        <v>1</v>
      </c>
      <c r="F85" s="1">
        <f>COUNTIFS('Raw data'!$B$2:$B$275,$D85,'Raw data'!$A$2:$A$275,F$2)</f>
        <v>0</v>
      </c>
      <c r="G85" s="1">
        <f>COUNTIFS('Raw data'!$B$2:$B$275,$D85,'Raw data'!$A$2:$A$275,G$2)</f>
        <v>1</v>
      </c>
      <c r="H85" s="1">
        <f>COUNTIFS('Raw data'!$B$2:$B$275,$D85,'Raw data'!$A$2:$A$275,H$2)</f>
        <v>0</v>
      </c>
      <c r="I85" s="1">
        <f>COUNTIFS('Raw data'!$B$2:$B$275,$D85,'Raw data'!$A$2:$A$275,I$2)</f>
        <v>0</v>
      </c>
    </row>
    <row r="86" spans="1:9" ht="34" x14ac:dyDescent="0.2">
      <c r="A86" s="1" t="str">
        <v>Yunnan Yunfan Nonferrous Metals Co., Ltd.</v>
      </c>
      <c r="B86" s="1">
        <f>COUNTIF('Raw data'!$B$2:$B$275,$A86)</f>
        <v>1</v>
      </c>
      <c r="D86" s="1" t="str">
        <v>Yunnan Chengfeng Non-ferrous Metals Co., Ltd.</v>
      </c>
      <c r="E86" s="1">
        <f>COUNTIF('Raw data'!$B$2:$B$275,$D86)</f>
        <v>1</v>
      </c>
      <c r="F86" s="1">
        <f>COUNTIFS('Raw data'!$B$2:$B$275,$D86,'Raw data'!$A$2:$A$275,F$2)</f>
        <v>0</v>
      </c>
      <c r="G86" s="1">
        <f>COUNTIFS('Raw data'!$B$2:$B$275,$D86,'Raw data'!$A$2:$A$275,G$2)</f>
        <v>1</v>
      </c>
      <c r="H86" s="1">
        <f>COUNTIFS('Raw data'!$B$2:$B$275,$D86,'Raw data'!$A$2:$A$275,H$2)</f>
        <v>0</v>
      </c>
      <c r="I86" s="1">
        <f>COUNTIFS('Raw data'!$B$2:$B$275,$D86,'Raw data'!$A$2:$A$275,I$2)</f>
        <v>0</v>
      </c>
    </row>
    <row r="87" spans="1:9" ht="17" x14ac:dyDescent="0.2">
      <c r="A87" s="1" t="str">
        <v>8853 S.p.A.</v>
      </c>
      <c r="B87" s="1">
        <f>COUNTIF('Raw data'!$B$2:$B$275,$A87)</f>
        <v>1</v>
      </c>
      <c r="D87" s="1" t="str">
        <v>Yunnan Tin Company Limited</v>
      </c>
      <c r="E87" s="1">
        <f>COUNTIF('Raw data'!$B$2:$B$275,$D87)</f>
        <v>1</v>
      </c>
      <c r="F87" s="1">
        <f>COUNTIFS('Raw data'!$B$2:$B$275,$D87,'Raw data'!$A$2:$A$275,F$2)</f>
        <v>0</v>
      </c>
      <c r="G87" s="1">
        <f>COUNTIFS('Raw data'!$B$2:$B$275,$D87,'Raw data'!$A$2:$A$275,G$2)</f>
        <v>1</v>
      </c>
      <c r="H87" s="1">
        <f>COUNTIFS('Raw data'!$B$2:$B$275,$D87,'Raw data'!$A$2:$A$275,H$2)</f>
        <v>0</v>
      </c>
      <c r="I87" s="1">
        <f>COUNTIFS('Raw data'!$B$2:$B$275,$D87,'Raw data'!$A$2:$A$275,I$2)</f>
        <v>0</v>
      </c>
    </row>
    <row r="88" spans="1:9" ht="17" x14ac:dyDescent="0.2">
      <c r="A88" s="1" t="str">
        <v>AU Traders and Refiners</v>
      </c>
      <c r="B88" s="1">
        <f>COUNTIF('Raw data'!$B$2:$B$275,$A88)</f>
        <v>1</v>
      </c>
      <c r="D88" s="1" t="str">
        <v>Yunnan Yunfan Nonferrous Metals Co., Ltd.</v>
      </c>
      <c r="E88" s="1">
        <f>COUNTIF('Raw data'!$B$2:$B$275,$D88)</f>
        <v>1</v>
      </c>
      <c r="F88" s="1">
        <f>COUNTIFS('Raw data'!$B$2:$B$275,$D88,'Raw data'!$A$2:$A$275,F$2)</f>
        <v>0</v>
      </c>
      <c r="G88" s="1">
        <f>COUNTIFS('Raw data'!$B$2:$B$275,$D88,'Raw data'!$A$2:$A$275,G$2)</f>
        <v>1</v>
      </c>
      <c r="H88" s="1">
        <f>COUNTIFS('Raw data'!$B$2:$B$275,$D88,'Raw data'!$A$2:$A$275,H$2)</f>
        <v>0</v>
      </c>
      <c r="I88" s="1">
        <f>COUNTIFS('Raw data'!$B$2:$B$275,$D88,'Raw data'!$A$2:$A$275,I$2)</f>
        <v>0</v>
      </c>
    </row>
    <row r="89" spans="1:9" ht="17" x14ac:dyDescent="0.2">
      <c r="A89" s="1" t="str">
        <v>Advanced Chemical Company</v>
      </c>
      <c r="B89" s="1">
        <f>COUNTIF('Raw data'!$B$2:$B$275,$A89)</f>
        <v>1</v>
      </c>
      <c r="D89" s="1" t="str">
        <v>8853 S.p.A.</v>
      </c>
      <c r="E89" s="1">
        <f>COUNTIF('Raw data'!$B$2:$B$275,$D89)</f>
        <v>1</v>
      </c>
      <c r="F89" s="1">
        <f>COUNTIFS('Raw data'!$B$2:$B$275,$D89,'Raw data'!$A$2:$A$275,F$2)</f>
        <v>0</v>
      </c>
      <c r="G89" s="1">
        <f>COUNTIFS('Raw data'!$B$2:$B$275,$D89,'Raw data'!$A$2:$A$275,G$2)</f>
        <v>0</v>
      </c>
      <c r="H89" s="1">
        <f>COUNTIFS('Raw data'!$B$2:$B$275,$D89,'Raw data'!$A$2:$A$275,H$2)</f>
        <v>1</v>
      </c>
      <c r="I89" s="1">
        <f>COUNTIFS('Raw data'!$B$2:$B$275,$D89,'Raw data'!$A$2:$A$275,I$2)</f>
        <v>0</v>
      </c>
    </row>
    <row r="90" spans="1:9" ht="17" x14ac:dyDescent="0.2">
      <c r="A90" s="1" t="str">
        <v>Aida Chemical Industries Co., Ltd.</v>
      </c>
      <c r="B90" s="1">
        <f>COUNTIF('Raw data'!$B$2:$B$275,$A90)</f>
        <v>1</v>
      </c>
      <c r="D90" s="1" t="str">
        <v>AU Traders and Refiners</v>
      </c>
      <c r="E90" s="1">
        <f>COUNTIF('Raw data'!$B$2:$B$275,$D90)</f>
        <v>1</v>
      </c>
      <c r="F90" s="1">
        <f>COUNTIFS('Raw data'!$B$2:$B$275,$D90,'Raw data'!$A$2:$A$275,F$2)</f>
        <v>0</v>
      </c>
      <c r="G90" s="1">
        <f>COUNTIFS('Raw data'!$B$2:$B$275,$D90,'Raw data'!$A$2:$A$275,G$2)</f>
        <v>0</v>
      </c>
      <c r="H90" s="1">
        <f>COUNTIFS('Raw data'!$B$2:$B$275,$D90,'Raw data'!$A$2:$A$275,H$2)</f>
        <v>1</v>
      </c>
      <c r="I90" s="1">
        <f>COUNTIFS('Raw data'!$B$2:$B$275,$D90,'Raw data'!$A$2:$A$275,I$2)</f>
        <v>0</v>
      </c>
    </row>
    <row r="91" spans="1:9" ht="17" x14ac:dyDescent="0.2">
      <c r="A91" s="1" t="str">
        <v>Al Etihad Gold Refinery DMCC</v>
      </c>
      <c r="B91" s="1">
        <f>COUNTIF('Raw data'!$B$2:$B$275,$A91)</f>
        <v>1</v>
      </c>
      <c r="D91" s="1" t="str">
        <v>Advanced Chemical Company</v>
      </c>
      <c r="E91" s="1">
        <f>COUNTIF('Raw data'!$B$2:$B$275,$D91)</f>
        <v>1</v>
      </c>
      <c r="F91" s="1">
        <f>COUNTIFS('Raw data'!$B$2:$B$275,$D91,'Raw data'!$A$2:$A$275,F$2)</f>
        <v>0</v>
      </c>
      <c r="G91" s="1">
        <f>COUNTIFS('Raw data'!$B$2:$B$275,$D91,'Raw data'!$A$2:$A$275,G$2)</f>
        <v>0</v>
      </c>
      <c r="H91" s="1">
        <f>COUNTIFS('Raw data'!$B$2:$B$275,$D91,'Raw data'!$A$2:$A$275,H$2)</f>
        <v>1</v>
      </c>
      <c r="I91" s="1">
        <f>COUNTIFS('Raw data'!$B$2:$B$275,$D91,'Raw data'!$A$2:$A$275,I$2)</f>
        <v>0</v>
      </c>
    </row>
    <row r="92" spans="1:9" ht="17" x14ac:dyDescent="0.2">
      <c r="A92" s="1" t="str">
        <v>Allgemeine Goldund Silberscheideanstalt A.G.</v>
      </c>
      <c r="B92" s="1">
        <f>COUNTIF('Raw data'!$B$2:$B$275,$A92)</f>
        <v>1</v>
      </c>
      <c r="D92" s="1" t="str">
        <v>Aida Chemical Industries Co., Ltd.</v>
      </c>
      <c r="E92" s="1">
        <f>COUNTIF('Raw data'!$B$2:$B$275,$D92)</f>
        <v>1</v>
      </c>
      <c r="F92" s="1">
        <f>COUNTIFS('Raw data'!$B$2:$B$275,$D92,'Raw data'!$A$2:$A$275,F$2)</f>
        <v>0</v>
      </c>
      <c r="G92" s="1">
        <f>COUNTIFS('Raw data'!$B$2:$B$275,$D92,'Raw data'!$A$2:$A$275,G$2)</f>
        <v>0</v>
      </c>
      <c r="H92" s="1">
        <f>COUNTIFS('Raw data'!$B$2:$B$275,$D92,'Raw data'!$A$2:$A$275,H$2)</f>
        <v>1</v>
      </c>
      <c r="I92" s="1">
        <f>COUNTIFS('Raw data'!$B$2:$B$275,$D92,'Raw data'!$A$2:$A$275,I$2)</f>
        <v>0</v>
      </c>
    </row>
    <row r="93" spans="1:9" ht="34" x14ac:dyDescent="0.2">
      <c r="A93" s="1" t="str">
        <v>Almalyk Mining and Metallurgical Complex (AMMC)</v>
      </c>
      <c r="B93" s="1">
        <f>COUNTIF('Raw data'!$B$2:$B$275,$A93)</f>
        <v>1</v>
      </c>
      <c r="D93" s="1" t="str">
        <v>Al Etihad Gold Refinery DMCC</v>
      </c>
      <c r="E93" s="1">
        <f>COUNTIF('Raw data'!$B$2:$B$275,$D93)</f>
        <v>1</v>
      </c>
      <c r="F93" s="1">
        <f>COUNTIFS('Raw data'!$B$2:$B$275,$D93,'Raw data'!$A$2:$A$275,F$2)</f>
        <v>0</v>
      </c>
      <c r="G93" s="1">
        <f>COUNTIFS('Raw data'!$B$2:$B$275,$D93,'Raw data'!$A$2:$A$275,G$2)</f>
        <v>0</v>
      </c>
      <c r="H93" s="1">
        <f>COUNTIFS('Raw data'!$B$2:$B$275,$D93,'Raw data'!$A$2:$A$275,H$2)</f>
        <v>1</v>
      </c>
      <c r="I93" s="1">
        <f>COUNTIFS('Raw data'!$B$2:$B$275,$D93,'Raw data'!$A$2:$A$275,I$2)</f>
        <v>0</v>
      </c>
    </row>
    <row r="94" spans="1:9" ht="17" x14ac:dyDescent="0.2">
      <c r="A94" s="1" t="str">
        <v>AngloGold Ashanti Corrego do Sitio Mineracao</v>
      </c>
      <c r="B94" s="1">
        <f>COUNTIF('Raw data'!$B$2:$B$275,$A94)</f>
        <v>1</v>
      </c>
      <c r="D94" s="1" t="str">
        <v>Allgemeine Goldund Silberscheideanstalt A.G.</v>
      </c>
      <c r="E94" s="1">
        <f>COUNTIF('Raw data'!$B$2:$B$275,$D94)</f>
        <v>1</v>
      </c>
      <c r="F94" s="1">
        <f>COUNTIFS('Raw data'!$B$2:$B$275,$D94,'Raw data'!$A$2:$A$275,F$2)</f>
        <v>0</v>
      </c>
      <c r="G94" s="1">
        <f>COUNTIFS('Raw data'!$B$2:$B$275,$D94,'Raw data'!$A$2:$A$275,G$2)</f>
        <v>0</v>
      </c>
      <c r="H94" s="1">
        <f>COUNTIFS('Raw data'!$B$2:$B$275,$D94,'Raw data'!$A$2:$A$275,H$2)</f>
        <v>1</v>
      </c>
      <c r="I94" s="1">
        <f>COUNTIFS('Raw data'!$B$2:$B$275,$D94,'Raw data'!$A$2:$A$275,I$2)</f>
        <v>0</v>
      </c>
    </row>
    <row r="95" spans="1:9" ht="34" x14ac:dyDescent="0.2">
      <c r="A95" s="1" t="str">
        <v>Argor-Heraeus S.A.</v>
      </c>
      <c r="B95" s="1">
        <f>COUNTIF('Raw data'!$B$2:$B$275,$A95)</f>
        <v>1</v>
      </c>
      <c r="D95" s="1" t="str">
        <v>Almalyk Mining and Metallurgical Complex (AMMC)</v>
      </c>
      <c r="E95" s="1">
        <f>COUNTIF('Raw data'!$B$2:$B$275,$D95)</f>
        <v>1</v>
      </c>
      <c r="F95" s="1">
        <f>COUNTIFS('Raw data'!$B$2:$B$275,$D95,'Raw data'!$A$2:$A$275,F$2)</f>
        <v>0</v>
      </c>
      <c r="G95" s="1">
        <f>COUNTIFS('Raw data'!$B$2:$B$275,$D95,'Raw data'!$A$2:$A$275,G$2)</f>
        <v>0</v>
      </c>
      <c r="H95" s="1">
        <f>COUNTIFS('Raw data'!$B$2:$B$275,$D95,'Raw data'!$A$2:$A$275,H$2)</f>
        <v>1</v>
      </c>
      <c r="I95" s="1">
        <f>COUNTIFS('Raw data'!$B$2:$B$275,$D95,'Raw data'!$A$2:$A$275,I$2)</f>
        <v>0</v>
      </c>
    </row>
    <row r="96" spans="1:9" ht="17" x14ac:dyDescent="0.2">
      <c r="A96" s="1" t="str">
        <v>Asahi Pretec Corp.</v>
      </c>
      <c r="B96" s="1">
        <f>COUNTIF('Raw data'!$B$2:$B$275,$A96)</f>
        <v>1</v>
      </c>
      <c r="D96" s="1" t="str">
        <v>AngloGold Ashanti Corrego do Sitio Mineracao</v>
      </c>
      <c r="E96" s="1">
        <f>COUNTIF('Raw data'!$B$2:$B$275,$D96)</f>
        <v>1</v>
      </c>
      <c r="F96" s="1">
        <f>COUNTIFS('Raw data'!$B$2:$B$275,$D96,'Raw data'!$A$2:$A$275,F$2)</f>
        <v>0</v>
      </c>
      <c r="G96" s="1">
        <f>COUNTIFS('Raw data'!$B$2:$B$275,$D96,'Raw data'!$A$2:$A$275,G$2)</f>
        <v>0</v>
      </c>
      <c r="H96" s="1">
        <f>COUNTIFS('Raw data'!$B$2:$B$275,$D96,'Raw data'!$A$2:$A$275,H$2)</f>
        <v>1</v>
      </c>
      <c r="I96" s="1">
        <f>COUNTIFS('Raw data'!$B$2:$B$275,$D96,'Raw data'!$A$2:$A$275,I$2)</f>
        <v>0</v>
      </c>
    </row>
    <row r="97" spans="1:9" ht="17" x14ac:dyDescent="0.2">
      <c r="A97" s="1" t="str">
        <v>Asahi Refining Canada Ltd.</v>
      </c>
      <c r="B97" s="1">
        <f>COUNTIF('Raw data'!$B$2:$B$275,$A97)</f>
        <v>1</v>
      </c>
      <c r="D97" s="1" t="str">
        <v>Argor-Heraeus S.A.</v>
      </c>
      <c r="E97" s="1">
        <f>COUNTIF('Raw data'!$B$2:$B$275,$D97)</f>
        <v>1</v>
      </c>
      <c r="F97" s="1">
        <f>COUNTIFS('Raw data'!$B$2:$B$275,$D97,'Raw data'!$A$2:$A$275,F$2)</f>
        <v>0</v>
      </c>
      <c r="G97" s="1">
        <f>COUNTIFS('Raw data'!$B$2:$B$275,$D97,'Raw data'!$A$2:$A$275,G$2)</f>
        <v>0</v>
      </c>
      <c r="H97" s="1">
        <f>COUNTIFS('Raw data'!$B$2:$B$275,$D97,'Raw data'!$A$2:$A$275,H$2)</f>
        <v>1</v>
      </c>
      <c r="I97" s="1">
        <f>COUNTIFS('Raw data'!$B$2:$B$275,$D97,'Raw data'!$A$2:$A$275,I$2)</f>
        <v>0</v>
      </c>
    </row>
    <row r="98" spans="1:9" ht="17" x14ac:dyDescent="0.2">
      <c r="A98" s="1" t="str">
        <v>Asahi Refining USA Inc.</v>
      </c>
      <c r="B98" s="1">
        <f>COUNTIF('Raw data'!$B$2:$B$275,$A98)</f>
        <v>1</v>
      </c>
      <c r="D98" s="1" t="str">
        <v>Asahi Pretec Corp.</v>
      </c>
      <c r="E98" s="1">
        <f>COUNTIF('Raw data'!$B$2:$B$275,$D98)</f>
        <v>1</v>
      </c>
      <c r="F98" s="1">
        <f>COUNTIFS('Raw data'!$B$2:$B$275,$D98,'Raw data'!$A$2:$A$275,F$2)</f>
        <v>0</v>
      </c>
      <c r="G98" s="1">
        <f>COUNTIFS('Raw data'!$B$2:$B$275,$D98,'Raw data'!$A$2:$A$275,G$2)</f>
        <v>0</v>
      </c>
      <c r="H98" s="1">
        <f>COUNTIFS('Raw data'!$B$2:$B$275,$D98,'Raw data'!$A$2:$A$275,H$2)</f>
        <v>1</v>
      </c>
      <c r="I98" s="1">
        <f>COUNTIFS('Raw data'!$B$2:$B$275,$D98,'Raw data'!$A$2:$A$275,I$2)</f>
        <v>0</v>
      </c>
    </row>
    <row r="99" spans="1:9" ht="17" x14ac:dyDescent="0.2">
      <c r="A99" s="1" t="str">
        <v>Aurubis AG</v>
      </c>
      <c r="B99" s="1">
        <f>COUNTIF('Raw data'!$B$2:$B$275,$A99)</f>
        <v>1</v>
      </c>
      <c r="D99" s="1" t="str">
        <v>Asahi Refining Canada Ltd.</v>
      </c>
      <c r="E99" s="1">
        <f>COUNTIF('Raw data'!$B$2:$B$275,$D99)</f>
        <v>1</v>
      </c>
      <c r="F99" s="1">
        <f>COUNTIFS('Raw data'!$B$2:$B$275,$D99,'Raw data'!$A$2:$A$275,F$2)</f>
        <v>0</v>
      </c>
      <c r="G99" s="1">
        <f>COUNTIFS('Raw data'!$B$2:$B$275,$D99,'Raw data'!$A$2:$A$275,G$2)</f>
        <v>0</v>
      </c>
      <c r="H99" s="1">
        <f>COUNTIFS('Raw data'!$B$2:$B$275,$D99,'Raw data'!$A$2:$A$275,H$2)</f>
        <v>1</v>
      </c>
      <c r="I99" s="1">
        <f>COUNTIFS('Raw data'!$B$2:$B$275,$D99,'Raw data'!$A$2:$A$275,I$2)</f>
        <v>0</v>
      </c>
    </row>
    <row r="100" spans="1:9" ht="17" x14ac:dyDescent="0.2">
      <c r="A100" s="1" t="str">
        <v>Bangalore Refinery</v>
      </c>
      <c r="B100" s="1">
        <f>COUNTIF('Raw data'!$B$2:$B$275,$A100)</f>
        <v>1</v>
      </c>
      <c r="D100" s="1" t="str">
        <v>Asahi Refining USA Inc.</v>
      </c>
      <c r="E100" s="1">
        <f>COUNTIF('Raw data'!$B$2:$B$275,$D100)</f>
        <v>1</v>
      </c>
      <c r="F100" s="1">
        <f>COUNTIFS('Raw data'!$B$2:$B$275,$D100,'Raw data'!$A$2:$A$275,F$2)</f>
        <v>0</v>
      </c>
      <c r="G100" s="1">
        <f>COUNTIFS('Raw data'!$B$2:$B$275,$D100,'Raw data'!$A$2:$A$275,G$2)</f>
        <v>0</v>
      </c>
      <c r="H100" s="1">
        <f>COUNTIFS('Raw data'!$B$2:$B$275,$D100,'Raw data'!$A$2:$A$275,H$2)</f>
        <v>1</v>
      </c>
      <c r="I100" s="1">
        <f>COUNTIFS('Raw data'!$B$2:$B$275,$D100,'Raw data'!$A$2:$A$275,I$2)</f>
        <v>0</v>
      </c>
    </row>
    <row r="101" spans="1:9" ht="34" x14ac:dyDescent="0.2">
      <c r="A101" s="1" t="str">
        <v>Bangko Sentral ng Pilipinas (Central Bank of the Philippines)</v>
      </c>
      <c r="B101" s="1">
        <f>COUNTIF('Raw data'!$B$2:$B$275,$A101)</f>
        <v>1</v>
      </c>
      <c r="D101" s="1" t="str">
        <v>Aurubis AG</v>
      </c>
      <c r="E101" s="1">
        <f>COUNTIF('Raw data'!$B$2:$B$275,$D101)</f>
        <v>1</v>
      </c>
      <c r="F101" s="1">
        <f>COUNTIFS('Raw data'!$B$2:$B$275,$D101,'Raw data'!$A$2:$A$275,F$2)</f>
        <v>0</v>
      </c>
      <c r="G101" s="1">
        <f>COUNTIFS('Raw data'!$B$2:$B$275,$D101,'Raw data'!$A$2:$A$275,G$2)</f>
        <v>0</v>
      </c>
      <c r="H101" s="1">
        <f>COUNTIFS('Raw data'!$B$2:$B$275,$D101,'Raw data'!$A$2:$A$275,H$2)</f>
        <v>1</v>
      </c>
      <c r="I101" s="1">
        <f>COUNTIFS('Raw data'!$B$2:$B$275,$D101,'Raw data'!$A$2:$A$275,I$2)</f>
        <v>0</v>
      </c>
    </row>
    <row r="102" spans="1:9" ht="17" x14ac:dyDescent="0.2">
      <c r="A102" s="1" t="str">
        <v>Boliden AB</v>
      </c>
      <c r="B102" s="1">
        <f>COUNTIF('Raw data'!$B$2:$B$275,$A102)</f>
        <v>1</v>
      </c>
      <c r="D102" s="1" t="str">
        <v>Bangalore Refinery</v>
      </c>
      <c r="E102" s="1">
        <f>COUNTIF('Raw data'!$B$2:$B$275,$D102)</f>
        <v>1</v>
      </c>
      <c r="F102" s="1">
        <f>COUNTIFS('Raw data'!$B$2:$B$275,$D102,'Raw data'!$A$2:$A$275,F$2)</f>
        <v>0</v>
      </c>
      <c r="G102" s="1">
        <f>COUNTIFS('Raw data'!$B$2:$B$275,$D102,'Raw data'!$A$2:$A$275,G$2)</f>
        <v>0</v>
      </c>
      <c r="H102" s="1">
        <f>COUNTIFS('Raw data'!$B$2:$B$275,$D102,'Raw data'!$A$2:$A$275,H$2)</f>
        <v>1</v>
      </c>
      <c r="I102" s="1">
        <f>COUNTIFS('Raw data'!$B$2:$B$275,$D102,'Raw data'!$A$2:$A$275,I$2)</f>
        <v>0</v>
      </c>
    </row>
    <row r="103" spans="1:9" ht="34" x14ac:dyDescent="0.2">
      <c r="A103" s="1" t="str">
        <v>C. Hafner GmbH + Co. KG</v>
      </c>
      <c r="B103" s="1">
        <f>COUNTIF('Raw data'!$B$2:$B$275,$A103)</f>
        <v>1</v>
      </c>
      <c r="D103" s="1" t="str">
        <v>Bangko Sentral ng Pilipinas (Central Bank of the Philippines)</v>
      </c>
      <c r="E103" s="1">
        <f>COUNTIF('Raw data'!$B$2:$B$275,$D103)</f>
        <v>1</v>
      </c>
      <c r="F103" s="1">
        <f>COUNTIFS('Raw data'!$B$2:$B$275,$D103,'Raw data'!$A$2:$A$275,F$2)</f>
        <v>0</v>
      </c>
      <c r="G103" s="1">
        <f>COUNTIFS('Raw data'!$B$2:$B$275,$D103,'Raw data'!$A$2:$A$275,G$2)</f>
        <v>0</v>
      </c>
      <c r="H103" s="1">
        <f>COUNTIFS('Raw data'!$B$2:$B$275,$D103,'Raw data'!$A$2:$A$275,H$2)</f>
        <v>1</v>
      </c>
      <c r="I103" s="1">
        <f>COUNTIFS('Raw data'!$B$2:$B$275,$D103,'Raw data'!$A$2:$A$275,I$2)</f>
        <v>0</v>
      </c>
    </row>
    <row r="104" spans="1:9" ht="17" x14ac:dyDescent="0.2">
      <c r="A104" s="1" t="str">
        <v>CCR Refinery - Glencore Canada Corporation</v>
      </c>
      <c r="B104" s="1">
        <f>COUNTIF('Raw data'!$B$2:$B$275,$A104)</f>
        <v>1</v>
      </c>
      <c r="D104" s="1" t="str">
        <v>Boliden AB</v>
      </c>
      <c r="E104" s="1">
        <f>COUNTIF('Raw data'!$B$2:$B$275,$D104)</f>
        <v>1</v>
      </c>
      <c r="F104" s="1">
        <f>COUNTIFS('Raw data'!$B$2:$B$275,$D104,'Raw data'!$A$2:$A$275,F$2)</f>
        <v>0</v>
      </c>
      <c r="G104" s="1">
        <f>COUNTIFS('Raw data'!$B$2:$B$275,$D104,'Raw data'!$A$2:$A$275,G$2)</f>
        <v>0</v>
      </c>
      <c r="H104" s="1">
        <f>COUNTIFS('Raw data'!$B$2:$B$275,$D104,'Raw data'!$A$2:$A$275,H$2)</f>
        <v>1</v>
      </c>
      <c r="I104" s="1">
        <f>COUNTIFS('Raw data'!$B$2:$B$275,$D104,'Raw data'!$A$2:$A$275,I$2)</f>
        <v>0</v>
      </c>
    </row>
    <row r="105" spans="1:9" ht="17" x14ac:dyDescent="0.2">
      <c r="A105" s="1" t="str">
        <v>Cendres + Metaux S.A.</v>
      </c>
      <c r="B105" s="1">
        <f>COUNTIF('Raw data'!$B$2:$B$275,$A105)</f>
        <v>1</v>
      </c>
      <c r="D105" s="1" t="str">
        <v>C. Hafner GmbH + Co. KG</v>
      </c>
      <c r="E105" s="1">
        <f>COUNTIF('Raw data'!$B$2:$B$275,$D105)</f>
        <v>1</v>
      </c>
      <c r="F105" s="1">
        <f>COUNTIFS('Raw data'!$B$2:$B$275,$D105,'Raw data'!$A$2:$A$275,F$2)</f>
        <v>0</v>
      </c>
      <c r="G105" s="1">
        <f>COUNTIFS('Raw data'!$B$2:$B$275,$D105,'Raw data'!$A$2:$A$275,G$2)</f>
        <v>0</v>
      </c>
      <c r="H105" s="1">
        <f>COUNTIFS('Raw data'!$B$2:$B$275,$D105,'Raw data'!$A$2:$A$275,H$2)</f>
        <v>1</v>
      </c>
      <c r="I105" s="1">
        <f>COUNTIFS('Raw data'!$B$2:$B$275,$D105,'Raw data'!$A$2:$A$275,I$2)</f>
        <v>0</v>
      </c>
    </row>
    <row r="106" spans="1:9" ht="17" x14ac:dyDescent="0.2">
      <c r="A106" s="1" t="str">
        <v>Chimet S.p.A.</v>
      </c>
      <c r="B106" s="1">
        <f>COUNTIF('Raw data'!$B$2:$B$275,$A106)</f>
        <v>1</v>
      </c>
      <c r="D106" s="1" t="str">
        <v>CCR Refinery - Glencore Canada Corporation</v>
      </c>
      <c r="E106" s="1">
        <f>COUNTIF('Raw data'!$B$2:$B$275,$D106)</f>
        <v>1</v>
      </c>
      <c r="F106" s="1">
        <f>COUNTIFS('Raw data'!$B$2:$B$275,$D106,'Raw data'!$A$2:$A$275,F$2)</f>
        <v>0</v>
      </c>
      <c r="G106" s="1">
        <f>COUNTIFS('Raw data'!$B$2:$B$275,$D106,'Raw data'!$A$2:$A$275,G$2)</f>
        <v>0</v>
      </c>
      <c r="H106" s="1">
        <f>COUNTIFS('Raw data'!$B$2:$B$275,$D106,'Raw data'!$A$2:$A$275,H$2)</f>
        <v>1</v>
      </c>
      <c r="I106" s="1">
        <f>COUNTIFS('Raw data'!$B$2:$B$275,$D106,'Raw data'!$A$2:$A$275,I$2)</f>
        <v>0</v>
      </c>
    </row>
    <row r="107" spans="1:9" ht="17" x14ac:dyDescent="0.2">
      <c r="A107" s="1" t="str">
        <v>Chugai Mining</v>
      </c>
      <c r="B107" s="1">
        <f>COUNTIF('Raw data'!$B$2:$B$275,$A107)</f>
        <v>1</v>
      </c>
      <c r="D107" s="1" t="str">
        <v>Cendres + Metaux S.A.</v>
      </c>
      <c r="E107" s="1">
        <f>COUNTIF('Raw data'!$B$2:$B$275,$D107)</f>
        <v>1</v>
      </c>
      <c r="F107" s="1">
        <f>COUNTIFS('Raw data'!$B$2:$B$275,$D107,'Raw data'!$A$2:$A$275,F$2)</f>
        <v>0</v>
      </c>
      <c r="G107" s="1">
        <f>COUNTIFS('Raw data'!$B$2:$B$275,$D107,'Raw data'!$A$2:$A$275,G$2)</f>
        <v>0</v>
      </c>
      <c r="H107" s="1">
        <f>COUNTIFS('Raw data'!$B$2:$B$275,$D107,'Raw data'!$A$2:$A$275,H$2)</f>
        <v>1</v>
      </c>
      <c r="I107" s="1">
        <f>COUNTIFS('Raw data'!$B$2:$B$275,$D107,'Raw data'!$A$2:$A$275,I$2)</f>
        <v>0</v>
      </c>
    </row>
    <row r="108" spans="1:9" ht="17" x14ac:dyDescent="0.2">
      <c r="A108" s="1" t="str">
        <v>DODUCO Contacts and Refining GmbH</v>
      </c>
      <c r="B108" s="1">
        <f>COUNTIF('Raw data'!$B$2:$B$275,$A108)</f>
        <v>1</v>
      </c>
      <c r="D108" s="1" t="str">
        <v>Chimet S.p.A.</v>
      </c>
      <c r="E108" s="1">
        <f>COUNTIF('Raw data'!$B$2:$B$275,$D108)</f>
        <v>1</v>
      </c>
      <c r="F108" s="1">
        <f>COUNTIFS('Raw data'!$B$2:$B$275,$D108,'Raw data'!$A$2:$A$275,F$2)</f>
        <v>0</v>
      </c>
      <c r="G108" s="1">
        <f>COUNTIFS('Raw data'!$B$2:$B$275,$D108,'Raw data'!$A$2:$A$275,G$2)</f>
        <v>0</v>
      </c>
      <c r="H108" s="1">
        <f>COUNTIFS('Raw data'!$B$2:$B$275,$D108,'Raw data'!$A$2:$A$275,H$2)</f>
        <v>1</v>
      </c>
      <c r="I108" s="1">
        <f>COUNTIFS('Raw data'!$B$2:$B$275,$D108,'Raw data'!$A$2:$A$275,I$2)</f>
        <v>0</v>
      </c>
    </row>
    <row r="109" spans="1:9" ht="17" x14ac:dyDescent="0.2">
      <c r="A109" s="1" t="str">
        <v>TSK Pretech</v>
      </c>
      <c r="B109" s="1">
        <f>COUNTIF('Raw data'!$B$2:$B$275,$A109)</f>
        <v>1</v>
      </c>
      <c r="D109" s="1" t="str">
        <v>Chugai Mining</v>
      </c>
      <c r="E109" s="1">
        <f>COUNTIF('Raw data'!$B$2:$B$275,$D109)</f>
        <v>1</v>
      </c>
      <c r="F109" s="1">
        <f>COUNTIFS('Raw data'!$B$2:$B$275,$D109,'Raw data'!$A$2:$A$275,F$2)</f>
        <v>0</v>
      </c>
      <c r="G109" s="1">
        <f>COUNTIFS('Raw data'!$B$2:$B$275,$D109,'Raw data'!$A$2:$A$275,G$2)</f>
        <v>0</v>
      </c>
      <c r="H109" s="1">
        <f>COUNTIFS('Raw data'!$B$2:$B$275,$D109,'Raw data'!$A$2:$A$275,H$2)</f>
        <v>1</v>
      </c>
      <c r="I109" s="1">
        <f>COUNTIFS('Raw data'!$B$2:$B$275,$D109,'Raw data'!$A$2:$A$275,I$2)</f>
        <v>0</v>
      </c>
    </row>
    <row r="110" spans="1:9" ht="17" x14ac:dyDescent="0.2">
      <c r="A110" s="1" t="str">
        <v>DSC (Do Sung Corporation)</v>
      </c>
      <c r="B110" s="1">
        <f>COUNTIF('Raw data'!$B$2:$B$275,$A110)</f>
        <v>1</v>
      </c>
      <c r="D110" s="1" t="str">
        <v>DODUCO Contacts and Refining GmbH</v>
      </c>
      <c r="E110" s="1">
        <f>COUNTIF('Raw data'!$B$2:$B$275,$D110)</f>
        <v>1</v>
      </c>
      <c r="F110" s="1">
        <f>COUNTIFS('Raw data'!$B$2:$B$275,$D110,'Raw data'!$A$2:$A$275,F$2)</f>
        <v>0</v>
      </c>
      <c r="G110" s="1">
        <f>COUNTIFS('Raw data'!$B$2:$B$275,$D110,'Raw data'!$A$2:$A$275,G$2)</f>
        <v>0</v>
      </c>
      <c r="H110" s="1">
        <f>COUNTIFS('Raw data'!$B$2:$B$275,$D110,'Raw data'!$A$2:$A$275,H$2)</f>
        <v>1</v>
      </c>
      <c r="I110" s="1">
        <f>COUNTIFS('Raw data'!$B$2:$B$275,$D110,'Raw data'!$A$2:$A$275,I$2)</f>
        <v>0</v>
      </c>
    </row>
    <row r="111" spans="1:9" ht="17" x14ac:dyDescent="0.2">
      <c r="A111" s="1" t="str">
        <v>Eco-System Recycling Co., Ltd. East Plant</v>
      </c>
      <c r="B111" s="1">
        <f>COUNTIF('Raw data'!$B$2:$B$275,$A111)</f>
        <v>1</v>
      </c>
      <c r="D111" s="1" t="str">
        <v>TSK Pretech</v>
      </c>
      <c r="E111" s="1">
        <f>COUNTIF('Raw data'!$B$2:$B$275,$D111)</f>
        <v>1</v>
      </c>
      <c r="F111" s="1">
        <f>COUNTIFS('Raw data'!$B$2:$B$275,$D111,'Raw data'!$A$2:$A$275,F$2)</f>
        <v>0</v>
      </c>
      <c r="G111" s="1">
        <f>COUNTIFS('Raw data'!$B$2:$B$275,$D111,'Raw data'!$A$2:$A$275,G$2)</f>
        <v>0</v>
      </c>
      <c r="H111" s="1">
        <f>COUNTIFS('Raw data'!$B$2:$B$275,$D111,'Raw data'!$A$2:$A$275,H$2)</f>
        <v>1</v>
      </c>
      <c r="I111" s="1">
        <f>COUNTIFS('Raw data'!$B$2:$B$275,$D111,'Raw data'!$A$2:$A$275,I$2)</f>
        <v>0</v>
      </c>
    </row>
    <row r="112" spans="1:9" ht="17" x14ac:dyDescent="0.2">
      <c r="A112" s="1" t="str">
        <v>Eco-System Recycling Co., Ltd. North Plant</v>
      </c>
      <c r="B112" s="1">
        <f>COUNTIF('Raw data'!$B$2:$B$275,$A112)</f>
        <v>1</v>
      </c>
      <c r="D112" s="1" t="str">
        <v>DSC (Do Sung Corporation)</v>
      </c>
      <c r="E112" s="1">
        <f>COUNTIF('Raw data'!$B$2:$B$275,$D112)</f>
        <v>1</v>
      </c>
      <c r="F112" s="1">
        <f>COUNTIFS('Raw data'!$B$2:$B$275,$D112,'Raw data'!$A$2:$A$275,F$2)</f>
        <v>0</v>
      </c>
      <c r="G112" s="1">
        <f>COUNTIFS('Raw data'!$B$2:$B$275,$D112,'Raw data'!$A$2:$A$275,G$2)</f>
        <v>0</v>
      </c>
      <c r="H112" s="1">
        <f>COUNTIFS('Raw data'!$B$2:$B$275,$D112,'Raw data'!$A$2:$A$275,H$2)</f>
        <v>1</v>
      </c>
      <c r="I112" s="1">
        <f>COUNTIFS('Raw data'!$B$2:$B$275,$D112,'Raw data'!$A$2:$A$275,I$2)</f>
        <v>0</v>
      </c>
    </row>
    <row r="113" spans="1:9" ht="17" x14ac:dyDescent="0.2">
      <c r="A113" s="1" t="str">
        <v>Eco-System Recycling Co., Ltd. West Plant</v>
      </c>
      <c r="B113" s="1">
        <f>COUNTIF('Raw data'!$B$2:$B$275,$A113)</f>
        <v>1</v>
      </c>
      <c r="D113" s="1" t="str">
        <v>Eco-System Recycling Co., Ltd. East Plant</v>
      </c>
      <c r="E113" s="1">
        <f>COUNTIF('Raw data'!$B$2:$B$275,$D113)</f>
        <v>1</v>
      </c>
      <c r="F113" s="1">
        <f>COUNTIFS('Raw data'!$B$2:$B$275,$D113,'Raw data'!$A$2:$A$275,F$2)</f>
        <v>0</v>
      </c>
      <c r="G113" s="1">
        <f>COUNTIFS('Raw data'!$B$2:$B$275,$D113,'Raw data'!$A$2:$A$275,G$2)</f>
        <v>0</v>
      </c>
      <c r="H113" s="1">
        <f>COUNTIFS('Raw data'!$B$2:$B$275,$D113,'Raw data'!$A$2:$A$275,H$2)</f>
        <v>1</v>
      </c>
      <c r="I113" s="1">
        <f>COUNTIFS('Raw data'!$B$2:$B$275,$D113,'Raw data'!$A$2:$A$275,I$2)</f>
        <v>0</v>
      </c>
    </row>
    <row r="114" spans="1:9" ht="17" x14ac:dyDescent="0.2">
      <c r="A114" s="1" t="str">
        <v>Emirates Gold DMCC</v>
      </c>
      <c r="B114" s="1">
        <f>COUNTIF('Raw data'!$B$2:$B$275,$A114)</f>
        <v>1</v>
      </c>
      <c r="D114" s="1" t="str">
        <v>Eco-System Recycling Co., Ltd. North Plant</v>
      </c>
      <c r="E114" s="1">
        <f>COUNTIF('Raw data'!$B$2:$B$275,$D114)</f>
        <v>1</v>
      </c>
      <c r="F114" s="1">
        <f>COUNTIFS('Raw data'!$B$2:$B$275,$D114,'Raw data'!$A$2:$A$275,F$2)</f>
        <v>0</v>
      </c>
      <c r="G114" s="1">
        <f>COUNTIFS('Raw data'!$B$2:$B$275,$D114,'Raw data'!$A$2:$A$275,G$2)</f>
        <v>0</v>
      </c>
      <c r="H114" s="1">
        <f>COUNTIFS('Raw data'!$B$2:$B$275,$D114,'Raw data'!$A$2:$A$275,H$2)</f>
        <v>1</v>
      </c>
      <c r="I114" s="1">
        <f>COUNTIFS('Raw data'!$B$2:$B$275,$D114,'Raw data'!$A$2:$A$275,I$2)</f>
        <v>0</v>
      </c>
    </row>
    <row r="115" spans="1:9" ht="17" x14ac:dyDescent="0.2">
      <c r="A115" s="1" t="str">
        <v>Geib Refining Corporation</v>
      </c>
      <c r="B115" s="1">
        <f>COUNTIF('Raw data'!$B$2:$B$275,$A115)</f>
        <v>1</v>
      </c>
      <c r="D115" s="1" t="str">
        <v>Eco-System Recycling Co., Ltd. West Plant</v>
      </c>
      <c r="E115" s="1">
        <f>COUNTIF('Raw data'!$B$2:$B$275,$D115)</f>
        <v>1</v>
      </c>
      <c r="F115" s="1">
        <f>COUNTIFS('Raw data'!$B$2:$B$275,$D115,'Raw data'!$A$2:$A$275,F$2)</f>
        <v>0</v>
      </c>
      <c r="G115" s="1">
        <f>COUNTIFS('Raw data'!$B$2:$B$275,$D115,'Raw data'!$A$2:$A$275,G$2)</f>
        <v>0</v>
      </c>
      <c r="H115" s="1">
        <f>COUNTIFS('Raw data'!$B$2:$B$275,$D115,'Raw data'!$A$2:$A$275,H$2)</f>
        <v>1</v>
      </c>
      <c r="I115" s="1">
        <f>COUNTIFS('Raw data'!$B$2:$B$275,$D115,'Raw data'!$A$2:$A$275,I$2)</f>
        <v>0</v>
      </c>
    </row>
    <row r="116" spans="1:9" ht="17" x14ac:dyDescent="0.2">
      <c r="A116" s="1" t="str">
        <v>Gold Refinery of Zijin Mining Group Co., Ltd.</v>
      </c>
      <c r="B116" s="1">
        <f>COUNTIF('Raw data'!$B$2:$B$275,$A116)</f>
        <v>1</v>
      </c>
      <c r="D116" s="1" t="str">
        <v>Emirates Gold DMCC</v>
      </c>
      <c r="E116" s="1">
        <f>COUNTIF('Raw data'!$B$2:$B$275,$D116)</f>
        <v>1</v>
      </c>
      <c r="F116" s="1">
        <f>COUNTIFS('Raw data'!$B$2:$B$275,$D116,'Raw data'!$A$2:$A$275,F$2)</f>
        <v>0</v>
      </c>
      <c r="G116" s="1">
        <f>COUNTIFS('Raw data'!$B$2:$B$275,$D116,'Raw data'!$A$2:$A$275,G$2)</f>
        <v>0</v>
      </c>
      <c r="H116" s="1">
        <f>COUNTIFS('Raw data'!$B$2:$B$275,$D116,'Raw data'!$A$2:$A$275,H$2)</f>
        <v>1</v>
      </c>
      <c r="I116" s="1">
        <f>COUNTIFS('Raw data'!$B$2:$B$275,$D116,'Raw data'!$A$2:$A$275,I$2)</f>
        <v>0</v>
      </c>
    </row>
    <row r="117" spans="1:9" ht="17" x14ac:dyDescent="0.2">
      <c r="A117" s="1" t="str">
        <v>Great Wall Precious Metals Co., Ltd. of CBPM</v>
      </c>
      <c r="B117" s="1">
        <f>COUNTIF('Raw data'!$B$2:$B$275,$A117)</f>
        <v>1</v>
      </c>
      <c r="D117" s="1" t="str">
        <v>Geib Refining Corporation</v>
      </c>
      <c r="E117" s="1">
        <f>COUNTIF('Raw data'!$B$2:$B$275,$D117)</f>
        <v>1</v>
      </c>
      <c r="F117" s="1">
        <f>COUNTIFS('Raw data'!$B$2:$B$275,$D117,'Raw data'!$A$2:$A$275,F$2)</f>
        <v>0</v>
      </c>
      <c r="G117" s="1">
        <f>COUNTIFS('Raw data'!$B$2:$B$275,$D117,'Raw data'!$A$2:$A$275,G$2)</f>
        <v>0</v>
      </c>
      <c r="H117" s="1">
        <f>COUNTIFS('Raw data'!$B$2:$B$275,$D117,'Raw data'!$A$2:$A$275,H$2)</f>
        <v>1</v>
      </c>
      <c r="I117" s="1">
        <f>COUNTIFS('Raw data'!$B$2:$B$275,$D117,'Raw data'!$A$2:$A$275,I$2)</f>
        <v>0</v>
      </c>
    </row>
    <row r="118" spans="1:9" ht="17" x14ac:dyDescent="0.2">
      <c r="A118" s="1" t="str">
        <v>Heimerle + Meule GmbH</v>
      </c>
      <c r="B118" s="1">
        <f>COUNTIF('Raw data'!$B$2:$B$275,$A118)</f>
        <v>1</v>
      </c>
      <c r="D118" s="1" t="str">
        <v>Gold Refinery of Zijin Mining Group Co., Ltd.</v>
      </c>
      <c r="E118" s="1">
        <f>COUNTIF('Raw data'!$B$2:$B$275,$D118)</f>
        <v>1</v>
      </c>
      <c r="F118" s="1">
        <f>COUNTIFS('Raw data'!$B$2:$B$275,$D118,'Raw data'!$A$2:$A$275,F$2)</f>
        <v>0</v>
      </c>
      <c r="G118" s="1">
        <f>COUNTIFS('Raw data'!$B$2:$B$275,$D118,'Raw data'!$A$2:$A$275,G$2)</f>
        <v>0</v>
      </c>
      <c r="H118" s="1">
        <f>COUNTIFS('Raw data'!$B$2:$B$275,$D118,'Raw data'!$A$2:$A$275,H$2)</f>
        <v>1</v>
      </c>
      <c r="I118" s="1">
        <f>COUNTIFS('Raw data'!$B$2:$B$275,$D118,'Raw data'!$A$2:$A$275,I$2)</f>
        <v>0</v>
      </c>
    </row>
    <row r="119" spans="1:9" ht="17" x14ac:dyDescent="0.2">
      <c r="A119" s="1" t="str">
        <v>Heraeus Metals Hong Kong Ltd.</v>
      </c>
      <c r="B119" s="1">
        <f>COUNTIF('Raw data'!$B$2:$B$275,$A119)</f>
        <v>1</v>
      </c>
      <c r="D119" s="1" t="str">
        <v>Great Wall Precious Metals Co., Ltd. of CBPM</v>
      </c>
      <c r="E119" s="1">
        <f>COUNTIF('Raw data'!$B$2:$B$275,$D119)</f>
        <v>1</v>
      </c>
      <c r="F119" s="1">
        <f>COUNTIFS('Raw data'!$B$2:$B$275,$D119,'Raw data'!$A$2:$A$275,F$2)</f>
        <v>0</v>
      </c>
      <c r="G119" s="1">
        <f>COUNTIFS('Raw data'!$B$2:$B$275,$D119,'Raw data'!$A$2:$A$275,G$2)</f>
        <v>0</v>
      </c>
      <c r="H119" s="1">
        <f>COUNTIFS('Raw data'!$B$2:$B$275,$D119,'Raw data'!$A$2:$A$275,H$2)</f>
        <v>1</v>
      </c>
      <c r="I119" s="1">
        <f>COUNTIFS('Raw data'!$B$2:$B$275,$D119,'Raw data'!$A$2:$A$275,I$2)</f>
        <v>0</v>
      </c>
    </row>
    <row r="120" spans="1:9" ht="17" x14ac:dyDescent="0.2">
      <c r="A120" s="1" t="str">
        <v>Heraeus Germany GmbH Co. KG</v>
      </c>
      <c r="B120" s="1">
        <f>COUNTIF('Raw data'!$B$2:$B$275,$A120)</f>
        <v>1</v>
      </c>
      <c r="D120" s="1" t="str">
        <v>Heimerle + Meule GmbH</v>
      </c>
      <c r="E120" s="1">
        <f>COUNTIF('Raw data'!$B$2:$B$275,$D120)</f>
        <v>1</v>
      </c>
      <c r="F120" s="1">
        <f>COUNTIFS('Raw data'!$B$2:$B$275,$D120,'Raw data'!$A$2:$A$275,F$2)</f>
        <v>0</v>
      </c>
      <c r="G120" s="1">
        <f>COUNTIFS('Raw data'!$B$2:$B$275,$D120,'Raw data'!$A$2:$A$275,G$2)</f>
        <v>0</v>
      </c>
      <c r="H120" s="1">
        <f>COUNTIFS('Raw data'!$B$2:$B$275,$D120,'Raw data'!$A$2:$A$275,H$2)</f>
        <v>1</v>
      </c>
      <c r="I120" s="1">
        <f>COUNTIFS('Raw data'!$B$2:$B$275,$D120,'Raw data'!$A$2:$A$275,I$2)</f>
        <v>0</v>
      </c>
    </row>
    <row r="121" spans="1:9" ht="17" x14ac:dyDescent="0.2">
      <c r="A121" s="1" t="str">
        <v>Hunan Chenzhou Mining Co., Ltd.</v>
      </c>
      <c r="B121" s="1">
        <f>COUNTIF('Raw data'!$B$2:$B$275,$A121)</f>
        <v>2</v>
      </c>
      <c r="D121" s="1" t="str">
        <v>Heraeus Metals Hong Kong Ltd.</v>
      </c>
      <c r="E121" s="1">
        <f>COUNTIF('Raw data'!$B$2:$B$275,$D121)</f>
        <v>1</v>
      </c>
      <c r="F121" s="1">
        <f>COUNTIFS('Raw data'!$B$2:$B$275,$D121,'Raw data'!$A$2:$A$275,F$2)</f>
        <v>0</v>
      </c>
      <c r="G121" s="1">
        <f>COUNTIFS('Raw data'!$B$2:$B$275,$D121,'Raw data'!$A$2:$A$275,G$2)</f>
        <v>0</v>
      </c>
      <c r="H121" s="1">
        <f>COUNTIFS('Raw data'!$B$2:$B$275,$D121,'Raw data'!$A$2:$A$275,H$2)</f>
        <v>1</v>
      </c>
      <c r="I121" s="1">
        <f>COUNTIFS('Raw data'!$B$2:$B$275,$D121,'Raw data'!$A$2:$A$275,I$2)</f>
        <v>0</v>
      </c>
    </row>
    <row r="122" spans="1:9" ht="34" x14ac:dyDescent="0.2">
      <c r="A122" s="1" t="str">
        <v>Inner Mongolia Qiankun Gold and Silver Refinery Share Co., Ltd.</v>
      </c>
      <c r="B122" s="1">
        <f>COUNTIF('Raw data'!$B$2:$B$275,$A122)</f>
        <v>1</v>
      </c>
      <c r="D122" s="1" t="str">
        <v>Heraeus Germany GmbH Co. KG</v>
      </c>
      <c r="E122" s="1">
        <f>COUNTIF('Raw data'!$B$2:$B$275,$D122)</f>
        <v>1</v>
      </c>
      <c r="F122" s="1">
        <f>COUNTIFS('Raw data'!$B$2:$B$275,$D122,'Raw data'!$A$2:$A$275,F$2)</f>
        <v>0</v>
      </c>
      <c r="G122" s="1">
        <f>COUNTIFS('Raw data'!$B$2:$B$275,$D122,'Raw data'!$A$2:$A$275,G$2)</f>
        <v>0</v>
      </c>
      <c r="H122" s="1">
        <f>COUNTIFS('Raw data'!$B$2:$B$275,$D122,'Raw data'!$A$2:$A$275,H$2)</f>
        <v>1</v>
      </c>
      <c r="I122" s="1">
        <f>COUNTIFS('Raw data'!$B$2:$B$275,$D122,'Raw data'!$A$2:$A$275,I$2)</f>
        <v>0</v>
      </c>
    </row>
    <row r="123" spans="1:9" ht="34" x14ac:dyDescent="0.2">
      <c r="A123" s="1" t="str">
        <v>Ishifuku Metal Industry Co., Ltd.</v>
      </c>
      <c r="B123" s="1">
        <f>COUNTIF('Raw data'!$B$2:$B$275,$A123)</f>
        <v>1</v>
      </c>
      <c r="D123" s="1" t="str">
        <v>Inner Mongolia Qiankun Gold and Silver Refinery Share Co., Ltd.</v>
      </c>
      <c r="E123" s="1">
        <f>COUNTIF('Raw data'!$B$2:$B$275,$D123)</f>
        <v>1</v>
      </c>
      <c r="F123" s="1">
        <f>COUNTIFS('Raw data'!$B$2:$B$275,$D123,'Raw data'!$A$2:$A$275,F$2)</f>
        <v>0</v>
      </c>
      <c r="G123" s="1">
        <f>COUNTIFS('Raw data'!$B$2:$B$275,$D123,'Raw data'!$A$2:$A$275,G$2)</f>
        <v>0</v>
      </c>
      <c r="H123" s="1">
        <f>COUNTIFS('Raw data'!$B$2:$B$275,$D123,'Raw data'!$A$2:$A$275,H$2)</f>
        <v>1</v>
      </c>
      <c r="I123" s="1">
        <f>COUNTIFS('Raw data'!$B$2:$B$275,$D123,'Raw data'!$A$2:$A$275,I$2)</f>
        <v>0</v>
      </c>
    </row>
    <row r="124" spans="1:9" ht="17" x14ac:dyDescent="0.2">
      <c r="A124" s="1" t="str">
        <v>Istanbul Gold Refinery</v>
      </c>
      <c r="B124" s="1">
        <f>COUNTIF('Raw data'!$B$2:$B$275,$A124)</f>
        <v>1</v>
      </c>
      <c r="D124" s="1" t="str">
        <v>Ishifuku Metal Industry Co., Ltd.</v>
      </c>
      <c r="E124" s="1">
        <f>COUNTIF('Raw data'!$B$2:$B$275,$D124)</f>
        <v>1</v>
      </c>
      <c r="F124" s="1">
        <f>COUNTIFS('Raw data'!$B$2:$B$275,$D124,'Raw data'!$A$2:$A$275,F$2)</f>
        <v>0</v>
      </c>
      <c r="G124" s="1">
        <f>COUNTIFS('Raw data'!$B$2:$B$275,$D124,'Raw data'!$A$2:$A$275,G$2)</f>
        <v>0</v>
      </c>
      <c r="H124" s="1">
        <f>COUNTIFS('Raw data'!$B$2:$B$275,$D124,'Raw data'!$A$2:$A$275,H$2)</f>
        <v>1</v>
      </c>
      <c r="I124" s="1">
        <f>COUNTIFS('Raw data'!$B$2:$B$275,$D124,'Raw data'!$A$2:$A$275,I$2)</f>
        <v>0</v>
      </c>
    </row>
    <row r="125" spans="1:9" ht="17" x14ac:dyDescent="0.2">
      <c r="A125" s="1" t="str">
        <v>Italpreziosi</v>
      </c>
      <c r="B125" s="1">
        <f>COUNTIF('Raw data'!$B$2:$B$275,$A125)</f>
        <v>1</v>
      </c>
      <c r="D125" s="1" t="str">
        <v>Istanbul Gold Refinery</v>
      </c>
      <c r="E125" s="1">
        <f>COUNTIF('Raw data'!$B$2:$B$275,$D125)</f>
        <v>1</v>
      </c>
      <c r="F125" s="1">
        <f>COUNTIFS('Raw data'!$B$2:$B$275,$D125,'Raw data'!$A$2:$A$275,F$2)</f>
        <v>0</v>
      </c>
      <c r="G125" s="1">
        <f>COUNTIFS('Raw data'!$B$2:$B$275,$D125,'Raw data'!$A$2:$A$275,G$2)</f>
        <v>0</v>
      </c>
      <c r="H125" s="1">
        <f>COUNTIFS('Raw data'!$B$2:$B$275,$D125,'Raw data'!$A$2:$A$275,H$2)</f>
        <v>1</v>
      </c>
      <c r="I125" s="1">
        <f>COUNTIFS('Raw data'!$B$2:$B$275,$D125,'Raw data'!$A$2:$A$275,I$2)</f>
        <v>0</v>
      </c>
    </row>
    <row r="126" spans="1:9" ht="17" x14ac:dyDescent="0.2">
      <c r="A126" s="1" t="str">
        <v>JSC Uralelectromed</v>
      </c>
      <c r="B126" s="1">
        <f>COUNTIF('Raw data'!$B$2:$B$275,$A126)</f>
        <v>1</v>
      </c>
      <c r="D126" s="1" t="str">
        <v>Italpreziosi</v>
      </c>
      <c r="E126" s="1">
        <f>COUNTIF('Raw data'!$B$2:$B$275,$D126)</f>
        <v>1</v>
      </c>
      <c r="F126" s="1">
        <f>COUNTIFS('Raw data'!$B$2:$B$275,$D126,'Raw data'!$A$2:$A$275,F$2)</f>
        <v>0</v>
      </c>
      <c r="G126" s="1">
        <f>COUNTIFS('Raw data'!$B$2:$B$275,$D126,'Raw data'!$A$2:$A$275,G$2)</f>
        <v>0</v>
      </c>
      <c r="H126" s="1">
        <f>COUNTIFS('Raw data'!$B$2:$B$275,$D126,'Raw data'!$A$2:$A$275,H$2)</f>
        <v>1</v>
      </c>
      <c r="I126" s="1">
        <f>COUNTIFS('Raw data'!$B$2:$B$275,$D126,'Raw data'!$A$2:$A$275,I$2)</f>
        <v>0</v>
      </c>
    </row>
    <row r="127" spans="1:9" ht="17" x14ac:dyDescent="0.2">
      <c r="A127" s="1" t="str">
        <v>JX Nippon Mining &amp; Metals Co., Ltd.</v>
      </c>
      <c r="B127" s="1">
        <f>COUNTIF('Raw data'!$B$2:$B$275,$A127)</f>
        <v>1</v>
      </c>
      <c r="D127" s="1" t="str">
        <v>JSC Uralelectromed</v>
      </c>
      <c r="E127" s="1">
        <f>COUNTIF('Raw data'!$B$2:$B$275,$D127)</f>
        <v>1</v>
      </c>
      <c r="F127" s="1">
        <f>COUNTIFS('Raw data'!$B$2:$B$275,$D127,'Raw data'!$A$2:$A$275,F$2)</f>
        <v>0</v>
      </c>
      <c r="G127" s="1">
        <f>COUNTIFS('Raw data'!$B$2:$B$275,$D127,'Raw data'!$A$2:$A$275,G$2)</f>
        <v>0</v>
      </c>
      <c r="H127" s="1">
        <f>COUNTIFS('Raw data'!$B$2:$B$275,$D127,'Raw data'!$A$2:$A$275,H$2)</f>
        <v>1</v>
      </c>
      <c r="I127" s="1">
        <f>COUNTIFS('Raw data'!$B$2:$B$275,$D127,'Raw data'!$A$2:$A$275,I$2)</f>
        <v>0</v>
      </c>
    </row>
    <row r="128" spans="1:9" ht="17" x14ac:dyDescent="0.2">
      <c r="A128" s="1" t="str">
        <v>Japan Mint</v>
      </c>
      <c r="B128" s="1">
        <f>COUNTIF('Raw data'!$B$2:$B$275,$A128)</f>
        <v>1</v>
      </c>
      <c r="D128" s="1" t="str">
        <v>JX Nippon Mining &amp; Metals Co., Ltd.</v>
      </c>
      <c r="E128" s="1">
        <f>COUNTIF('Raw data'!$B$2:$B$275,$D128)</f>
        <v>1</v>
      </c>
      <c r="F128" s="1">
        <f>COUNTIFS('Raw data'!$B$2:$B$275,$D128,'Raw data'!$A$2:$A$275,F$2)</f>
        <v>0</v>
      </c>
      <c r="G128" s="1">
        <f>COUNTIFS('Raw data'!$B$2:$B$275,$D128,'Raw data'!$A$2:$A$275,G$2)</f>
        <v>0</v>
      </c>
      <c r="H128" s="1">
        <f>COUNTIFS('Raw data'!$B$2:$B$275,$D128,'Raw data'!$A$2:$A$275,H$2)</f>
        <v>1</v>
      </c>
      <c r="I128" s="1">
        <f>COUNTIFS('Raw data'!$B$2:$B$275,$D128,'Raw data'!$A$2:$A$275,I$2)</f>
        <v>0</v>
      </c>
    </row>
    <row r="129" spans="1:9" ht="17" x14ac:dyDescent="0.2">
      <c r="A129" s="1" t="str">
        <v>Jiangxi Copper Co., Ltd.</v>
      </c>
      <c r="B129" s="1">
        <f>COUNTIF('Raw data'!$B$2:$B$275,$A129)</f>
        <v>1</v>
      </c>
      <c r="D129" s="1" t="str">
        <v>Japan Mint</v>
      </c>
      <c r="E129" s="1">
        <f>COUNTIF('Raw data'!$B$2:$B$275,$D129)</f>
        <v>1</v>
      </c>
      <c r="F129" s="1">
        <f>COUNTIFS('Raw data'!$B$2:$B$275,$D129,'Raw data'!$A$2:$A$275,F$2)</f>
        <v>0</v>
      </c>
      <c r="G129" s="1">
        <f>COUNTIFS('Raw data'!$B$2:$B$275,$D129,'Raw data'!$A$2:$A$275,G$2)</f>
        <v>0</v>
      </c>
      <c r="H129" s="1">
        <f>COUNTIFS('Raw data'!$B$2:$B$275,$D129,'Raw data'!$A$2:$A$275,H$2)</f>
        <v>1</v>
      </c>
      <c r="I129" s="1">
        <f>COUNTIFS('Raw data'!$B$2:$B$275,$D129,'Raw data'!$A$2:$A$275,I$2)</f>
        <v>0</v>
      </c>
    </row>
    <row r="130" spans="1:9" ht="17" x14ac:dyDescent="0.2">
      <c r="A130" s="1" t="str">
        <v>KGHM Polska Miedz Spolka Akcyjna</v>
      </c>
      <c r="B130" s="1">
        <f>COUNTIF('Raw data'!$B$2:$B$275,$A130)</f>
        <v>1</v>
      </c>
      <c r="D130" s="1" t="str">
        <v>Jiangxi Copper Co., Ltd.</v>
      </c>
      <c r="E130" s="1">
        <f>COUNTIF('Raw data'!$B$2:$B$275,$D130)</f>
        <v>1</v>
      </c>
      <c r="F130" s="1">
        <f>COUNTIFS('Raw data'!$B$2:$B$275,$D130,'Raw data'!$A$2:$A$275,F$2)</f>
        <v>0</v>
      </c>
      <c r="G130" s="1">
        <f>COUNTIFS('Raw data'!$B$2:$B$275,$D130,'Raw data'!$A$2:$A$275,G$2)</f>
        <v>0</v>
      </c>
      <c r="H130" s="1">
        <f>COUNTIFS('Raw data'!$B$2:$B$275,$D130,'Raw data'!$A$2:$A$275,H$2)</f>
        <v>1</v>
      </c>
      <c r="I130" s="1">
        <f>COUNTIFS('Raw data'!$B$2:$B$275,$D130,'Raw data'!$A$2:$A$275,I$2)</f>
        <v>0</v>
      </c>
    </row>
    <row r="131" spans="1:9" ht="17" x14ac:dyDescent="0.2">
      <c r="A131" s="1" t="str">
        <v>Kazzinc</v>
      </c>
      <c r="B131" s="1">
        <f>COUNTIF('Raw data'!$B$2:$B$275,$A131)</f>
        <v>1</v>
      </c>
      <c r="D131" s="1" t="str">
        <v>KGHM Polska Miedz Spolka Akcyjna</v>
      </c>
      <c r="E131" s="1">
        <f>COUNTIF('Raw data'!$B$2:$B$275,$D131)</f>
        <v>1</v>
      </c>
      <c r="F131" s="1">
        <f>COUNTIFS('Raw data'!$B$2:$B$275,$D131,'Raw data'!$A$2:$A$275,F$2)</f>
        <v>0</v>
      </c>
      <c r="G131" s="1">
        <f>COUNTIFS('Raw data'!$B$2:$B$275,$D131,'Raw data'!$A$2:$A$275,G$2)</f>
        <v>0</v>
      </c>
      <c r="H131" s="1">
        <f>COUNTIFS('Raw data'!$B$2:$B$275,$D131,'Raw data'!$A$2:$A$275,H$2)</f>
        <v>1</v>
      </c>
      <c r="I131" s="1">
        <f>COUNTIFS('Raw data'!$B$2:$B$275,$D131,'Raw data'!$A$2:$A$275,I$2)</f>
        <v>0</v>
      </c>
    </row>
    <row r="132" spans="1:9" ht="17" x14ac:dyDescent="0.2">
      <c r="A132" s="1" t="str">
        <v>Kennecott Utah Copper LLC</v>
      </c>
      <c r="B132" s="1">
        <f>COUNTIF('Raw data'!$B$2:$B$275,$A132)</f>
        <v>1</v>
      </c>
      <c r="D132" s="1" t="str">
        <v>Kazzinc</v>
      </c>
      <c r="E132" s="1">
        <f>COUNTIF('Raw data'!$B$2:$B$275,$D132)</f>
        <v>1</v>
      </c>
      <c r="F132" s="1">
        <f>COUNTIFS('Raw data'!$B$2:$B$275,$D132,'Raw data'!$A$2:$A$275,F$2)</f>
        <v>0</v>
      </c>
      <c r="G132" s="1">
        <f>COUNTIFS('Raw data'!$B$2:$B$275,$D132,'Raw data'!$A$2:$A$275,G$2)</f>
        <v>0</v>
      </c>
      <c r="H132" s="1">
        <f>COUNTIFS('Raw data'!$B$2:$B$275,$D132,'Raw data'!$A$2:$A$275,H$2)</f>
        <v>1</v>
      </c>
      <c r="I132" s="1">
        <f>COUNTIFS('Raw data'!$B$2:$B$275,$D132,'Raw data'!$A$2:$A$275,I$2)</f>
        <v>0</v>
      </c>
    </row>
    <row r="133" spans="1:9" ht="17" x14ac:dyDescent="0.2">
      <c r="A133" s="1" t="str">
        <v>Kojima Chemicals Co., Ltd.</v>
      </c>
      <c r="B133" s="1">
        <f>COUNTIF('Raw data'!$B$2:$B$275,$A133)</f>
        <v>1</v>
      </c>
      <c r="D133" s="1" t="str">
        <v>Kennecott Utah Copper LLC</v>
      </c>
      <c r="E133" s="1">
        <f>COUNTIF('Raw data'!$B$2:$B$275,$D133)</f>
        <v>1</v>
      </c>
      <c r="F133" s="1">
        <f>COUNTIFS('Raw data'!$B$2:$B$275,$D133,'Raw data'!$A$2:$A$275,F$2)</f>
        <v>0</v>
      </c>
      <c r="G133" s="1">
        <f>COUNTIFS('Raw data'!$B$2:$B$275,$D133,'Raw data'!$A$2:$A$275,G$2)</f>
        <v>0</v>
      </c>
      <c r="H133" s="1">
        <f>COUNTIFS('Raw data'!$B$2:$B$275,$D133,'Raw data'!$A$2:$A$275,H$2)</f>
        <v>1</v>
      </c>
      <c r="I133" s="1">
        <f>COUNTIFS('Raw data'!$B$2:$B$275,$D133,'Raw data'!$A$2:$A$275,I$2)</f>
        <v>0</v>
      </c>
    </row>
    <row r="134" spans="1:9" ht="17" x14ac:dyDescent="0.2">
      <c r="A134" s="1" t="str">
        <v>Korea Zinc Co., Ltd.</v>
      </c>
      <c r="B134" s="1">
        <f>COUNTIF('Raw data'!$B$2:$B$275,$A134)</f>
        <v>1</v>
      </c>
      <c r="D134" s="1" t="str">
        <v>Kojima Chemicals Co., Ltd.</v>
      </c>
      <c r="E134" s="1">
        <f>COUNTIF('Raw data'!$B$2:$B$275,$D134)</f>
        <v>1</v>
      </c>
      <c r="F134" s="1">
        <f>COUNTIFS('Raw data'!$B$2:$B$275,$D134,'Raw data'!$A$2:$A$275,F$2)</f>
        <v>0</v>
      </c>
      <c r="G134" s="1">
        <f>COUNTIFS('Raw data'!$B$2:$B$275,$D134,'Raw data'!$A$2:$A$275,G$2)</f>
        <v>0</v>
      </c>
      <c r="H134" s="1">
        <f>COUNTIFS('Raw data'!$B$2:$B$275,$D134,'Raw data'!$A$2:$A$275,H$2)</f>
        <v>1</v>
      </c>
      <c r="I134" s="1">
        <f>COUNTIFS('Raw data'!$B$2:$B$275,$D134,'Raw data'!$A$2:$A$275,I$2)</f>
        <v>0</v>
      </c>
    </row>
    <row r="135" spans="1:9" ht="17" x14ac:dyDescent="0.2">
      <c r="A135" s="1" t="str">
        <v>Kyrgyzaltyn JSC</v>
      </c>
      <c r="B135" s="1">
        <f>COUNTIF('Raw data'!$B$2:$B$275,$A135)</f>
        <v>1</v>
      </c>
      <c r="D135" s="1" t="str">
        <v>Korea Zinc Co., Ltd.</v>
      </c>
      <c r="E135" s="1">
        <f>COUNTIF('Raw data'!$B$2:$B$275,$D135)</f>
        <v>1</v>
      </c>
      <c r="F135" s="1">
        <f>COUNTIFS('Raw data'!$B$2:$B$275,$D135,'Raw data'!$A$2:$A$275,F$2)</f>
        <v>0</v>
      </c>
      <c r="G135" s="1">
        <f>COUNTIFS('Raw data'!$B$2:$B$275,$D135,'Raw data'!$A$2:$A$275,G$2)</f>
        <v>0</v>
      </c>
      <c r="H135" s="1">
        <f>COUNTIFS('Raw data'!$B$2:$B$275,$D135,'Raw data'!$A$2:$A$275,H$2)</f>
        <v>1</v>
      </c>
      <c r="I135" s="1">
        <f>COUNTIFS('Raw data'!$B$2:$B$275,$D135,'Raw data'!$A$2:$A$275,I$2)</f>
        <v>0</v>
      </c>
    </row>
    <row r="136" spans="1:9" ht="17" x14ac:dyDescent="0.2">
      <c r="A136" s="1" t="str">
        <v>L'Orfebre S.A.</v>
      </c>
      <c r="B136" s="1">
        <f>COUNTIF('Raw data'!$B$2:$B$275,$A136)</f>
        <v>1</v>
      </c>
      <c r="D136" s="1" t="str">
        <v>Kyrgyzaltyn JSC</v>
      </c>
      <c r="E136" s="1">
        <f>COUNTIF('Raw data'!$B$2:$B$275,$D136)</f>
        <v>1</v>
      </c>
      <c r="F136" s="1">
        <f>COUNTIFS('Raw data'!$B$2:$B$275,$D136,'Raw data'!$A$2:$A$275,F$2)</f>
        <v>0</v>
      </c>
      <c r="G136" s="1">
        <f>COUNTIFS('Raw data'!$B$2:$B$275,$D136,'Raw data'!$A$2:$A$275,G$2)</f>
        <v>0</v>
      </c>
      <c r="H136" s="1">
        <f>COUNTIFS('Raw data'!$B$2:$B$275,$D136,'Raw data'!$A$2:$A$275,H$2)</f>
        <v>1</v>
      </c>
      <c r="I136" s="1">
        <f>COUNTIFS('Raw data'!$B$2:$B$275,$D136,'Raw data'!$A$2:$A$275,I$2)</f>
        <v>0</v>
      </c>
    </row>
    <row r="137" spans="1:9" ht="17" x14ac:dyDescent="0.2">
      <c r="A137" s="1" t="str">
        <v>LS-NIKKO Copper Inc.</v>
      </c>
      <c r="B137" s="1">
        <f>COUNTIF('Raw data'!$B$2:$B$275,$A137)</f>
        <v>1</v>
      </c>
      <c r="D137" s="1" t="str">
        <v>L'Orfebre S.A.</v>
      </c>
      <c r="E137" s="1">
        <f>COUNTIF('Raw data'!$B$2:$B$275,$D137)</f>
        <v>1</v>
      </c>
      <c r="F137" s="1">
        <f>COUNTIFS('Raw data'!$B$2:$B$275,$D137,'Raw data'!$A$2:$A$275,F$2)</f>
        <v>0</v>
      </c>
      <c r="G137" s="1">
        <f>COUNTIFS('Raw data'!$B$2:$B$275,$D137,'Raw data'!$A$2:$A$275,G$2)</f>
        <v>0</v>
      </c>
      <c r="H137" s="1">
        <f>COUNTIFS('Raw data'!$B$2:$B$275,$D137,'Raw data'!$A$2:$A$275,H$2)</f>
        <v>1</v>
      </c>
      <c r="I137" s="1">
        <f>COUNTIFS('Raw data'!$B$2:$B$275,$D137,'Raw data'!$A$2:$A$275,I$2)</f>
        <v>0</v>
      </c>
    </row>
    <row r="138" spans="1:9" ht="17" x14ac:dyDescent="0.2">
      <c r="A138" s="1" t="str">
        <v>LT Metal Ltd.</v>
      </c>
      <c r="B138" s="1">
        <f>COUNTIF('Raw data'!$B$2:$B$275,$A138)</f>
        <v>1</v>
      </c>
      <c r="D138" s="1" t="str">
        <v>LS-NIKKO Copper Inc.</v>
      </c>
      <c r="E138" s="1">
        <f>COUNTIF('Raw data'!$B$2:$B$275,$D138)</f>
        <v>1</v>
      </c>
      <c r="F138" s="1">
        <f>COUNTIFS('Raw data'!$B$2:$B$275,$D138,'Raw data'!$A$2:$A$275,F$2)</f>
        <v>0</v>
      </c>
      <c r="G138" s="1">
        <f>COUNTIFS('Raw data'!$B$2:$B$275,$D138,'Raw data'!$A$2:$A$275,G$2)</f>
        <v>0</v>
      </c>
      <c r="H138" s="1">
        <f>COUNTIFS('Raw data'!$B$2:$B$275,$D138,'Raw data'!$A$2:$A$275,H$2)</f>
        <v>1</v>
      </c>
      <c r="I138" s="1">
        <f>COUNTIFS('Raw data'!$B$2:$B$275,$D138,'Raw data'!$A$2:$A$275,I$2)</f>
        <v>0</v>
      </c>
    </row>
    <row r="139" spans="1:9" ht="17" x14ac:dyDescent="0.2">
      <c r="A139" s="1" t="str">
        <v>MMTC-PAMP India Pvt., Ltd.</v>
      </c>
      <c r="B139" s="1">
        <f>COUNTIF('Raw data'!$B$2:$B$275,$A139)</f>
        <v>1</v>
      </c>
      <c r="D139" s="1" t="str">
        <v>LT Metal Ltd.</v>
      </c>
      <c r="E139" s="1">
        <f>COUNTIF('Raw data'!$B$2:$B$275,$D139)</f>
        <v>1</v>
      </c>
      <c r="F139" s="1">
        <f>COUNTIFS('Raw data'!$B$2:$B$275,$D139,'Raw data'!$A$2:$A$275,F$2)</f>
        <v>0</v>
      </c>
      <c r="G139" s="1">
        <f>COUNTIFS('Raw data'!$B$2:$B$275,$D139,'Raw data'!$A$2:$A$275,G$2)</f>
        <v>0</v>
      </c>
      <c r="H139" s="1">
        <f>COUNTIFS('Raw data'!$B$2:$B$275,$D139,'Raw data'!$A$2:$A$275,H$2)</f>
        <v>1</v>
      </c>
      <c r="I139" s="1">
        <f>COUNTIFS('Raw data'!$B$2:$B$275,$D139,'Raw data'!$A$2:$A$275,I$2)</f>
        <v>0</v>
      </c>
    </row>
    <row r="140" spans="1:9" ht="17" x14ac:dyDescent="0.2">
      <c r="A140" s="1" t="str">
        <v>Marsam Metals</v>
      </c>
      <c r="B140" s="1">
        <f>COUNTIF('Raw data'!$B$2:$B$275,$A140)</f>
        <v>1</v>
      </c>
      <c r="D140" s="1" t="str">
        <v>MMTC-PAMP India Pvt., Ltd.</v>
      </c>
      <c r="E140" s="1">
        <f>COUNTIF('Raw data'!$B$2:$B$275,$D140)</f>
        <v>1</v>
      </c>
      <c r="F140" s="1">
        <f>COUNTIFS('Raw data'!$B$2:$B$275,$D140,'Raw data'!$A$2:$A$275,F$2)</f>
        <v>0</v>
      </c>
      <c r="G140" s="1">
        <f>COUNTIFS('Raw data'!$B$2:$B$275,$D140,'Raw data'!$A$2:$A$275,G$2)</f>
        <v>0</v>
      </c>
      <c r="H140" s="1">
        <f>COUNTIFS('Raw data'!$B$2:$B$275,$D140,'Raw data'!$A$2:$A$275,H$2)</f>
        <v>1</v>
      </c>
      <c r="I140" s="1">
        <f>COUNTIFS('Raw data'!$B$2:$B$275,$D140,'Raw data'!$A$2:$A$275,I$2)</f>
        <v>0</v>
      </c>
    </row>
    <row r="141" spans="1:9" ht="17" x14ac:dyDescent="0.2">
      <c r="A141" s="1" t="str">
        <v>Materion</v>
      </c>
      <c r="B141" s="1">
        <f>COUNTIF('Raw data'!$B$2:$B$275,$A141)</f>
        <v>1</v>
      </c>
      <c r="D141" s="1" t="str">
        <v>Marsam Metals</v>
      </c>
      <c r="E141" s="1">
        <f>COUNTIF('Raw data'!$B$2:$B$275,$D141)</f>
        <v>1</v>
      </c>
      <c r="F141" s="1">
        <f>COUNTIFS('Raw data'!$B$2:$B$275,$D141,'Raw data'!$A$2:$A$275,F$2)</f>
        <v>0</v>
      </c>
      <c r="G141" s="1">
        <f>COUNTIFS('Raw data'!$B$2:$B$275,$D141,'Raw data'!$A$2:$A$275,G$2)</f>
        <v>0</v>
      </c>
      <c r="H141" s="1">
        <f>COUNTIFS('Raw data'!$B$2:$B$275,$D141,'Raw data'!$A$2:$A$275,H$2)</f>
        <v>1</v>
      </c>
      <c r="I141" s="1">
        <f>COUNTIFS('Raw data'!$B$2:$B$275,$D141,'Raw data'!$A$2:$A$275,I$2)</f>
        <v>0</v>
      </c>
    </row>
    <row r="142" spans="1:9" ht="17" x14ac:dyDescent="0.2">
      <c r="A142" s="1" t="str">
        <v>Matsuda Sangyo Co., Ltd.</v>
      </c>
      <c r="B142" s="1">
        <f>COUNTIF('Raw data'!$B$2:$B$275,$A142)</f>
        <v>1</v>
      </c>
      <c r="D142" s="1" t="str">
        <v>Materion</v>
      </c>
      <c r="E142" s="1">
        <f>COUNTIF('Raw data'!$B$2:$B$275,$D142)</f>
        <v>1</v>
      </c>
      <c r="F142" s="1">
        <f>COUNTIFS('Raw data'!$B$2:$B$275,$D142,'Raw data'!$A$2:$A$275,F$2)</f>
        <v>0</v>
      </c>
      <c r="G142" s="1">
        <f>COUNTIFS('Raw data'!$B$2:$B$275,$D142,'Raw data'!$A$2:$A$275,G$2)</f>
        <v>0</v>
      </c>
      <c r="H142" s="1">
        <f>COUNTIFS('Raw data'!$B$2:$B$275,$D142,'Raw data'!$A$2:$A$275,H$2)</f>
        <v>1</v>
      </c>
      <c r="I142" s="1">
        <f>COUNTIFS('Raw data'!$B$2:$B$275,$D142,'Raw data'!$A$2:$A$275,I$2)</f>
        <v>0</v>
      </c>
    </row>
    <row r="143" spans="1:9" ht="17" x14ac:dyDescent="0.2">
      <c r="A143" s="1" t="str">
        <v>Metalor Technologies (Hong Kong) Ltd.</v>
      </c>
      <c r="B143" s="1">
        <f>COUNTIF('Raw data'!$B$2:$B$275,$A143)</f>
        <v>1</v>
      </c>
      <c r="D143" s="1" t="str">
        <v>Matsuda Sangyo Co., Ltd.</v>
      </c>
      <c r="E143" s="1">
        <f>COUNTIF('Raw data'!$B$2:$B$275,$D143)</f>
        <v>1</v>
      </c>
      <c r="F143" s="1">
        <f>COUNTIFS('Raw data'!$B$2:$B$275,$D143,'Raw data'!$A$2:$A$275,F$2)</f>
        <v>0</v>
      </c>
      <c r="G143" s="1">
        <f>COUNTIFS('Raw data'!$B$2:$B$275,$D143,'Raw data'!$A$2:$A$275,G$2)</f>
        <v>0</v>
      </c>
      <c r="H143" s="1">
        <f>COUNTIFS('Raw data'!$B$2:$B$275,$D143,'Raw data'!$A$2:$A$275,H$2)</f>
        <v>1</v>
      </c>
      <c r="I143" s="1">
        <f>COUNTIFS('Raw data'!$B$2:$B$275,$D143,'Raw data'!$A$2:$A$275,I$2)</f>
        <v>0</v>
      </c>
    </row>
    <row r="144" spans="1:9" ht="17" x14ac:dyDescent="0.2">
      <c r="A144" s="1" t="str">
        <v>Metalor Technologies (Singapore) Pte., Ltd.</v>
      </c>
      <c r="B144" s="1">
        <f>COUNTIF('Raw data'!$B$2:$B$275,$A144)</f>
        <v>1</v>
      </c>
      <c r="D144" s="1" t="str">
        <v>Metalor Technologies (Hong Kong) Ltd.</v>
      </c>
      <c r="E144" s="1">
        <f>COUNTIF('Raw data'!$B$2:$B$275,$D144)</f>
        <v>1</v>
      </c>
      <c r="F144" s="1">
        <f>COUNTIFS('Raw data'!$B$2:$B$275,$D144,'Raw data'!$A$2:$A$275,F$2)</f>
        <v>0</v>
      </c>
      <c r="G144" s="1">
        <f>COUNTIFS('Raw data'!$B$2:$B$275,$D144,'Raw data'!$A$2:$A$275,G$2)</f>
        <v>0</v>
      </c>
      <c r="H144" s="1">
        <f>COUNTIFS('Raw data'!$B$2:$B$275,$D144,'Raw data'!$A$2:$A$275,H$2)</f>
        <v>1</v>
      </c>
      <c r="I144" s="1">
        <f>COUNTIFS('Raw data'!$B$2:$B$275,$D144,'Raw data'!$A$2:$A$275,I$2)</f>
        <v>0</v>
      </c>
    </row>
    <row r="145" spans="1:9" ht="17" x14ac:dyDescent="0.2">
      <c r="A145" s="1" t="str">
        <v>Metalor Technologies (Suzhou) Ltd.</v>
      </c>
      <c r="B145" s="1">
        <f>COUNTIF('Raw data'!$B$2:$B$275,$A145)</f>
        <v>1</v>
      </c>
      <c r="D145" s="1" t="str">
        <v>Metalor Technologies (Singapore) Pte., Ltd.</v>
      </c>
      <c r="E145" s="1">
        <f>COUNTIF('Raw data'!$B$2:$B$275,$D145)</f>
        <v>1</v>
      </c>
      <c r="F145" s="1">
        <f>COUNTIFS('Raw data'!$B$2:$B$275,$D145,'Raw data'!$A$2:$A$275,F$2)</f>
        <v>0</v>
      </c>
      <c r="G145" s="1">
        <f>COUNTIFS('Raw data'!$B$2:$B$275,$D145,'Raw data'!$A$2:$A$275,G$2)</f>
        <v>0</v>
      </c>
      <c r="H145" s="1">
        <f>COUNTIFS('Raw data'!$B$2:$B$275,$D145,'Raw data'!$A$2:$A$275,H$2)</f>
        <v>1</v>
      </c>
      <c r="I145" s="1">
        <f>COUNTIFS('Raw data'!$B$2:$B$275,$D145,'Raw data'!$A$2:$A$275,I$2)</f>
        <v>0</v>
      </c>
    </row>
    <row r="146" spans="1:9" ht="17" x14ac:dyDescent="0.2">
      <c r="A146" s="1" t="str">
        <v>Metalor Technologies S.A.</v>
      </c>
      <c r="B146" s="1">
        <f>COUNTIF('Raw data'!$B$2:$B$275,$A146)</f>
        <v>1</v>
      </c>
      <c r="D146" s="1" t="str">
        <v>Metalor Technologies (Suzhou) Ltd.</v>
      </c>
      <c r="E146" s="1">
        <f>COUNTIF('Raw data'!$B$2:$B$275,$D146)</f>
        <v>1</v>
      </c>
      <c r="F146" s="1">
        <f>COUNTIFS('Raw data'!$B$2:$B$275,$D146,'Raw data'!$A$2:$A$275,F$2)</f>
        <v>0</v>
      </c>
      <c r="G146" s="1">
        <f>COUNTIFS('Raw data'!$B$2:$B$275,$D146,'Raw data'!$A$2:$A$275,G$2)</f>
        <v>0</v>
      </c>
      <c r="H146" s="1">
        <f>COUNTIFS('Raw data'!$B$2:$B$275,$D146,'Raw data'!$A$2:$A$275,H$2)</f>
        <v>1</v>
      </c>
      <c r="I146" s="1">
        <f>COUNTIFS('Raw data'!$B$2:$B$275,$D146,'Raw data'!$A$2:$A$275,I$2)</f>
        <v>0</v>
      </c>
    </row>
    <row r="147" spans="1:9" ht="17" x14ac:dyDescent="0.2">
      <c r="A147" s="1" t="str">
        <v>Metalor USA Refining Corporation</v>
      </c>
      <c r="B147" s="1">
        <f>COUNTIF('Raw data'!$B$2:$B$275,$A147)</f>
        <v>1</v>
      </c>
      <c r="D147" s="1" t="str">
        <v>Metalor Technologies S.A.</v>
      </c>
      <c r="E147" s="1">
        <f>COUNTIF('Raw data'!$B$2:$B$275,$D147)</f>
        <v>1</v>
      </c>
      <c r="F147" s="1">
        <f>COUNTIFS('Raw data'!$B$2:$B$275,$D147,'Raw data'!$A$2:$A$275,F$2)</f>
        <v>0</v>
      </c>
      <c r="G147" s="1">
        <f>COUNTIFS('Raw data'!$B$2:$B$275,$D147,'Raw data'!$A$2:$A$275,G$2)</f>
        <v>0</v>
      </c>
      <c r="H147" s="1">
        <f>COUNTIFS('Raw data'!$B$2:$B$275,$D147,'Raw data'!$A$2:$A$275,H$2)</f>
        <v>1</v>
      </c>
      <c r="I147" s="1">
        <f>COUNTIFS('Raw data'!$B$2:$B$275,$D147,'Raw data'!$A$2:$A$275,I$2)</f>
        <v>0</v>
      </c>
    </row>
    <row r="148" spans="1:9" ht="17" x14ac:dyDescent="0.2">
      <c r="A148" s="1" t="str">
        <v>Metalurgica Met-Mex Penoles S.A. De C.V.</v>
      </c>
      <c r="B148" s="1">
        <f>COUNTIF('Raw data'!$B$2:$B$275,$A148)</f>
        <v>1</v>
      </c>
      <c r="D148" s="1" t="str">
        <v>Metalor USA Refining Corporation</v>
      </c>
      <c r="E148" s="1">
        <f>COUNTIF('Raw data'!$B$2:$B$275,$D148)</f>
        <v>1</v>
      </c>
      <c r="F148" s="1">
        <f>COUNTIFS('Raw data'!$B$2:$B$275,$D148,'Raw data'!$A$2:$A$275,F$2)</f>
        <v>0</v>
      </c>
      <c r="G148" s="1">
        <f>COUNTIFS('Raw data'!$B$2:$B$275,$D148,'Raw data'!$A$2:$A$275,G$2)</f>
        <v>0</v>
      </c>
      <c r="H148" s="1">
        <f>COUNTIFS('Raw data'!$B$2:$B$275,$D148,'Raw data'!$A$2:$A$275,H$2)</f>
        <v>1</v>
      </c>
      <c r="I148" s="1">
        <f>COUNTIFS('Raw data'!$B$2:$B$275,$D148,'Raw data'!$A$2:$A$275,I$2)</f>
        <v>0</v>
      </c>
    </row>
    <row r="149" spans="1:9" ht="17" x14ac:dyDescent="0.2">
      <c r="A149" s="1" t="str">
        <v>Moscow Special Alloys Processing Plant</v>
      </c>
      <c r="B149" s="1">
        <f>COUNTIF('Raw data'!$B$2:$B$275,$A149)</f>
        <v>1</v>
      </c>
      <c r="D149" s="1" t="str">
        <v>Metalurgica Met-Mex Penoles S.A. De C.V.</v>
      </c>
      <c r="E149" s="1">
        <f>COUNTIF('Raw data'!$B$2:$B$275,$D149)</f>
        <v>1</v>
      </c>
      <c r="F149" s="1">
        <f>COUNTIFS('Raw data'!$B$2:$B$275,$D149,'Raw data'!$A$2:$A$275,F$2)</f>
        <v>0</v>
      </c>
      <c r="G149" s="1">
        <f>COUNTIFS('Raw data'!$B$2:$B$275,$D149,'Raw data'!$A$2:$A$275,G$2)</f>
        <v>0</v>
      </c>
      <c r="H149" s="1">
        <f>COUNTIFS('Raw data'!$B$2:$B$275,$D149,'Raw data'!$A$2:$A$275,H$2)</f>
        <v>1</v>
      </c>
      <c r="I149" s="1">
        <f>COUNTIFS('Raw data'!$B$2:$B$275,$D149,'Raw data'!$A$2:$A$275,I$2)</f>
        <v>0</v>
      </c>
    </row>
    <row r="150" spans="1:9" ht="17" x14ac:dyDescent="0.2">
      <c r="A150" s="1" t="str">
        <v>Nadir Metal Rafineri San. Ve Tic. A.S.</v>
      </c>
      <c r="B150" s="1">
        <f>COUNTIF('Raw data'!$B$2:$B$275,$A150)</f>
        <v>1</v>
      </c>
      <c r="D150" s="1" t="str">
        <v>Moscow Special Alloys Processing Plant</v>
      </c>
      <c r="E150" s="1">
        <f>COUNTIF('Raw data'!$B$2:$B$275,$D150)</f>
        <v>1</v>
      </c>
      <c r="F150" s="1">
        <f>COUNTIFS('Raw data'!$B$2:$B$275,$D150,'Raw data'!$A$2:$A$275,F$2)</f>
        <v>0</v>
      </c>
      <c r="G150" s="1">
        <f>COUNTIFS('Raw data'!$B$2:$B$275,$D150,'Raw data'!$A$2:$A$275,G$2)</f>
        <v>0</v>
      </c>
      <c r="H150" s="1">
        <f>COUNTIFS('Raw data'!$B$2:$B$275,$D150,'Raw data'!$A$2:$A$275,H$2)</f>
        <v>1</v>
      </c>
      <c r="I150" s="1">
        <f>COUNTIFS('Raw data'!$B$2:$B$275,$D150,'Raw data'!$A$2:$A$275,I$2)</f>
        <v>0</v>
      </c>
    </row>
    <row r="151" spans="1:9" ht="17" x14ac:dyDescent="0.2">
      <c r="A151" s="1" t="str">
        <v>Navoi Mining and Metallurgical Combinat</v>
      </c>
      <c r="B151" s="1">
        <f>COUNTIF('Raw data'!$B$2:$B$275,$A151)</f>
        <v>1</v>
      </c>
      <c r="D151" s="1" t="str">
        <v>Nadir Metal Rafineri San. Ve Tic. A.S.</v>
      </c>
      <c r="E151" s="1">
        <f>COUNTIF('Raw data'!$B$2:$B$275,$D151)</f>
        <v>1</v>
      </c>
      <c r="F151" s="1">
        <f>COUNTIFS('Raw data'!$B$2:$B$275,$D151,'Raw data'!$A$2:$A$275,F$2)</f>
        <v>0</v>
      </c>
      <c r="G151" s="1">
        <f>COUNTIFS('Raw data'!$B$2:$B$275,$D151,'Raw data'!$A$2:$A$275,G$2)</f>
        <v>0</v>
      </c>
      <c r="H151" s="1">
        <f>COUNTIFS('Raw data'!$B$2:$B$275,$D151,'Raw data'!$A$2:$A$275,H$2)</f>
        <v>1</v>
      </c>
      <c r="I151" s="1">
        <f>COUNTIFS('Raw data'!$B$2:$B$275,$D151,'Raw data'!$A$2:$A$275,I$2)</f>
        <v>0</v>
      </c>
    </row>
    <row r="152" spans="1:9" ht="17" x14ac:dyDescent="0.2">
      <c r="A152" s="1" t="str">
        <v>Nihon Material Co., Ltd.</v>
      </c>
      <c r="B152" s="1">
        <f>COUNTIF('Raw data'!$B$2:$B$275,$A152)</f>
        <v>1</v>
      </c>
      <c r="D152" s="1" t="str">
        <v>Navoi Mining and Metallurgical Combinat</v>
      </c>
      <c r="E152" s="1">
        <f>COUNTIF('Raw data'!$B$2:$B$275,$D152)</f>
        <v>1</v>
      </c>
      <c r="F152" s="1">
        <f>COUNTIFS('Raw data'!$B$2:$B$275,$D152,'Raw data'!$A$2:$A$275,F$2)</f>
        <v>0</v>
      </c>
      <c r="G152" s="1">
        <f>COUNTIFS('Raw data'!$B$2:$B$275,$D152,'Raw data'!$A$2:$A$275,G$2)</f>
        <v>0</v>
      </c>
      <c r="H152" s="1">
        <f>COUNTIFS('Raw data'!$B$2:$B$275,$D152,'Raw data'!$A$2:$A$275,H$2)</f>
        <v>1</v>
      </c>
      <c r="I152" s="1">
        <f>COUNTIFS('Raw data'!$B$2:$B$275,$D152,'Raw data'!$A$2:$A$275,I$2)</f>
        <v>0</v>
      </c>
    </row>
    <row r="153" spans="1:9" ht="34" x14ac:dyDescent="0.2">
      <c r="A153" s="1" t="str">
        <v>OJSC "The Gulidov Krasnoyarsk Non-Ferrous Metals Plant" (OJSC Krastsvetmet)</v>
      </c>
      <c r="B153" s="1">
        <f>COUNTIF('Raw data'!$B$2:$B$275,$A153)</f>
        <v>1</v>
      </c>
      <c r="D153" s="1" t="str">
        <v>Nihon Material Co., Ltd.</v>
      </c>
      <c r="E153" s="1">
        <f>COUNTIF('Raw data'!$B$2:$B$275,$D153)</f>
        <v>1</v>
      </c>
      <c r="F153" s="1">
        <f>COUNTIFS('Raw data'!$B$2:$B$275,$D153,'Raw data'!$A$2:$A$275,F$2)</f>
        <v>0</v>
      </c>
      <c r="G153" s="1">
        <f>COUNTIFS('Raw data'!$B$2:$B$275,$D153,'Raw data'!$A$2:$A$275,G$2)</f>
        <v>0</v>
      </c>
      <c r="H153" s="1">
        <f>COUNTIFS('Raw data'!$B$2:$B$275,$D153,'Raw data'!$A$2:$A$275,H$2)</f>
        <v>1</v>
      </c>
      <c r="I153" s="1">
        <f>COUNTIFS('Raw data'!$B$2:$B$275,$D153,'Raw data'!$A$2:$A$275,I$2)</f>
        <v>0</v>
      </c>
    </row>
    <row r="154" spans="1:9" ht="34" x14ac:dyDescent="0.2">
      <c r="A154" s="1" t="str">
        <v>JSC Novosibirsk Refinery</v>
      </c>
      <c r="B154" s="1">
        <f>COUNTIF('Raw data'!$B$2:$B$275,$A154)</f>
        <v>1</v>
      </c>
      <c r="D154" s="1" t="str">
        <v>OJSC "The Gulidov Krasnoyarsk Non-Ferrous Metals Plant" (OJSC Krastsvetmet)</v>
      </c>
      <c r="E154" s="1">
        <f>COUNTIF('Raw data'!$B$2:$B$275,$D154)</f>
        <v>1</v>
      </c>
      <c r="F154" s="1">
        <f>COUNTIFS('Raw data'!$B$2:$B$275,$D154,'Raw data'!$A$2:$A$275,F$2)</f>
        <v>0</v>
      </c>
      <c r="G154" s="1">
        <f>COUNTIFS('Raw data'!$B$2:$B$275,$D154,'Raw data'!$A$2:$A$275,G$2)</f>
        <v>0</v>
      </c>
      <c r="H154" s="1">
        <f>COUNTIFS('Raw data'!$B$2:$B$275,$D154,'Raw data'!$A$2:$A$275,H$2)</f>
        <v>1</v>
      </c>
      <c r="I154" s="1">
        <f>COUNTIFS('Raw data'!$B$2:$B$275,$D154,'Raw data'!$A$2:$A$275,I$2)</f>
        <v>0</v>
      </c>
    </row>
    <row r="155" spans="1:9" ht="34" x14ac:dyDescent="0.2">
      <c r="A155" s="1" t="str">
        <v>Ogussa Osterreichische Gold- und Silber-Scheideanstalt GmbH</v>
      </c>
      <c r="B155" s="1">
        <f>COUNTIF('Raw data'!$B$2:$B$275,$A155)</f>
        <v>1</v>
      </c>
      <c r="D155" s="1" t="str">
        <v>JSC Novosibirsk Refinery</v>
      </c>
      <c r="E155" s="1">
        <f>COUNTIF('Raw data'!$B$2:$B$275,$D155)</f>
        <v>1</v>
      </c>
      <c r="F155" s="1">
        <f>COUNTIFS('Raw data'!$B$2:$B$275,$D155,'Raw data'!$A$2:$A$275,F$2)</f>
        <v>0</v>
      </c>
      <c r="G155" s="1">
        <f>COUNTIFS('Raw data'!$B$2:$B$275,$D155,'Raw data'!$A$2:$A$275,G$2)</f>
        <v>0</v>
      </c>
      <c r="H155" s="1">
        <f>COUNTIFS('Raw data'!$B$2:$B$275,$D155,'Raw data'!$A$2:$A$275,H$2)</f>
        <v>1</v>
      </c>
      <c r="I155" s="1">
        <f>COUNTIFS('Raw data'!$B$2:$B$275,$D155,'Raw data'!$A$2:$A$275,I$2)</f>
        <v>0</v>
      </c>
    </row>
    <row r="156" spans="1:9" ht="34" x14ac:dyDescent="0.2">
      <c r="A156" s="1" t="str">
        <v>Ohura Precious Metal Industry Co., Ltd.</v>
      </c>
      <c r="B156" s="1">
        <f>COUNTIF('Raw data'!$B$2:$B$275,$A156)</f>
        <v>1</v>
      </c>
      <c r="D156" s="1" t="str">
        <v>Ogussa Osterreichische Gold- und Silber-Scheideanstalt GmbH</v>
      </c>
      <c r="E156" s="1">
        <f>COUNTIF('Raw data'!$B$2:$B$275,$D156)</f>
        <v>1</v>
      </c>
      <c r="F156" s="1">
        <f>COUNTIFS('Raw data'!$B$2:$B$275,$D156,'Raw data'!$A$2:$A$275,F$2)</f>
        <v>0</v>
      </c>
      <c r="G156" s="1">
        <f>COUNTIFS('Raw data'!$B$2:$B$275,$D156,'Raw data'!$A$2:$A$275,G$2)</f>
        <v>0</v>
      </c>
      <c r="H156" s="1">
        <f>COUNTIFS('Raw data'!$B$2:$B$275,$D156,'Raw data'!$A$2:$A$275,H$2)</f>
        <v>1</v>
      </c>
      <c r="I156" s="1">
        <f>COUNTIFS('Raw data'!$B$2:$B$275,$D156,'Raw data'!$A$2:$A$275,I$2)</f>
        <v>0</v>
      </c>
    </row>
    <row r="157" spans="1:9" ht="17" x14ac:dyDescent="0.2">
      <c r="A157" s="1" t="str">
        <v>PAMP S.A.</v>
      </c>
      <c r="B157" s="1">
        <f>COUNTIF('Raw data'!$B$2:$B$275,$A157)</f>
        <v>1</v>
      </c>
      <c r="D157" s="1" t="str">
        <v>Ohura Precious Metal Industry Co., Ltd.</v>
      </c>
      <c r="E157" s="1">
        <f>COUNTIF('Raw data'!$B$2:$B$275,$D157)</f>
        <v>1</v>
      </c>
      <c r="F157" s="1">
        <f>COUNTIFS('Raw data'!$B$2:$B$275,$D157,'Raw data'!$A$2:$A$275,F$2)</f>
        <v>0</v>
      </c>
      <c r="G157" s="1">
        <f>COUNTIFS('Raw data'!$B$2:$B$275,$D157,'Raw data'!$A$2:$A$275,G$2)</f>
        <v>0</v>
      </c>
      <c r="H157" s="1">
        <f>COUNTIFS('Raw data'!$B$2:$B$275,$D157,'Raw data'!$A$2:$A$275,H$2)</f>
        <v>1</v>
      </c>
      <c r="I157" s="1">
        <f>COUNTIFS('Raw data'!$B$2:$B$275,$D157,'Raw data'!$A$2:$A$275,I$2)</f>
        <v>0</v>
      </c>
    </row>
    <row r="158" spans="1:9" ht="17" x14ac:dyDescent="0.2">
      <c r="A158" s="1" t="str">
        <v>PT Aneka Tambang (Persero) Tbk</v>
      </c>
      <c r="B158" s="1">
        <f>COUNTIF('Raw data'!$B$2:$B$275,$A158)</f>
        <v>1</v>
      </c>
      <c r="D158" s="1" t="str">
        <v>PAMP S.A.</v>
      </c>
      <c r="E158" s="1">
        <f>COUNTIF('Raw data'!$B$2:$B$275,$D158)</f>
        <v>1</v>
      </c>
      <c r="F158" s="1">
        <f>COUNTIFS('Raw data'!$B$2:$B$275,$D158,'Raw data'!$A$2:$A$275,F$2)</f>
        <v>0</v>
      </c>
      <c r="G158" s="1">
        <f>COUNTIFS('Raw data'!$B$2:$B$275,$D158,'Raw data'!$A$2:$A$275,G$2)</f>
        <v>0</v>
      </c>
      <c r="H158" s="1">
        <f>COUNTIFS('Raw data'!$B$2:$B$275,$D158,'Raw data'!$A$2:$A$275,H$2)</f>
        <v>1</v>
      </c>
      <c r="I158" s="1">
        <f>COUNTIFS('Raw data'!$B$2:$B$275,$D158,'Raw data'!$A$2:$A$275,I$2)</f>
        <v>0</v>
      </c>
    </row>
    <row r="159" spans="1:9" ht="17" x14ac:dyDescent="0.2">
      <c r="A159" s="1" t="str">
        <v>PX Precinox S.A.</v>
      </c>
      <c r="B159" s="1">
        <f>COUNTIF('Raw data'!$B$2:$B$275,$A159)</f>
        <v>1</v>
      </c>
      <c r="D159" s="1" t="str">
        <v>PT Aneka Tambang (Persero) Tbk</v>
      </c>
      <c r="E159" s="1">
        <f>COUNTIF('Raw data'!$B$2:$B$275,$D159)</f>
        <v>1</v>
      </c>
      <c r="F159" s="1">
        <f>COUNTIFS('Raw data'!$B$2:$B$275,$D159,'Raw data'!$A$2:$A$275,F$2)</f>
        <v>0</v>
      </c>
      <c r="G159" s="1">
        <f>COUNTIFS('Raw data'!$B$2:$B$275,$D159,'Raw data'!$A$2:$A$275,G$2)</f>
        <v>0</v>
      </c>
      <c r="H159" s="1">
        <f>COUNTIFS('Raw data'!$B$2:$B$275,$D159,'Raw data'!$A$2:$A$275,H$2)</f>
        <v>1</v>
      </c>
      <c r="I159" s="1">
        <f>COUNTIFS('Raw data'!$B$2:$B$275,$D159,'Raw data'!$A$2:$A$275,I$2)</f>
        <v>0</v>
      </c>
    </row>
    <row r="160" spans="1:9" ht="17" x14ac:dyDescent="0.2">
      <c r="A160" s="1" t="str">
        <v>Planta Recuperadora de Metales SpA</v>
      </c>
      <c r="B160" s="1">
        <f>COUNTIF('Raw data'!$B$2:$B$275,$A160)</f>
        <v>1</v>
      </c>
      <c r="D160" s="1" t="str">
        <v>PX Precinox S.A.</v>
      </c>
      <c r="E160" s="1">
        <f>COUNTIF('Raw data'!$B$2:$B$275,$D160)</f>
        <v>1</v>
      </c>
      <c r="F160" s="1">
        <f>COUNTIFS('Raw data'!$B$2:$B$275,$D160,'Raw data'!$A$2:$A$275,F$2)</f>
        <v>0</v>
      </c>
      <c r="G160" s="1">
        <f>COUNTIFS('Raw data'!$B$2:$B$275,$D160,'Raw data'!$A$2:$A$275,G$2)</f>
        <v>0</v>
      </c>
      <c r="H160" s="1">
        <f>COUNTIFS('Raw data'!$B$2:$B$275,$D160,'Raw data'!$A$2:$A$275,H$2)</f>
        <v>1</v>
      </c>
      <c r="I160" s="1">
        <f>COUNTIFS('Raw data'!$B$2:$B$275,$D160,'Raw data'!$A$2:$A$275,I$2)</f>
        <v>0</v>
      </c>
    </row>
    <row r="161" spans="1:9" ht="17" x14ac:dyDescent="0.2">
      <c r="A161" s="1" t="str">
        <v>Prioksky Plant of Non-Ferrous Metals</v>
      </c>
      <c r="B161" s="1">
        <f>COUNTIF('Raw data'!$B$2:$B$275,$A161)</f>
        <v>1</v>
      </c>
      <c r="D161" s="1" t="str">
        <v>Planta Recuperadora de Metales SpA</v>
      </c>
      <c r="E161" s="1">
        <f>COUNTIF('Raw data'!$B$2:$B$275,$D161)</f>
        <v>1</v>
      </c>
      <c r="F161" s="1">
        <f>COUNTIFS('Raw data'!$B$2:$B$275,$D161,'Raw data'!$A$2:$A$275,F$2)</f>
        <v>0</v>
      </c>
      <c r="G161" s="1">
        <f>COUNTIFS('Raw data'!$B$2:$B$275,$D161,'Raw data'!$A$2:$A$275,G$2)</f>
        <v>0</v>
      </c>
      <c r="H161" s="1">
        <f>COUNTIFS('Raw data'!$B$2:$B$275,$D161,'Raw data'!$A$2:$A$275,H$2)</f>
        <v>1</v>
      </c>
      <c r="I161" s="1">
        <f>COUNTIFS('Raw data'!$B$2:$B$275,$D161,'Raw data'!$A$2:$A$275,I$2)</f>
        <v>0</v>
      </c>
    </row>
    <row r="162" spans="1:9" ht="17" x14ac:dyDescent="0.2">
      <c r="A162" s="1" t="str">
        <v>REMONDIS PMR B.V.</v>
      </c>
      <c r="B162" s="1">
        <f>COUNTIF('Raw data'!$B$2:$B$275,$A162)</f>
        <v>1</v>
      </c>
      <c r="D162" s="1" t="str">
        <v>Prioksky Plant of Non-Ferrous Metals</v>
      </c>
      <c r="E162" s="1">
        <f>COUNTIF('Raw data'!$B$2:$B$275,$D162)</f>
        <v>1</v>
      </c>
      <c r="F162" s="1">
        <f>COUNTIFS('Raw data'!$B$2:$B$275,$D162,'Raw data'!$A$2:$A$275,F$2)</f>
        <v>0</v>
      </c>
      <c r="G162" s="1">
        <f>COUNTIFS('Raw data'!$B$2:$B$275,$D162,'Raw data'!$A$2:$A$275,G$2)</f>
        <v>0</v>
      </c>
      <c r="H162" s="1">
        <f>COUNTIFS('Raw data'!$B$2:$B$275,$D162,'Raw data'!$A$2:$A$275,H$2)</f>
        <v>1</v>
      </c>
      <c r="I162" s="1">
        <f>COUNTIFS('Raw data'!$B$2:$B$275,$D162,'Raw data'!$A$2:$A$275,I$2)</f>
        <v>0</v>
      </c>
    </row>
    <row r="163" spans="1:9" ht="17" x14ac:dyDescent="0.2">
      <c r="A163" s="1" t="str">
        <v>Rand Refinery (Pty) Ltd.</v>
      </c>
      <c r="B163" s="1">
        <f>COUNTIF('Raw data'!$B$2:$B$275,$A163)</f>
        <v>1</v>
      </c>
      <c r="D163" s="1" t="str">
        <v>REMONDIS PMR B.V.</v>
      </c>
      <c r="E163" s="1">
        <f>COUNTIF('Raw data'!$B$2:$B$275,$D163)</f>
        <v>1</v>
      </c>
      <c r="F163" s="1">
        <f>COUNTIFS('Raw data'!$B$2:$B$275,$D163,'Raw data'!$A$2:$A$275,F$2)</f>
        <v>0</v>
      </c>
      <c r="G163" s="1">
        <f>COUNTIFS('Raw data'!$B$2:$B$275,$D163,'Raw data'!$A$2:$A$275,G$2)</f>
        <v>0</v>
      </c>
      <c r="H163" s="1">
        <f>COUNTIFS('Raw data'!$B$2:$B$275,$D163,'Raw data'!$A$2:$A$275,H$2)</f>
        <v>1</v>
      </c>
      <c r="I163" s="1">
        <f>COUNTIFS('Raw data'!$B$2:$B$275,$D163,'Raw data'!$A$2:$A$275,I$2)</f>
        <v>0</v>
      </c>
    </row>
    <row r="164" spans="1:9" ht="17" x14ac:dyDescent="0.2">
      <c r="A164" s="1" t="str">
        <v>Royal Canadian Mint</v>
      </c>
      <c r="B164" s="1">
        <f>COUNTIF('Raw data'!$B$2:$B$275,$A164)</f>
        <v>1</v>
      </c>
      <c r="D164" s="1" t="str">
        <v>Rand Refinery (Pty) Ltd.</v>
      </c>
      <c r="E164" s="1">
        <f>COUNTIF('Raw data'!$B$2:$B$275,$D164)</f>
        <v>1</v>
      </c>
      <c r="F164" s="1">
        <f>COUNTIFS('Raw data'!$B$2:$B$275,$D164,'Raw data'!$A$2:$A$275,F$2)</f>
        <v>0</v>
      </c>
      <c r="G164" s="1">
        <f>COUNTIFS('Raw data'!$B$2:$B$275,$D164,'Raw data'!$A$2:$A$275,G$2)</f>
        <v>0</v>
      </c>
      <c r="H164" s="1">
        <f>COUNTIFS('Raw data'!$B$2:$B$275,$D164,'Raw data'!$A$2:$A$275,H$2)</f>
        <v>1</v>
      </c>
      <c r="I164" s="1">
        <f>COUNTIFS('Raw data'!$B$2:$B$275,$D164,'Raw data'!$A$2:$A$275,I$2)</f>
        <v>0</v>
      </c>
    </row>
    <row r="165" spans="1:9" ht="17" x14ac:dyDescent="0.2">
      <c r="A165" s="1" t="str">
        <v>SAAMP</v>
      </c>
      <c r="B165" s="1">
        <f>COUNTIF('Raw data'!$B$2:$B$275,$A165)</f>
        <v>1</v>
      </c>
      <c r="D165" s="1" t="str">
        <v>Royal Canadian Mint</v>
      </c>
      <c r="E165" s="1">
        <f>COUNTIF('Raw data'!$B$2:$B$275,$D165)</f>
        <v>1</v>
      </c>
      <c r="F165" s="1">
        <f>COUNTIFS('Raw data'!$B$2:$B$275,$D165,'Raw data'!$A$2:$A$275,F$2)</f>
        <v>0</v>
      </c>
      <c r="G165" s="1">
        <f>COUNTIFS('Raw data'!$B$2:$B$275,$D165,'Raw data'!$A$2:$A$275,G$2)</f>
        <v>0</v>
      </c>
      <c r="H165" s="1">
        <f>COUNTIFS('Raw data'!$B$2:$B$275,$D165,'Raw data'!$A$2:$A$275,H$2)</f>
        <v>1</v>
      </c>
      <c r="I165" s="1">
        <f>COUNTIFS('Raw data'!$B$2:$B$275,$D165,'Raw data'!$A$2:$A$275,I$2)</f>
        <v>0</v>
      </c>
    </row>
    <row r="166" spans="1:9" ht="17" x14ac:dyDescent="0.2">
      <c r="A166" s="1" t="str">
        <v>SAFINA A.S.</v>
      </c>
      <c r="B166" s="1">
        <f>COUNTIF('Raw data'!$B$2:$B$275,$A166)</f>
        <v>1</v>
      </c>
      <c r="D166" s="1" t="str">
        <v>SAAMP</v>
      </c>
      <c r="E166" s="1">
        <f>COUNTIF('Raw data'!$B$2:$B$275,$D166)</f>
        <v>1</v>
      </c>
      <c r="F166" s="1">
        <f>COUNTIFS('Raw data'!$B$2:$B$275,$D166,'Raw data'!$A$2:$A$275,F$2)</f>
        <v>0</v>
      </c>
      <c r="G166" s="1">
        <f>COUNTIFS('Raw data'!$B$2:$B$275,$D166,'Raw data'!$A$2:$A$275,G$2)</f>
        <v>0</v>
      </c>
      <c r="H166" s="1">
        <f>COUNTIFS('Raw data'!$B$2:$B$275,$D166,'Raw data'!$A$2:$A$275,H$2)</f>
        <v>1</v>
      </c>
      <c r="I166" s="1">
        <f>COUNTIFS('Raw data'!$B$2:$B$275,$D166,'Raw data'!$A$2:$A$275,I$2)</f>
        <v>0</v>
      </c>
    </row>
    <row r="167" spans="1:9" ht="17" x14ac:dyDescent="0.2">
      <c r="A167" s="1" t="str">
        <v>SAXONIA Edelmetalle GmbH</v>
      </c>
      <c r="B167" s="1">
        <f>COUNTIF('Raw data'!$B$2:$B$275,$A167)</f>
        <v>1</v>
      </c>
      <c r="D167" s="1" t="str">
        <v>SAFINA A.S.</v>
      </c>
      <c r="E167" s="1">
        <f>COUNTIF('Raw data'!$B$2:$B$275,$D167)</f>
        <v>1</v>
      </c>
      <c r="F167" s="1">
        <f>COUNTIFS('Raw data'!$B$2:$B$275,$D167,'Raw data'!$A$2:$A$275,F$2)</f>
        <v>0</v>
      </c>
      <c r="G167" s="1">
        <f>COUNTIFS('Raw data'!$B$2:$B$275,$D167,'Raw data'!$A$2:$A$275,G$2)</f>
        <v>0</v>
      </c>
      <c r="H167" s="1">
        <f>COUNTIFS('Raw data'!$B$2:$B$275,$D167,'Raw data'!$A$2:$A$275,H$2)</f>
        <v>1</v>
      </c>
      <c r="I167" s="1">
        <f>COUNTIFS('Raw data'!$B$2:$B$275,$D167,'Raw data'!$A$2:$A$275,I$2)</f>
        <v>0</v>
      </c>
    </row>
    <row r="168" spans="1:9" ht="17" x14ac:dyDescent="0.2">
      <c r="A168" s="1" t="str">
        <v>SEMPSA Joyeria Plateria S.A.</v>
      </c>
      <c r="B168" s="1">
        <f>COUNTIF('Raw data'!$B$2:$B$275,$A168)</f>
        <v>1</v>
      </c>
      <c r="D168" s="1" t="str">
        <v>SAXONIA Edelmetalle GmbH</v>
      </c>
      <c r="E168" s="1">
        <f>COUNTIF('Raw data'!$B$2:$B$275,$D168)</f>
        <v>1</v>
      </c>
      <c r="F168" s="1">
        <f>COUNTIFS('Raw data'!$B$2:$B$275,$D168,'Raw data'!$A$2:$A$275,F$2)</f>
        <v>0</v>
      </c>
      <c r="G168" s="1">
        <f>COUNTIFS('Raw data'!$B$2:$B$275,$D168,'Raw data'!$A$2:$A$275,G$2)</f>
        <v>0</v>
      </c>
      <c r="H168" s="1">
        <f>COUNTIFS('Raw data'!$B$2:$B$275,$D168,'Raw data'!$A$2:$A$275,H$2)</f>
        <v>1</v>
      </c>
      <c r="I168" s="1">
        <f>COUNTIFS('Raw data'!$B$2:$B$275,$D168,'Raw data'!$A$2:$A$275,I$2)</f>
        <v>0</v>
      </c>
    </row>
    <row r="169" spans="1:9" ht="34" x14ac:dyDescent="0.2">
      <c r="A169" s="1" t="str">
        <v>SOE Shyolkovsky Factory of Secondary Precious Metals</v>
      </c>
      <c r="B169" s="1">
        <f>COUNTIF('Raw data'!$B$2:$B$275,$A169)</f>
        <v>1</v>
      </c>
      <c r="D169" s="1" t="str">
        <v>SEMPSA Joyeria Plateria S.A.</v>
      </c>
      <c r="E169" s="1">
        <f>COUNTIF('Raw data'!$B$2:$B$275,$D169)</f>
        <v>1</v>
      </c>
      <c r="F169" s="1">
        <f>COUNTIFS('Raw data'!$B$2:$B$275,$D169,'Raw data'!$A$2:$A$275,F$2)</f>
        <v>0</v>
      </c>
      <c r="G169" s="1">
        <f>COUNTIFS('Raw data'!$B$2:$B$275,$D169,'Raw data'!$A$2:$A$275,G$2)</f>
        <v>0</v>
      </c>
      <c r="H169" s="1">
        <f>COUNTIFS('Raw data'!$B$2:$B$275,$D169,'Raw data'!$A$2:$A$275,H$2)</f>
        <v>1</v>
      </c>
      <c r="I169" s="1">
        <f>COUNTIFS('Raw data'!$B$2:$B$275,$D169,'Raw data'!$A$2:$A$275,I$2)</f>
        <v>0</v>
      </c>
    </row>
    <row r="170" spans="1:9" ht="34" x14ac:dyDescent="0.2">
      <c r="A170" s="1" t="str">
        <v>Safimet S.p.A</v>
      </c>
      <c r="B170" s="1">
        <f>COUNTIF('Raw data'!$B$2:$B$275,$A170)</f>
        <v>1</v>
      </c>
      <c r="D170" s="1" t="str">
        <v>SOE Shyolkovsky Factory of Secondary Precious Metals</v>
      </c>
      <c r="E170" s="1">
        <f>COUNTIF('Raw data'!$B$2:$B$275,$D170)</f>
        <v>1</v>
      </c>
      <c r="F170" s="1">
        <f>COUNTIFS('Raw data'!$B$2:$B$275,$D170,'Raw data'!$A$2:$A$275,F$2)</f>
        <v>0</v>
      </c>
      <c r="G170" s="1">
        <f>COUNTIFS('Raw data'!$B$2:$B$275,$D170,'Raw data'!$A$2:$A$275,G$2)</f>
        <v>0</v>
      </c>
      <c r="H170" s="1">
        <f>COUNTIFS('Raw data'!$B$2:$B$275,$D170,'Raw data'!$A$2:$A$275,H$2)</f>
        <v>1</v>
      </c>
      <c r="I170" s="1">
        <f>COUNTIFS('Raw data'!$B$2:$B$275,$D170,'Raw data'!$A$2:$A$275,I$2)</f>
        <v>0</v>
      </c>
    </row>
    <row r="171" spans="1:9" ht="17" x14ac:dyDescent="0.2">
      <c r="A171" s="1" t="str">
        <v>Samduck Precious Metals</v>
      </c>
      <c r="B171" s="1">
        <f>COUNTIF('Raw data'!$B$2:$B$275,$A171)</f>
        <v>1</v>
      </c>
      <c r="D171" s="1" t="str">
        <v>Safimet S.p.A</v>
      </c>
      <c r="E171" s="1">
        <f>COUNTIF('Raw data'!$B$2:$B$275,$D171)</f>
        <v>1</v>
      </c>
      <c r="F171" s="1">
        <f>COUNTIFS('Raw data'!$B$2:$B$275,$D171,'Raw data'!$A$2:$A$275,F$2)</f>
        <v>0</v>
      </c>
      <c r="G171" s="1">
        <f>COUNTIFS('Raw data'!$B$2:$B$275,$D171,'Raw data'!$A$2:$A$275,G$2)</f>
        <v>0</v>
      </c>
      <c r="H171" s="1">
        <f>COUNTIFS('Raw data'!$B$2:$B$275,$D171,'Raw data'!$A$2:$A$275,H$2)</f>
        <v>1</v>
      </c>
      <c r="I171" s="1">
        <f>COUNTIFS('Raw data'!$B$2:$B$275,$D171,'Raw data'!$A$2:$A$275,I$2)</f>
        <v>0</v>
      </c>
    </row>
    <row r="172" spans="1:9" ht="34" x14ac:dyDescent="0.2">
      <c r="A172" s="1" t="str">
        <v>Shandong Zhaojin Gold &amp; Silver Refinery Co., Ltd.</v>
      </c>
      <c r="B172" s="1">
        <f>COUNTIF('Raw data'!$B$2:$B$275,$A172)</f>
        <v>1</v>
      </c>
      <c r="D172" s="1" t="str">
        <v>Samduck Precious Metals</v>
      </c>
      <c r="E172" s="1">
        <f>COUNTIF('Raw data'!$B$2:$B$275,$D172)</f>
        <v>1</v>
      </c>
      <c r="F172" s="1">
        <f>COUNTIFS('Raw data'!$B$2:$B$275,$D172,'Raw data'!$A$2:$A$275,F$2)</f>
        <v>0</v>
      </c>
      <c r="G172" s="1">
        <f>COUNTIFS('Raw data'!$B$2:$B$275,$D172,'Raw data'!$A$2:$A$275,G$2)</f>
        <v>0</v>
      </c>
      <c r="H172" s="1">
        <f>COUNTIFS('Raw data'!$B$2:$B$275,$D172,'Raw data'!$A$2:$A$275,H$2)</f>
        <v>1</v>
      </c>
      <c r="I172" s="1">
        <f>COUNTIFS('Raw data'!$B$2:$B$275,$D172,'Raw data'!$A$2:$A$275,I$2)</f>
        <v>0</v>
      </c>
    </row>
    <row r="173" spans="1:9" ht="34" x14ac:dyDescent="0.2">
      <c r="A173" s="1" t="str">
        <v>Sichuan Tianze Precious Metals Co., Ltd.</v>
      </c>
      <c r="B173" s="1">
        <f>COUNTIF('Raw data'!$B$2:$B$275,$A173)</f>
        <v>1</v>
      </c>
      <c r="D173" s="1" t="str">
        <v>Shandong Zhaojin Gold &amp; Silver Refinery Co., Ltd.</v>
      </c>
      <c r="E173" s="1">
        <f>COUNTIF('Raw data'!$B$2:$B$275,$D173)</f>
        <v>1</v>
      </c>
      <c r="F173" s="1">
        <f>COUNTIFS('Raw data'!$B$2:$B$275,$D173,'Raw data'!$A$2:$A$275,F$2)</f>
        <v>0</v>
      </c>
      <c r="G173" s="1">
        <f>COUNTIFS('Raw data'!$B$2:$B$275,$D173,'Raw data'!$A$2:$A$275,G$2)</f>
        <v>0</v>
      </c>
      <c r="H173" s="1">
        <f>COUNTIFS('Raw data'!$B$2:$B$275,$D173,'Raw data'!$A$2:$A$275,H$2)</f>
        <v>1</v>
      </c>
      <c r="I173" s="1">
        <f>COUNTIFS('Raw data'!$B$2:$B$275,$D173,'Raw data'!$A$2:$A$275,I$2)</f>
        <v>0</v>
      </c>
    </row>
    <row r="174" spans="1:9" ht="17" x14ac:dyDescent="0.2">
      <c r="A174" s="1" t="str">
        <v>Singway Technology Co., Ltd.</v>
      </c>
      <c r="B174" s="1">
        <f>COUNTIF('Raw data'!$B$2:$B$275,$A174)</f>
        <v>1</v>
      </c>
      <c r="D174" s="1" t="str">
        <v>Sichuan Tianze Precious Metals Co., Ltd.</v>
      </c>
      <c r="E174" s="1">
        <f>COUNTIF('Raw data'!$B$2:$B$275,$D174)</f>
        <v>1</v>
      </c>
      <c r="F174" s="1">
        <f>COUNTIFS('Raw data'!$B$2:$B$275,$D174,'Raw data'!$A$2:$A$275,F$2)</f>
        <v>0</v>
      </c>
      <c r="G174" s="1">
        <f>COUNTIFS('Raw data'!$B$2:$B$275,$D174,'Raw data'!$A$2:$A$275,G$2)</f>
        <v>0</v>
      </c>
      <c r="H174" s="1">
        <f>COUNTIFS('Raw data'!$B$2:$B$275,$D174,'Raw data'!$A$2:$A$275,H$2)</f>
        <v>1</v>
      </c>
      <c r="I174" s="1">
        <f>COUNTIFS('Raw data'!$B$2:$B$275,$D174,'Raw data'!$A$2:$A$275,I$2)</f>
        <v>0</v>
      </c>
    </row>
    <row r="175" spans="1:9" ht="17" x14ac:dyDescent="0.2">
      <c r="A175" s="1" t="str">
        <v>Solar Applied Materials Technology Corp.</v>
      </c>
      <c r="B175" s="1">
        <f>COUNTIF('Raw data'!$B$2:$B$275,$A175)</f>
        <v>1</v>
      </c>
      <c r="D175" s="1" t="str">
        <v>Singway Technology Co., Ltd.</v>
      </c>
      <c r="E175" s="1">
        <f>COUNTIF('Raw data'!$B$2:$B$275,$D175)</f>
        <v>1</v>
      </c>
      <c r="F175" s="1">
        <f>COUNTIFS('Raw data'!$B$2:$B$275,$D175,'Raw data'!$A$2:$A$275,F$2)</f>
        <v>0</v>
      </c>
      <c r="G175" s="1">
        <f>COUNTIFS('Raw data'!$B$2:$B$275,$D175,'Raw data'!$A$2:$A$275,G$2)</f>
        <v>0</v>
      </c>
      <c r="H175" s="1">
        <f>COUNTIFS('Raw data'!$B$2:$B$275,$D175,'Raw data'!$A$2:$A$275,H$2)</f>
        <v>1</v>
      </c>
      <c r="I175" s="1">
        <f>COUNTIFS('Raw data'!$B$2:$B$275,$D175,'Raw data'!$A$2:$A$275,I$2)</f>
        <v>0</v>
      </c>
    </row>
    <row r="176" spans="1:9" ht="17" x14ac:dyDescent="0.2">
      <c r="A176" s="1" t="str">
        <v>Sumitomo Metal Mining Co., Ltd.</v>
      </c>
      <c r="B176" s="1">
        <f>COUNTIF('Raw data'!$B$2:$B$275,$A176)</f>
        <v>1</v>
      </c>
      <c r="D176" s="1" t="str">
        <v>Solar Applied Materials Technology Corp.</v>
      </c>
      <c r="E176" s="1">
        <f>COUNTIF('Raw data'!$B$2:$B$275,$D176)</f>
        <v>1</v>
      </c>
      <c r="F176" s="1">
        <f>COUNTIFS('Raw data'!$B$2:$B$275,$D176,'Raw data'!$A$2:$A$275,F$2)</f>
        <v>0</v>
      </c>
      <c r="G176" s="1">
        <f>COUNTIFS('Raw data'!$B$2:$B$275,$D176,'Raw data'!$A$2:$A$275,G$2)</f>
        <v>0</v>
      </c>
      <c r="H176" s="1">
        <f>COUNTIFS('Raw data'!$B$2:$B$275,$D176,'Raw data'!$A$2:$A$275,H$2)</f>
        <v>1</v>
      </c>
      <c r="I176" s="1">
        <f>COUNTIFS('Raw data'!$B$2:$B$275,$D176,'Raw data'!$A$2:$A$275,I$2)</f>
        <v>0</v>
      </c>
    </row>
    <row r="177" spans="1:9" ht="17" x14ac:dyDescent="0.2">
      <c r="A177" s="1" t="str">
        <v>SungEel HiMetal Co., Ltd.</v>
      </c>
      <c r="B177" s="1">
        <f>COUNTIF('Raw data'!$B$2:$B$275,$A177)</f>
        <v>1</v>
      </c>
      <c r="D177" s="1" t="str">
        <v>Sumitomo Metal Mining Co., Ltd.</v>
      </c>
      <c r="E177" s="1">
        <f>COUNTIF('Raw data'!$B$2:$B$275,$D177)</f>
        <v>1</v>
      </c>
      <c r="F177" s="1">
        <f>COUNTIFS('Raw data'!$B$2:$B$275,$D177,'Raw data'!$A$2:$A$275,F$2)</f>
        <v>0</v>
      </c>
      <c r="G177" s="1">
        <f>COUNTIFS('Raw data'!$B$2:$B$275,$D177,'Raw data'!$A$2:$A$275,G$2)</f>
        <v>0</v>
      </c>
      <c r="H177" s="1">
        <f>COUNTIFS('Raw data'!$B$2:$B$275,$D177,'Raw data'!$A$2:$A$275,H$2)</f>
        <v>1</v>
      </c>
      <c r="I177" s="1">
        <f>COUNTIFS('Raw data'!$B$2:$B$275,$D177,'Raw data'!$A$2:$A$275,I$2)</f>
        <v>0</v>
      </c>
    </row>
    <row r="178" spans="1:9" ht="17" x14ac:dyDescent="0.2">
      <c r="A178" s="1" t="str">
        <v>T.C.A S.p.A</v>
      </c>
      <c r="B178" s="1">
        <f>COUNTIF('Raw data'!$B$2:$B$275,$A178)</f>
        <v>1</v>
      </c>
      <c r="D178" s="1" t="str">
        <v>SungEel HiMetal Co., Ltd.</v>
      </c>
      <c r="E178" s="1">
        <f>COUNTIF('Raw data'!$B$2:$B$275,$D178)</f>
        <v>1</v>
      </c>
      <c r="F178" s="1">
        <f>COUNTIFS('Raw data'!$B$2:$B$275,$D178,'Raw data'!$A$2:$A$275,F$2)</f>
        <v>0</v>
      </c>
      <c r="G178" s="1">
        <f>COUNTIFS('Raw data'!$B$2:$B$275,$D178,'Raw data'!$A$2:$A$275,G$2)</f>
        <v>0</v>
      </c>
      <c r="H178" s="1">
        <f>COUNTIFS('Raw data'!$B$2:$B$275,$D178,'Raw data'!$A$2:$A$275,H$2)</f>
        <v>1</v>
      </c>
      <c r="I178" s="1">
        <f>COUNTIFS('Raw data'!$B$2:$B$275,$D178,'Raw data'!$A$2:$A$275,I$2)</f>
        <v>0</v>
      </c>
    </row>
    <row r="179" spans="1:9" ht="17" x14ac:dyDescent="0.2">
      <c r="A179" s="1" t="str">
        <v>TOO Tau-Ken-Altyn</v>
      </c>
      <c r="B179" s="1">
        <f>COUNTIF('Raw data'!$B$2:$B$275,$A179)</f>
        <v>1</v>
      </c>
      <c r="D179" s="1" t="str">
        <v>T.C.A S.p.A</v>
      </c>
      <c r="E179" s="1">
        <f>COUNTIF('Raw data'!$B$2:$B$275,$D179)</f>
        <v>1</v>
      </c>
      <c r="F179" s="1">
        <f>COUNTIFS('Raw data'!$B$2:$B$275,$D179,'Raw data'!$A$2:$A$275,F$2)</f>
        <v>0</v>
      </c>
      <c r="G179" s="1">
        <f>COUNTIFS('Raw data'!$B$2:$B$275,$D179,'Raw data'!$A$2:$A$275,G$2)</f>
        <v>0</v>
      </c>
      <c r="H179" s="1">
        <f>COUNTIFS('Raw data'!$B$2:$B$275,$D179,'Raw data'!$A$2:$A$275,H$2)</f>
        <v>1</v>
      </c>
      <c r="I179" s="1">
        <f>COUNTIFS('Raw data'!$B$2:$B$275,$D179,'Raw data'!$A$2:$A$275,I$2)</f>
        <v>0</v>
      </c>
    </row>
    <row r="180" spans="1:9" ht="17" x14ac:dyDescent="0.2">
      <c r="A180" s="1" t="str">
        <v>Tanaka Kikinzoku Kogyo K.K.</v>
      </c>
      <c r="B180" s="1">
        <f>COUNTIF('Raw data'!$B$2:$B$275,$A180)</f>
        <v>1</v>
      </c>
      <c r="D180" s="1" t="str">
        <v>TOO Tau-Ken-Altyn</v>
      </c>
      <c r="E180" s="1">
        <f>COUNTIF('Raw data'!$B$2:$B$275,$D180)</f>
        <v>1</v>
      </c>
      <c r="F180" s="1">
        <f>COUNTIFS('Raw data'!$B$2:$B$275,$D180,'Raw data'!$A$2:$A$275,F$2)</f>
        <v>0</v>
      </c>
      <c r="G180" s="1">
        <f>COUNTIFS('Raw data'!$B$2:$B$275,$D180,'Raw data'!$A$2:$A$275,G$2)</f>
        <v>0</v>
      </c>
      <c r="H180" s="1">
        <f>COUNTIFS('Raw data'!$B$2:$B$275,$D180,'Raw data'!$A$2:$A$275,H$2)</f>
        <v>1</v>
      </c>
      <c r="I180" s="1">
        <f>COUNTIFS('Raw data'!$B$2:$B$275,$D180,'Raw data'!$A$2:$A$275,I$2)</f>
        <v>0</v>
      </c>
    </row>
    <row r="181" spans="1:9" ht="17" x14ac:dyDescent="0.2">
      <c r="A181" s="1" t="str">
        <v>Shandong Gold Smelting Co., Ltd.</v>
      </c>
      <c r="B181" s="1">
        <f>COUNTIF('Raw data'!$B$2:$B$275,$A181)</f>
        <v>1</v>
      </c>
      <c r="D181" s="1" t="str">
        <v>Tanaka Kikinzoku Kogyo K.K.</v>
      </c>
      <c r="E181" s="1">
        <f>COUNTIF('Raw data'!$B$2:$B$275,$D181)</f>
        <v>1</v>
      </c>
      <c r="F181" s="1">
        <f>COUNTIFS('Raw data'!$B$2:$B$275,$D181,'Raw data'!$A$2:$A$275,F$2)</f>
        <v>0</v>
      </c>
      <c r="G181" s="1">
        <f>COUNTIFS('Raw data'!$B$2:$B$275,$D181,'Raw data'!$A$2:$A$275,G$2)</f>
        <v>0</v>
      </c>
      <c r="H181" s="1">
        <f>COUNTIFS('Raw data'!$B$2:$B$275,$D181,'Raw data'!$A$2:$A$275,H$2)</f>
        <v>1</v>
      </c>
      <c r="I181" s="1">
        <f>COUNTIFS('Raw data'!$B$2:$B$275,$D181,'Raw data'!$A$2:$A$275,I$2)</f>
        <v>0</v>
      </c>
    </row>
    <row r="182" spans="1:9" ht="17" x14ac:dyDescent="0.2">
      <c r="A182" s="1" t="str">
        <v>Tokuriki Honten Co., Ltd.</v>
      </c>
      <c r="B182" s="1">
        <f>COUNTIF('Raw data'!$B$2:$B$275,$A182)</f>
        <v>1</v>
      </c>
      <c r="D182" s="1" t="str">
        <v>Shandong Gold Smelting Co., Ltd.</v>
      </c>
      <c r="E182" s="1">
        <f>COUNTIF('Raw data'!$B$2:$B$275,$D182)</f>
        <v>1</v>
      </c>
      <c r="F182" s="1">
        <f>COUNTIFS('Raw data'!$B$2:$B$275,$D182,'Raw data'!$A$2:$A$275,F$2)</f>
        <v>0</v>
      </c>
      <c r="G182" s="1">
        <f>COUNTIFS('Raw data'!$B$2:$B$275,$D182,'Raw data'!$A$2:$A$275,G$2)</f>
        <v>0</v>
      </c>
      <c r="H182" s="1">
        <f>COUNTIFS('Raw data'!$B$2:$B$275,$D182,'Raw data'!$A$2:$A$275,H$2)</f>
        <v>1</v>
      </c>
      <c r="I182" s="1">
        <f>COUNTIFS('Raw data'!$B$2:$B$275,$D182,'Raw data'!$A$2:$A$275,I$2)</f>
        <v>0</v>
      </c>
    </row>
    <row r="183" spans="1:9" ht="17" x14ac:dyDescent="0.2">
      <c r="A183" s="1" t="str">
        <v>Torecom</v>
      </c>
      <c r="B183" s="1">
        <f>COUNTIF('Raw data'!$B$2:$B$275,$A183)</f>
        <v>1</v>
      </c>
      <c r="D183" s="1" t="str">
        <v>Tokuriki Honten Co., Ltd.</v>
      </c>
      <c r="E183" s="1">
        <f>COUNTIF('Raw data'!$B$2:$B$275,$D183)</f>
        <v>1</v>
      </c>
      <c r="F183" s="1">
        <f>COUNTIFS('Raw data'!$B$2:$B$275,$D183,'Raw data'!$A$2:$A$275,F$2)</f>
        <v>0</v>
      </c>
      <c r="G183" s="1">
        <f>COUNTIFS('Raw data'!$B$2:$B$275,$D183,'Raw data'!$A$2:$A$275,G$2)</f>
        <v>0</v>
      </c>
      <c r="H183" s="1">
        <f>COUNTIFS('Raw data'!$B$2:$B$275,$D183,'Raw data'!$A$2:$A$275,H$2)</f>
        <v>1</v>
      </c>
      <c r="I183" s="1">
        <f>COUNTIFS('Raw data'!$B$2:$B$275,$D183,'Raw data'!$A$2:$A$275,I$2)</f>
        <v>0</v>
      </c>
    </row>
    <row r="184" spans="1:9" ht="17" x14ac:dyDescent="0.2">
      <c r="A184" s="1" t="str">
        <v>Umicore Precious Metals Thailand</v>
      </c>
      <c r="B184" s="1">
        <f>COUNTIF('Raw data'!$B$2:$B$275,$A184)</f>
        <v>1</v>
      </c>
      <c r="D184" s="1" t="str">
        <v>Torecom</v>
      </c>
      <c r="E184" s="1">
        <f>COUNTIF('Raw data'!$B$2:$B$275,$D184)</f>
        <v>1</v>
      </c>
      <c r="F184" s="1">
        <f>COUNTIFS('Raw data'!$B$2:$B$275,$D184,'Raw data'!$A$2:$A$275,F$2)</f>
        <v>0</v>
      </c>
      <c r="G184" s="1">
        <f>COUNTIFS('Raw data'!$B$2:$B$275,$D184,'Raw data'!$A$2:$A$275,G$2)</f>
        <v>0</v>
      </c>
      <c r="H184" s="1">
        <f>COUNTIFS('Raw data'!$B$2:$B$275,$D184,'Raw data'!$A$2:$A$275,H$2)</f>
        <v>1</v>
      </c>
      <c r="I184" s="1">
        <f>COUNTIFS('Raw data'!$B$2:$B$275,$D184,'Raw data'!$A$2:$A$275,I$2)</f>
        <v>0</v>
      </c>
    </row>
    <row r="185" spans="1:9" ht="34" x14ac:dyDescent="0.2">
      <c r="A185" s="1" t="str">
        <v>Umicore S.A. Business Unit Precious Metals Refining</v>
      </c>
      <c r="B185" s="1">
        <f>COUNTIF('Raw data'!$B$2:$B$275,$A185)</f>
        <v>1</v>
      </c>
      <c r="D185" s="1" t="str">
        <v>Umicore Precious Metals Thailand</v>
      </c>
      <c r="E185" s="1">
        <f>COUNTIF('Raw data'!$B$2:$B$275,$D185)</f>
        <v>1</v>
      </c>
      <c r="F185" s="1">
        <f>COUNTIFS('Raw data'!$B$2:$B$275,$D185,'Raw data'!$A$2:$A$275,F$2)</f>
        <v>0</v>
      </c>
      <c r="G185" s="1">
        <f>COUNTIFS('Raw data'!$B$2:$B$275,$D185,'Raw data'!$A$2:$A$275,G$2)</f>
        <v>0</v>
      </c>
      <c r="H185" s="1">
        <f>COUNTIFS('Raw data'!$B$2:$B$275,$D185,'Raw data'!$A$2:$A$275,H$2)</f>
        <v>1</v>
      </c>
      <c r="I185" s="1">
        <f>COUNTIFS('Raw data'!$B$2:$B$275,$D185,'Raw data'!$A$2:$A$275,I$2)</f>
        <v>0</v>
      </c>
    </row>
    <row r="186" spans="1:9" ht="34" x14ac:dyDescent="0.2">
      <c r="A186" s="1" t="str">
        <v>United Precious Metal Refining, Inc.</v>
      </c>
      <c r="B186" s="1">
        <f>COUNTIF('Raw data'!$B$2:$B$275,$A186)</f>
        <v>1</v>
      </c>
      <c r="D186" s="1" t="str">
        <v>Umicore S.A. Business Unit Precious Metals Refining</v>
      </c>
      <c r="E186" s="1">
        <f>COUNTIF('Raw data'!$B$2:$B$275,$D186)</f>
        <v>1</v>
      </c>
      <c r="F186" s="1">
        <f>COUNTIFS('Raw data'!$B$2:$B$275,$D186,'Raw data'!$A$2:$A$275,F$2)</f>
        <v>0</v>
      </c>
      <c r="G186" s="1">
        <f>COUNTIFS('Raw data'!$B$2:$B$275,$D186,'Raw data'!$A$2:$A$275,G$2)</f>
        <v>0</v>
      </c>
      <c r="H186" s="1">
        <f>COUNTIFS('Raw data'!$B$2:$B$275,$D186,'Raw data'!$A$2:$A$275,H$2)</f>
        <v>1</v>
      </c>
      <c r="I186" s="1">
        <f>COUNTIFS('Raw data'!$B$2:$B$275,$D186,'Raw data'!$A$2:$A$275,I$2)</f>
        <v>0</v>
      </c>
    </row>
    <row r="187" spans="1:9" ht="17" x14ac:dyDescent="0.2">
      <c r="A187" s="1" t="str">
        <v>Valcambi S.A.</v>
      </c>
      <c r="B187" s="1">
        <f>COUNTIF('Raw data'!$B$2:$B$275,$A187)</f>
        <v>1</v>
      </c>
      <c r="D187" s="1" t="str">
        <v>United Precious Metal Refining, Inc.</v>
      </c>
      <c r="E187" s="1">
        <f>COUNTIF('Raw data'!$B$2:$B$275,$D187)</f>
        <v>1</v>
      </c>
      <c r="F187" s="1">
        <f>COUNTIFS('Raw data'!$B$2:$B$275,$D187,'Raw data'!$A$2:$A$275,F$2)</f>
        <v>0</v>
      </c>
      <c r="G187" s="1">
        <f>COUNTIFS('Raw data'!$B$2:$B$275,$D187,'Raw data'!$A$2:$A$275,G$2)</f>
        <v>0</v>
      </c>
      <c r="H187" s="1">
        <f>COUNTIFS('Raw data'!$B$2:$B$275,$D187,'Raw data'!$A$2:$A$275,H$2)</f>
        <v>1</v>
      </c>
      <c r="I187" s="1">
        <f>COUNTIFS('Raw data'!$B$2:$B$275,$D187,'Raw data'!$A$2:$A$275,I$2)</f>
        <v>0</v>
      </c>
    </row>
    <row r="188" spans="1:9" ht="17" x14ac:dyDescent="0.2">
      <c r="A188" s="1" t="str">
        <v>WIELAND Edelmetalle GmbH</v>
      </c>
      <c r="B188" s="1">
        <f>COUNTIF('Raw data'!$B$2:$B$275,$A188)</f>
        <v>1</v>
      </c>
      <c r="D188" s="1" t="str">
        <v>Valcambi S.A.</v>
      </c>
      <c r="E188" s="1">
        <f>COUNTIF('Raw data'!$B$2:$B$275,$D188)</f>
        <v>1</v>
      </c>
      <c r="F188" s="1">
        <f>COUNTIFS('Raw data'!$B$2:$B$275,$D188,'Raw data'!$A$2:$A$275,F$2)</f>
        <v>0</v>
      </c>
      <c r="G188" s="1">
        <f>COUNTIFS('Raw data'!$B$2:$B$275,$D188,'Raw data'!$A$2:$A$275,G$2)</f>
        <v>0</v>
      </c>
      <c r="H188" s="1">
        <f>COUNTIFS('Raw data'!$B$2:$B$275,$D188,'Raw data'!$A$2:$A$275,H$2)</f>
        <v>1</v>
      </c>
      <c r="I188" s="1">
        <f>COUNTIFS('Raw data'!$B$2:$B$275,$D188,'Raw data'!$A$2:$A$275,I$2)</f>
        <v>0</v>
      </c>
    </row>
    <row r="189" spans="1:9" ht="17" x14ac:dyDescent="0.2">
      <c r="A189" s="1" t="str">
        <v>Western Australian Mint (T/a The Perth Mint)</v>
      </c>
      <c r="B189" s="1">
        <f>COUNTIF('Raw data'!$B$2:$B$275,$A189)</f>
        <v>1</v>
      </c>
      <c r="D189" s="1" t="str">
        <v>WIELAND Edelmetalle GmbH</v>
      </c>
      <c r="E189" s="1">
        <f>COUNTIF('Raw data'!$B$2:$B$275,$D189)</f>
        <v>1</v>
      </c>
      <c r="F189" s="1">
        <f>COUNTIFS('Raw data'!$B$2:$B$275,$D189,'Raw data'!$A$2:$A$275,F$2)</f>
        <v>0</v>
      </c>
      <c r="G189" s="1">
        <f>COUNTIFS('Raw data'!$B$2:$B$275,$D189,'Raw data'!$A$2:$A$275,G$2)</f>
        <v>0</v>
      </c>
      <c r="H189" s="1">
        <f>COUNTIFS('Raw data'!$B$2:$B$275,$D189,'Raw data'!$A$2:$A$275,H$2)</f>
        <v>1</v>
      </c>
      <c r="I189" s="1">
        <f>COUNTIFS('Raw data'!$B$2:$B$275,$D189,'Raw data'!$A$2:$A$275,I$2)</f>
        <v>0</v>
      </c>
    </row>
    <row r="190" spans="1:9" ht="17" x14ac:dyDescent="0.2">
      <c r="A190" s="1" t="str">
        <v>Yamakin Co., Ltd.</v>
      </c>
      <c r="B190" s="1">
        <f>COUNTIF('Raw data'!$B$2:$B$275,$A190)</f>
        <v>1</v>
      </c>
      <c r="D190" s="1" t="str">
        <v>Western Australian Mint (T/a The Perth Mint)</v>
      </c>
      <c r="E190" s="1">
        <f>COUNTIF('Raw data'!$B$2:$B$275,$D190)</f>
        <v>1</v>
      </c>
      <c r="F190" s="1">
        <f>COUNTIFS('Raw data'!$B$2:$B$275,$D190,'Raw data'!$A$2:$A$275,F$2)</f>
        <v>0</v>
      </c>
      <c r="G190" s="1">
        <f>COUNTIFS('Raw data'!$B$2:$B$275,$D190,'Raw data'!$A$2:$A$275,G$2)</f>
        <v>0</v>
      </c>
      <c r="H190" s="1">
        <f>COUNTIFS('Raw data'!$B$2:$B$275,$D190,'Raw data'!$A$2:$A$275,H$2)</f>
        <v>1</v>
      </c>
      <c r="I190" s="1">
        <f>COUNTIFS('Raw data'!$B$2:$B$275,$D190,'Raw data'!$A$2:$A$275,I$2)</f>
        <v>0</v>
      </c>
    </row>
    <row r="191" spans="1:9" ht="17" x14ac:dyDescent="0.2">
      <c r="A191" s="1" t="str">
        <v>Yokohama Metal Co., Ltd.</v>
      </c>
      <c r="B191" s="1">
        <f>COUNTIF('Raw data'!$B$2:$B$275,$A191)</f>
        <v>1</v>
      </c>
      <c r="D191" s="1" t="str">
        <v>Yamakin Co., Ltd.</v>
      </c>
      <c r="E191" s="1">
        <f>COUNTIF('Raw data'!$B$2:$B$275,$D191)</f>
        <v>1</v>
      </c>
      <c r="F191" s="1">
        <f>COUNTIFS('Raw data'!$B$2:$B$275,$D191,'Raw data'!$A$2:$A$275,F$2)</f>
        <v>0</v>
      </c>
      <c r="G191" s="1">
        <f>COUNTIFS('Raw data'!$B$2:$B$275,$D191,'Raw data'!$A$2:$A$275,G$2)</f>
        <v>0</v>
      </c>
      <c r="H191" s="1">
        <f>COUNTIFS('Raw data'!$B$2:$B$275,$D191,'Raw data'!$A$2:$A$275,H$2)</f>
        <v>1</v>
      </c>
      <c r="I191" s="1">
        <f>COUNTIFS('Raw data'!$B$2:$B$275,$D191,'Raw data'!$A$2:$A$275,I$2)</f>
        <v>0</v>
      </c>
    </row>
    <row r="192" spans="1:9" ht="34" x14ac:dyDescent="0.2">
      <c r="A192" s="1" t="str">
        <v>Zhongyuan Gold Smelter of Zhongjin Gold Corporation</v>
      </c>
      <c r="B192" s="1">
        <f>COUNTIF('Raw data'!$B$2:$B$275,$A192)</f>
        <v>1</v>
      </c>
      <c r="D192" s="1" t="str">
        <v>Yokohama Metal Co., Ltd.</v>
      </c>
      <c r="E192" s="1">
        <f>COUNTIF('Raw data'!$B$2:$B$275,$D192)</f>
        <v>1</v>
      </c>
      <c r="F192" s="1">
        <f>COUNTIFS('Raw data'!$B$2:$B$275,$D192,'Raw data'!$A$2:$A$275,F$2)</f>
        <v>0</v>
      </c>
      <c r="G192" s="1">
        <f>COUNTIFS('Raw data'!$B$2:$B$275,$D192,'Raw data'!$A$2:$A$275,G$2)</f>
        <v>0</v>
      </c>
      <c r="H192" s="1">
        <f>COUNTIFS('Raw data'!$B$2:$B$275,$D192,'Raw data'!$A$2:$A$275,H$2)</f>
        <v>1</v>
      </c>
      <c r="I192" s="1">
        <f>COUNTIFS('Raw data'!$B$2:$B$275,$D192,'Raw data'!$A$2:$A$275,I$2)</f>
        <v>0</v>
      </c>
    </row>
    <row r="193" spans="1:9" ht="34" x14ac:dyDescent="0.2">
      <c r="A193" s="1" t="str">
        <v>A.L.M.T. Corp.</v>
      </c>
      <c r="B193" s="1">
        <f>COUNTIF('Raw data'!$B$2:$B$275,$A193)</f>
        <v>1</v>
      </c>
      <c r="D193" s="1" t="str">
        <v>Zhongyuan Gold Smelter of Zhongjin Gold Corporation</v>
      </c>
      <c r="E193" s="1">
        <f>COUNTIF('Raw data'!$B$2:$B$275,$D193)</f>
        <v>1</v>
      </c>
      <c r="F193" s="1">
        <f>COUNTIFS('Raw data'!$B$2:$B$275,$D193,'Raw data'!$A$2:$A$275,F$2)</f>
        <v>0</v>
      </c>
      <c r="G193" s="1">
        <f>COUNTIFS('Raw data'!$B$2:$B$275,$D193,'Raw data'!$A$2:$A$275,G$2)</f>
        <v>0</v>
      </c>
      <c r="H193" s="1">
        <f>COUNTIFS('Raw data'!$B$2:$B$275,$D193,'Raw data'!$A$2:$A$275,H$2)</f>
        <v>1</v>
      </c>
      <c r="I193" s="1">
        <f>COUNTIFS('Raw data'!$B$2:$B$275,$D193,'Raw data'!$A$2:$A$275,I$2)</f>
        <v>0</v>
      </c>
    </row>
    <row r="194" spans="1:9" ht="17" x14ac:dyDescent="0.2">
      <c r="A194" s="1" t="str">
        <v>ACL Metais Eireli</v>
      </c>
      <c r="B194" s="1">
        <f>COUNTIF('Raw data'!$B$2:$B$275,$A194)</f>
        <v>1</v>
      </c>
      <c r="D194" s="1" t="str">
        <v>A.L.M.T. Corp.</v>
      </c>
      <c r="E194" s="1">
        <f>COUNTIF('Raw data'!$B$2:$B$275,$D194)</f>
        <v>1</v>
      </c>
      <c r="F194" s="1">
        <f>COUNTIFS('Raw data'!$B$2:$B$275,$D194,'Raw data'!$A$2:$A$275,F$2)</f>
        <v>0</v>
      </c>
      <c r="G194" s="1">
        <f>COUNTIFS('Raw data'!$B$2:$B$275,$D194,'Raw data'!$A$2:$A$275,G$2)</f>
        <v>0</v>
      </c>
      <c r="H194" s="1">
        <f>COUNTIFS('Raw data'!$B$2:$B$275,$D194,'Raw data'!$A$2:$A$275,H$2)</f>
        <v>0</v>
      </c>
      <c r="I194" s="1">
        <f>COUNTIFS('Raw data'!$B$2:$B$275,$D194,'Raw data'!$A$2:$A$275,I$2)</f>
        <v>1</v>
      </c>
    </row>
    <row r="195" spans="1:9" ht="17" x14ac:dyDescent="0.2">
      <c r="A195" s="1" t="str">
        <v>Asia Tungsten Products Vietnam Ltd.</v>
      </c>
      <c r="B195" s="1">
        <f>COUNTIF('Raw data'!$B$2:$B$275,$A195)</f>
        <v>1</v>
      </c>
      <c r="D195" s="1" t="str">
        <v>ACL Metais Eireli</v>
      </c>
      <c r="E195" s="1">
        <f>COUNTIF('Raw data'!$B$2:$B$275,$D195)</f>
        <v>1</v>
      </c>
      <c r="F195" s="1">
        <f>COUNTIFS('Raw data'!$B$2:$B$275,$D195,'Raw data'!$A$2:$A$275,F$2)</f>
        <v>0</v>
      </c>
      <c r="G195" s="1">
        <f>COUNTIFS('Raw data'!$B$2:$B$275,$D195,'Raw data'!$A$2:$A$275,G$2)</f>
        <v>0</v>
      </c>
      <c r="H195" s="1">
        <f>COUNTIFS('Raw data'!$B$2:$B$275,$D195,'Raw data'!$A$2:$A$275,H$2)</f>
        <v>0</v>
      </c>
      <c r="I195" s="1">
        <f>COUNTIFS('Raw data'!$B$2:$B$275,$D195,'Raw data'!$A$2:$A$275,I$2)</f>
        <v>1</v>
      </c>
    </row>
    <row r="196" spans="1:9" ht="34" x14ac:dyDescent="0.2">
      <c r="A196" s="1" t="str">
        <v>Chenzhou Diamond Tungsten Products Co., Ltd.</v>
      </c>
      <c r="B196" s="1">
        <f>COUNTIF('Raw data'!$B$2:$B$275,$A196)</f>
        <v>1</v>
      </c>
      <c r="D196" s="1" t="str">
        <v>Asia Tungsten Products Vietnam Ltd.</v>
      </c>
      <c r="E196" s="1">
        <f>COUNTIF('Raw data'!$B$2:$B$275,$D196)</f>
        <v>1</v>
      </c>
      <c r="F196" s="1">
        <f>COUNTIFS('Raw data'!$B$2:$B$275,$D196,'Raw data'!$A$2:$A$275,F$2)</f>
        <v>0</v>
      </c>
      <c r="G196" s="1">
        <f>COUNTIFS('Raw data'!$B$2:$B$275,$D196,'Raw data'!$A$2:$A$275,G$2)</f>
        <v>0</v>
      </c>
      <c r="H196" s="1">
        <f>COUNTIFS('Raw data'!$B$2:$B$275,$D196,'Raw data'!$A$2:$A$275,H$2)</f>
        <v>0</v>
      </c>
      <c r="I196" s="1">
        <f>COUNTIFS('Raw data'!$B$2:$B$275,$D196,'Raw data'!$A$2:$A$275,I$2)</f>
        <v>1</v>
      </c>
    </row>
    <row r="197" spans="1:9" ht="34" x14ac:dyDescent="0.2">
      <c r="A197" s="1" t="str">
        <v>China Molybdenum Tungsten Co., Ltd.</v>
      </c>
      <c r="B197" s="1">
        <f>COUNTIF('Raw data'!$B$2:$B$275,$A197)</f>
        <v>1</v>
      </c>
      <c r="D197" s="1" t="str">
        <v>Chenzhou Diamond Tungsten Products Co., Ltd.</v>
      </c>
      <c r="E197" s="1">
        <f>COUNTIF('Raw data'!$B$2:$B$275,$D197)</f>
        <v>1</v>
      </c>
      <c r="F197" s="1">
        <f>COUNTIFS('Raw data'!$B$2:$B$275,$D197,'Raw data'!$A$2:$A$275,F$2)</f>
        <v>0</v>
      </c>
      <c r="G197" s="1">
        <f>COUNTIFS('Raw data'!$B$2:$B$275,$D197,'Raw data'!$A$2:$A$275,G$2)</f>
        <v>0</v>
      </c>
      <c r="H197" s="1">
        <f>COUNTIFS('Raw data'!$B$2:$B$275,$D197,'Raw data'!$A$2:$A$275,H$2)</f>
        <v>0</v>
      </c>
      <c r="I197" s="1">
        <f>COUNTIFS('Raw data'!$B$2:$B$275,$D197,'Raw data'!$A$2:$A$275,I$2)</f>
        <v>1</v>
      </c>
    </row>
    <row r="198" spans="1:9" ht="17" x14ac:dyDescent="0.2">
      <c r="A198" s="1" t="str">
        <v>Chongyi Zhangyuan Tungsten Co., Ltd.</v>
      </c>
      <c r="B198" s="1">
        <f>COUNTIF('Raw data'!$B$2:$B$275,$A198)</f>
        <v>1</v>
      </c>
      <c r="D198" s="1" t="str">
        <v>China Molybdenum Tungsten Co., Ltd.</v>
      </c>
      <c r="E198" s="1">
        <f>COUNTIF('Raw data'!$B$2:$B$275,$D198)</f>
        <v>1</v>
      </c>
      <c r="F198" s="1">
        <f>COUNTIFS('Raw data'!$B$2:$B$275,$D198,'Raw data'!$A$2:$A$275,F$2)</f>
        <v>0</v>
      </c>
      <c r="G198" s="1">
        <f>COUNTIFS('Raw data'!$B$2:$B$275,$D198,'Raw data'!$A$2:$A$275,G$2)</f>
        <v>0</v>
      </c>
      <c r="H198" s="1">
        <f>COUNTIFS('Raw data'!$B$2:$B$275,$D198,'Raw data'!$A$2:$A$275,H$2)</f>
        <v>0</v>
      </c>
      <c r="I198" s="1">
        <f>COUNTIFS('Raw data'!$B$2:$B$275,$D198,'Raw data'!$A$2:$A$275,I$2)</f>
        <v>1</v>
      </c>
    </row>
    <row r="199" spans="1:9" ht="17" x14ac:dyDescent="0.2">
      <c r="A199" s="1" t="str">
        <v>Fujian Ganmin RareMetal Co., Ltd.</v>
      </c>
      <c r="B199" s="1">
        <f>COUNTIF('Raw data'!$B$2:$B$275,$A199)</f>
        <v>1</v>
      </c>
      <c r="D199" s="1" t="str">
        <v>Chongyi Zhangyuan Tungsten Co., Ltd.</v>
      </c>
      <c r="E199" s="1">
        <f>COUNTIF('Raw data'!$B$2:$B$275,$D199)</f>
        <v>1</v>
      </c>
      <c r="F199" s="1">
        <f>COUNTIFS('Raw data'!$B$2:$B$275,$D199,'Raw data'!$A$2:$A$275,F$2)</f>
        <v>0</v>
      </c>
      <c r="G199" s="1">
        <f>COUNTIFS('Raw data'!$B$2:$B$275,$D199,'Raw data'!$A$2:$A$275,G$2)</f>
        <v>0</v>
      </c>
      <c r="H199" s="1">
        <f>COUNTIFS('Raw data'!$B$2:$B$275,$D199,'Raw data'!$A$2:$A$275,H$2)</f>
        <v>0</v>
      </c>
      <c r="I199" s="1">
        <f>COUNTIFS('Raw data'!$B$2:$B$275,$D199,'Raw data'!$A$2:$A$275,I$2)</f>
        <v>1</v>
      </c>
    </row>
    <row r="200" spans="1:9" ht="17" x14ac:dyDescent="0.2">
      <c r="A200" s="1" t="str">
        <v>Ganzhou Haichuang Tungsten Co., Ltd.</v>
      </c>
      <c r="B200" s="1">
        <f>COUNTIF('Raw data'!$B$2:$B$275,$A200)</f>
        <v>1</v>
      </c>
      <c r="D200" s="1" t="str">
        <v>Fujian Ganmin RareMetal Co., Ltd.</v>
      </c>
      <c r="E200" s="1">
        <f>COUNTIF('Raw data'!$B$2:$B$275,$D200)</f>
        <v>1</v>
      </c>
      <c r="F200" s="1">
        <f>COUNTIFS('Raw data'!$B$2:$B$275,$D200,'Raw data'!$A$2:$A$275,F$2)</f>
        <v>0</v>
      </c>
      <c r="G200" s="1">
        <f>COUNTIFS('Raw data'!$B$2:$B$275,$D200,'Raw data'!$A$2:$A$275,G$2)</f>
        <v>0</v>
      </c>
      <c r="H200" s="1">
        <f>COUNTIFS('Raw data'!$B$2:$B$275,$D200,'Raw data'!$A$2:$A$275,H$2)</f>
        <v>0</v>
      </c>
      <c r="I200" s="1">
        <f>COUNTIFS('Raw data'!$B$2:$B$275,$D200,'Raw data'!$A$2:$A$275,I$2)</f>
        <v>1</v>
      </c>
    </row>
    <row r="201" spans="1:9" ht="17" x14ac:dyDescent="0.2">
      <c r="A201" s="1" t="str">
        <v>Ganzhou Huaxing Tungsten Products Co., Ltd.</v>
      </c>
      <c r="B201" s="1">
        <f>COUNTIF('Raw data'!$B$2:$B$275,$A201)</f>
        <v>1</v>
      </c>
      <c r="D201" s="1" t="str">
        <v>Ganzhou Haichuang Tungsten Co., Ltd.</v>
      </c>
      <c r="E201" s="1">
        <f>COUNTIF('Raw data'!$B$2:$B$275,$D201)</f>
        <v>1</v>
      </c>
      <c r="F201" s="1">
        <f>COUNTIFS('Raw data'!$B$2:$B$275,$D201,'Raw data'!$A$2:$A$275,F$2)</f>
        <v>0</v>
      </c>
      <c r="G201" s="1">
        <f>COUNTIFS('Raw data'!$B$2:$B$275,$D201,'Raw data'!$A$2:$A$275,G$2)</f>
        <v>0</v>
      </c>
      <c r="H201" s="1">
        <f>COUNTIFS('Raw data'!$B$2:$B$275,$D201,'Raw data'!$A$2:$A$275,H$2)</f>
        <v>0</v>
      </c>
      <c r="I201" s="1">
        <f>COUNTIFS('Raw data'!$B$2:$B$275,$D201,'Raw data'!$A$2:$A$275,I$2)</f>
        <v>1</v>
      </c>
    </row>
    <row r="202" spans="1:9" ht="17" x14ac:dyDescent="0.2">
      <c r="A202" s="1" t="str">
        <v>Ganzhou Jiangwu Ferrotungsten Co., Ltd.</v>
      </c>
      <c r="B202" s="1">
        <f>COUNTIF('Raw data'!$B$2:$B$275,$A202)</f>
        <v>1</v>
      </c>
      <c r="D202" s="1" t="str">
        <v>Ganzhou Huaxing Tungsten Products Co., Ltd.</v>
      </c>
      <c r="E202" s="1">
        <f>COUNTIF('Raw data'!$B$2:$B$275,$D202)</f>
        <v>1</v>
      </c>
      <c r="F202" s="1">
        <f>COUNTIFS('Raw data'!$B$2:$B$275,$D202,'Raw data'!$A$2:$A$275,F$2)</f>
        <v>0</v>
      </c>
      <c r="G202" s="1">
        <f>COUNTIFS('Raw data'!$B$2:$B$275,$D202,'Raw data'!$A$2:$A$275,G$2)</f>
        <v>0</v>
      </c>
      <c r="H202" s="1">
        <f>COUNTIFS('Raw data'!$B$2:$B$275,$D202,'Raw data'!$A$2:$A$275,H$2)</f>
        <v>0</v>
      </c>
      <c r="I202" s="1">
        <f>COUNTIFS('Raw data'!$B$2:$B$275,$D202,'Raw data'!$A$2:$A$275,I$2)</f>
        <v>1</v>
      </c>
    </row>
    <row r="203" spans="1:9" ht="17" x14ac:dyDescent="0.2">
      <c r="A203" s="1" t="str">
        <v>Ganzhou Seadragon W &amp; Mo Co., Ltd.</v>
      </c>
      <c r="B203" s="1">
        <f>COUNTIF('Raw data'!$B$2:$B$275,$A203)</f>
        <v>1</v>
      </c>
      <c r="D203" s="1" t="str">
        <v>Ganzhou Jiangwu Ferrotungsten Co., Ltd.</v>
      </c>
      <c r="E203" s="1">
        <f>COUNTIF('Raw data'!$B$2:$B$275,$D203)</f>
        <v>1</v>
      </c>
      <c r="F203" s="1">
        <f>COUNTIFS('Raw data'!$B$2:$B$275,$D203,'Raw data'!$A$2:$A$275,F$2)</f>
        <v>0</v>
      </c>
      <c r="G203" s="1">
        <f>COUNTIFS('Raw data'!$B$2:$B$275,$D203,'Raw data'!$A$2:$A$275,G$2)</f>
        <v>0</v>
      </c>
      <c r="H203" s="1">
        <f>COUNTIFS('Raw data'!$B$2:$B$275,$D203,'Raw data'!$A$2:$A$275,H$2)</f>
        <v>0</v>
      </c>
      <c r="I203" s="1">
        <f>COUNTIFS('Raw data'!$B$2:$B$275,$D203,'Raw data'!$A$2:$A$275,I$2)</f>
        <v>1</v>
      </c>
    </row>
    <row r="204" spans="1:9" ht="17" x14ac:dyDescent="0.2">
      <c r="A204" s="1" t="str">
        <v>Global Tungsten &amp; Powders Corp.</v>
      </c>
      <c r="B204" s="1">
        <f>COUNTIF('Raw data'!$B$2:$B$275,$A204)</f>
        <v>1</v>
      </c>
      <c r="D204" s="1" t="str">
        <v>Ganzhou Seadragon W &amp; Mo Co., Ltd.</v>
      </c>
      <c r="E204" s="1">
        <f>COUNTIF('Raw data'!$B$2:$B$275,$D204)</f>
        <v>1</v>
      </c>
      <c r="F204" s="1">
        <f>COUNTIFS('Raw data'!$B$2:$B$275,$D204,'Raw data'!$A$2:$A$275,F$2)</f>
        <v>0</v>
      </c>
      <c r="G204" s="1">
        <f>COUNTIFS('Raw data'!$B$2:$B$275,$D204,'Raw data'!$A$2:$A$275,G$2)</f>
        <v>0</v>
      </c>
      <c r="H204" s="1">
        <f>COUNTIFS('Raw data'!$B$2:$B$275,$D204,'Raw data'!$A$2:$A$275,H$2)</f>
        <v>0</v>
      </c>
      <c r="I204" s="1">
        <f>COUNTIFS('Raw data'!$B$2:$B$275,$D204,'Raw data'!$A$2:$A$275,I$2)</f>
        <v>1</v>
      </c>
    </row>
    <row r="205" spans="1:9" ht="17" x14ac:dyDescent="0.2">
      <c r="A205" s="1" t="str">
        <v>Guangdong Xianglu Tungsten Co., Ltd.</v>
      </c>
      <c r="B205" s="1">
        <f>COUNTIF('Raw data'!$B$2:$B$275,$A205)</f>
        <v>1</v>
      </c>
      <c r="D205" s="1" t="str">
        <v>Global Tungsten &amp; Powders Corp.</v>
      </c>
      <c r="E205" s="1">
        <f>COUNTIF('Raw data'!$B$2:$B$275,$D205)</f>
        <v>1</v>
      </c>
      <c r="F205" s="1">
        <f>COUNTIFS('Raw data'!$B$2:$B$275,$D205,'Raw data'!$A$2:$A$275,F$2)</f>
        <v>0</v>
      </c>
      <c r="G205" s="1">
        <f>COUNTIFS('Raw data'!$B$2:$B$275,$D205,'Raw data'!$A$2:$A$275,G$2)</f>
        <v>0</v>
      </c>
      <c r="H205" s="1">
        <f>COUNTIFS('Raw data'!$B$2:$B$275,$D205,'Raw data'!$A$2:$A$275,H$2)</f>
        <v>0</v>
      </c>
      <c r="I205" s="1">
        <f>COUNTIFS('Raw data'!$B$2:$B$275,$D205,'Raw data'!$A$2:$A$275,I$2)</f>
        <v>1</v>
      </c>
    </row>
    <row r="206" spans="1:9" ht="17" x14ac:dyDescent="0.2">
      <c r="A206" s="1" t="str">
        <v>H.C. Starck Tungsten GmbH</v>
      </c>
      <c r="B206" s="1">
        <f>COUNTIF('Raw data'!$B$2:$B$275,$A206)</f>
        <v>1</v>
      </c>
      <c r="D206" s="1" t="str">
        <v>Guangdong Xianglu Tungsten Co., Ltd.</v>
      </c>
      <c r="E206" s="1">
        <f>COUNTIF('Raw data'!$B$2:$B$275,$D206)</f>
        <v>1</v>
      </c>
      <c r="F206" s="1">
        <f>COUNTIFS('Raw data'!$B$2:$B$275,$D206,'Raw data'!$A$2:$A$275,F$2)</f>
        <v>0</v>
      </c>
      <c r="G206" s="1">
        <f>COUNTIFS('Raw data'!$B$2:$B$275,$D206,'Raw data'!$A$2:$A$275,G$2)</f>
        <v>0</v>
      </c>
      <c r="H206" s="1">
        <f>COUNTIFS('Raw data'!$B$2:$B$275,$D206,'Raw data'!$A$2:$A$275,H$2)</f>
        <v>0</v>
      </c>
      <c r="I206" s="1">
        <f>COUNTIFS('Raw data'!$B$2:$B$275,$D206,'Raw data'!$A$2:$A$275,I$2)</f>
        <v>1</v>
      </c>
    </row>
    <row r="207" spans="1:9" ht="17" x14ac:dyDescent="0.2">
      <c r="A207" s="1" t="str">
        <v>Hunan Chunchang Nonferrous Metals Co., Ltd.</v>
      </c>
      <c r="B207" s="1">
        <f>COUNTIF('Raw data'!$B$2:$B$275,$A207)</f>
        <v>1</v>
      </c>
      <c r="D207" s="1" t="str">
        <v>H.C. Starck Tungsten GmbH</v>
      </c>
      <c r="E207" s="1">
        <f>COUNTIF('Raw data'!$B$2:$B$275,$D207)</f>
        <v>1</v>
      </c>
      <c r="F207" s="1">
        <f>COUNTIFS('Raw data'!$B$2:$B$275,$D207,'Raw data'!$A$2:$A$275,F$2)</f>
        <v>0</v>
      </c>
      <c r="G207" s="1">
        <f>COUNTIFS('Raw data'!$B$2:$B$275,$D207,'Raw data'!$A$2:$A$275,G$2)</f>
        <v>0</v>
      </c>
      <c r="H207" s="1">
        <f>COUNTIFS('Raw data'!$B$2:$B$275,$D207,'Raw data'!$A$2:$A$275,H$2)</f>
        <v>0</v>
      </c>
      <c r="I207" s="1">
        <f>COUNTIFS('Raw data'!$B$2:$B$275,$D207,'Raw data'!$A$2:$A$275,I$2)</f>
        <v>1</v>
      </c>
    </row>
    <row r="208" spans="1:9" ht="17" x14ac:dyDescent="0.2">
      <c r="A208" s="1" t="str">
        <v>Hunan Litian Tungsten Industry Co., Ltd.</v>
      </c>
      <c r="B208" s="1">
        <f>COUNTIF('Raw data'!$B$2:$B$275,$A208)</f>
        <v>1</v>
      </c>
      <c r="D208" s="1" t="str">
        <v>Hunan Chunchang Nonferrous Metals Co., Ltd.</v>
      </c>
      <c r="E208" s="1">
        <f>COUNTIF('Raw data'!$B$2:$B$275,$D208)</f>
        <v>1</v>
      </c>
      <c r="F208" s="1">
        <f>COUNTIFS('Raw data'!$B$2:$B$275,$D208,'Raw data'!$A$2:$A$275,F$2)</f>
        <v>0</v>
      </c>
      <c r="G208" s="1">
        <f>COUNTIFS('Raw data'!$B$2:$B$275,$D208,'Raw data'!$A$2:$A$275,G$2)</f>
        <v>0</v>
      </c>
      <c r="H208" s="1">
        <f>COUNTIFS('Raw data'!$B$2:$B$275,$D208,'Raw data'!$A$2:$A$275,H$2)</f>
        <v>0</v>
      </c>
      <c r="I208" s="1">
        <f>COUNTIFS('Raw data'!$B$2:$B$275,$D208,'Raw data'!$A$2:$A$275,I$2)</f>
        <v>1</v>
      </c>
    </row>
    <row r="209" spans="1:9" ht="17" x14ac:dyDescent="0.2">
      <c r="A209" s="1" t="str">
        <v>Hydrometallurg, JSC</v>
      </c>
      <c r="B209" s="1">
        <f>COUNTIF('Raw data'!$B$2:$B$275,$A209)</f>
        <v>1</v>
      </c>
      <c r="D209" s="1" t="str">
        <v>Hunan Litian Tungsten Industry Co., Ltd.</v>
      </c>
      <c r="E209" s="1">
        <f>COUNTIF('Raw data'!$B$2:$B$275,$D209)</f>
        <v>1</v>
      </c>
      <c r="F209" s="1">
        <f>COUNTIFS('Raw data'!$B$2:$B$275,$D209,'Raw data'!$A$2:$A$275,F$2)</f>
        <v>0</v>
      </c>
      <c r="G209" s="1">
        <f>COUNTIFS('Raw data'!$B$2:$B$275,$D209,'Raw data'!$A$2:$A$275,G$2)</f>
        <v>0</v>
      </c>
      <c r="H209" s="1">
        <f>COUNTIFS('Raw data'!$B$2:$B$275,$D209,'Raw data'!$A$2:$A$275,H$2)</f>
        <v>0</v>
      </c>
      <c r="I209" s="1">
        <f>COUNTIFS('Raw data'!$B$2:$B$275,$D209,'Raw data'!$A$2:$A$275,I$2)</f>
        <v>1</v>
      </c>
    </row>
    <row r="210" spans="1:9" ht="17" x14ac:dyDescent="0.2">
      <c r="A210" s="1" t="str">
        <v>Japan New Metals Co., Ltd.</v>
      </c>
      <c r="B210" s="1">
        <f>COUNTIF('Raw data'!$B$2:$B$275,$A210)</f>
        <v>1</v>
      </c>
      <c r="D210" s="1" t="str">
        <v>Hydrometallurg, JSC</v>
      </c>
      <c r="E210" s="1">
        <f>COUNTIF('Raw data'!$B$2:$B$275,$D210)</f>
        <v>1</v>
      </c>
      <c r="F210" s="1">
        <f>COUNTIFS('Raw data'!$B$2:$B$275,$D210,'Raw data'!$A$2:$A$275,F$2)</f>
        <v>0</v>
      </c>
      <c r="G210" s="1">
        <f>COUNTIFS('Raw data'!$B$2:$B$275,$D210,'Raw data'!$A$2:$A$275,G$2)</f>
        <v>0</v>
      </c>
      <c r="H210" s="1">
        <f>COUNTIFS('Raw data'!$B$2:$B$275,$D210,'Raw data'!$A$2:$A$275,H$2)</f>
        <v>0</v>
      </c>
      <c r="I210" s="1">
        <f>COUNTIFS('Raw data'!$B$2:$B$275,$D210,'Raw data'!$A$2:$A$275,I$2)</f>
        <v>1</v>
      </c>
    </row>
    <row r="211" spans="1:9" ht="34" x14ac:dyDescent="0.2">
      <c r="A211" s="1" t="str">
        <v>Jiangwu H.C. Starck Tungsten Products Co., Ltd.</v>
      </c>
      <c r="B211" s="1">
        <f>COUNTIF('Raw data'!$B$2:$B$275,$A211)</f>
        <v>1</v>
      </c>
      <c r="D211" s="1" t="str">
        <v>Japan New Metals Co., Ltd.</v>
      </c>
      <c r="E211" s="1">
        <f>COUNTIF('Raw data'!$B$2:$B$275,$D211)</f>
        <v>1</v>
      </c>
      <c r="F211" s="1">
        <f>COUNTIFS('Raw data'!$B$2:$B$275,$D211,'Raw data'!$A$2:$A$275,F$2)</f>
        <v>0</v>
      </c>
      <c r="G211" s="1">
        <f>COUNTIFS('Raw data'!$B$2:$B$275,$D211,'Raw data'!$A$2:$A$275,G$2)</f>
        <v>0</v>
      </c>
      <c r="H211" s="1">
        <f>COUNTIFS('Raw data'!$B$2:$B$275,$D211,'Raw data'!$A$2:$A$275,H$2)</f>
        <v>0</v>
      </c>
      <c r="I211" s="1">
        <f>COUNTIFS('Raw data'!$B$2:$B$275,$D211,'Raw data'!$A$2:$A$275,I$2)</f>
        <v>1</v>
      </c>
    </row>
    <row r="212" spans="1:9" ht="34" x14ac:dyDescent="0.2">
      <c r="A212" s="1" t="str">
        <v>Jiangxi Gan Bei Tungsten Co., Ltd.</v>
      </c>
      <c r="B212" s="1">
        <f>COUNTIF('Raw data'!$B$2:$B$275,$A212)</f>
        <v>1</v>
      </c>
      <c r="D212" s="1" t="str">
        <v>Jiangwu H.C. Starck Tungsten Products Co., Ltd.</v>
      </c>
      <c r="E212" s="1">
        <f>COUNTIF('Raw data'!$B$2:$B$275,$D212)</f>
        <v>1</v>
      </c>
      <c r="F212" s="1">
        <f>COUNTIFS('Raw data'!$B$2:$B$275,$D212,'Raw data'!$A$2:$A$275,F$2)</f>
        <v>0</v>
      </c>
      <c r="G212" s="1">
        <f>COUNTIFS('Raw data'!$B$2:$B$275,$D212,'Raw data'!$A$2:$A$275,G$2)</f>
        <v>0</v>
      </c>
      <c r="H212" s="1">
        <f>COUNTIFS('Raw data'!$B$2:$B$275,$D212,'Raw data'!$A$2:$A$275,H$2)</f>
        <v>0</v>
      </c>
      <c r="I212" s="1">
        <f>COUNTIFS('Raw data'!$B$2:$B$275,$D212,'Raw data'!$A$2:$A$275,I$2)</f>
        <v>1</v>
      </c>
    </row>
    <row r="213" spans="1:9" ht="34" x14ac:dyDescent="0.2">
      <c r="A213" s="1" t="str">
        <v>Jiangxi Tonggu Nonferrous Metallurgical &amp; Chemical Co., Ltd.</v>
      </c>
      <c r="B213" s="1">
        <f>COUNTIF('Raw data'!$B$2:$B$275,$A213)</f>
        <v>1</v>
      </c>
      <c r="D213" s="1" t="str">
        <v>Jiangxi Gan Bei Tungsten Co., Ltd.</v>
      </c>
      <c r="E213" s="1">
        <f>COUNTIF('Raw data'!$B$2:$B$275,$D213)</f>
        <v>1</v>
      </c>
      <c r="F213" s="1">
        <f>COUNTIFS('Raw data'!$B$2:$B$275,$D213,'Raw data'!$A$2:$A$275,F$2)</f>
        <v>0</v>
      </c>
      <c r="G213" s="1">
        <f>COUNTIFS('Raw data'!$B$2:$B$275,$D213,'Raw data'!$A$2:$A$275,G$2)</f>
        <v>0</v>
      </c>
      <c r="H213" s="1">
        <f>COUNTIFS('Raw data'!$B$2:$B$275,$D213,'Raw data'!$A$2:$A$275,H$2)</f>
        <v>0</v>
      </c>
      <c r="I213" s="1">
        <f>COUNTIFS('Raw data'!$B$2:$B$275,$D213,'Raw data'!$A$2:$A$275,I$2)</f>
        <v>1</v>
      </c>
    </row>
    <row r="214" spans="1:9" ht="34" x14ac:dyDescent="0.2">
      <c r="A214" s="1" t="str">
        <v>Jiangxi Xinsheng Tungsten Industry Co., Ltd.</v>
      </c>
      <c r="B214" s="1">
        <f>COUNTIF('Raw data'!$B$2:$B$275,$A214)</f>
        <v>1</v>
      </c>
      <c r="D214" s="1" t="str">
        <v>Jiangxi Tonggu Nonferrous Metallurgical &amp; Chemical Co., Ltd.</v>
      </c>
      <c r="E214" s="1">
        <f>COUNTIF('Raw data'!$B$2:$B$275,$D214)</f>
        <v>1</v>
      </c>
      <c r="F214" s="1">
        <f>COUNTIFS('Raw data'!$B$2:$B$275,$D214,'Raw data'!$A$2:$A$275,F$2)</f>
        <v>0</v>
      </c>
      <c r="G214" s="1">
        <f>COUNTIFS('Raw data'!$B$2:$B$275,$D214,'Raw data'!$A$2:$A$275,G$2)</f>
        <v>0</v>
      </c>
      <c r="H214" s="1">
        <f>COUNTIFS('Raw data'!$B$2:$B$275,$D214,'Raw data'!$A$2:$A$275,H$2)</f>
        <v>0</v>
      </c>
      <c r="I214" s="1">
        <f>COUNTIFS('Raw data'!$B$2:$B$275,$D214,'Raw data'!$A$2:$A$275,I$2)</f>
        <v>1</v>
      </c>
    </row>
    <row r="215" spans="1:9" ht="17" x14ac:dyDescent="0.2">
      <c r="A215" s="1" t="str">
        <v>Jiangxi Yaosheng Tungsten Co., Ltd.</v>
      </c>
      <c r="B215" s="1">
        <f>COUNTIF('Raw data'!$B$2:$B$275,$A215)</f>
        <v>1</v>
      </c>
      <c r="D215" s="1" t="str">
        <v>Jiangxi Xinsheng Tungsten Industry Co., Ltd.</v>
      </c>
      <c r="E215" s="1">
        <f>COUNTIF('Raw data'!$B$2:$B$275,$D215)</f>
        <v>1</v>
      </c>
      <c r="F215" s="1">
        <f>COUNTIFS('Raw data'!$B$2:$B$275,$D215,'Raw data'!$A$2:$A$275,F$2)</f>
        <v>0</v>
      </c>
      <c r="G215" s="1">
        <f>COUNTIFS('Raw data'!$B$2:$B$275,$D215,'Raw data'!$A$2:$A$275,G$2)</f>
        <v>0</v>
      </c>
      <c r="H215" s="1">
        <f>COUNTIFS('Raw data'!$B$2:$B$275,$D215,'Raw data'!$A$2:$A$275,H$2)</f>
        <v>0</v>
      </c>
      <c r="I215" s="1">
        <f>COUNTIFS('Raw data'!$B$2:$B$275,$D215,'Raw data'!$A$2:$A$275,I$2)</f>
        <v>1</v>
      </c>
    </row>
    <row r="216" spans="1:9" ht="17" x14ac:dyDescent="0.2">
      <c r="A216" s="1" t="str">
        <v>KGETS Co., Ltd.</v>
      </c>
      <c r="B216" s="1">
        <f>COUNTIF('Raw data'!$B$2:$B$275,$A216)</f>
        <v>1</v>
      </c>
      <c r="D216" s="1" t="str">
        <v>Jiangxi Yaosheng Tungsten Co., Ltd.</v>
      </c>
      <c r="E216" s="1">
        <f>COUNTIF('Raw data'!$B$2:$B$275,$D216)</f>
        <v>1</v>
      </c>
      <c r="F216" s="1">
        <f>COUNTIFS('Raw data'!$B$2:$B$275,$D216,'Raw data'!$A$2:$A$275,F$2)</f>
        <v>0</v>
      </c>
      <c r="G216" s="1">
        <f>COUNTIFS('Raw data'!$B$2:$B$275,$D216,'Raw data'!$A$2:$A$275,G$2)</f>
        <v>0</v>
      </c>
      <c r="H216" s="1">
        <f>COUNTIFS('Raw data'!$B$2:$B$275,$D216,'Raw data'!$A$2:$A$275,H$2)</f>
        <v>0</v>
      </c>
      <c r="I216" s="1">
        <f>COUNTIFS('Raw data'!$B$2:$B$275,$D216,'Raw data'!$A$2:$A$275,I$2)</f>
        <v>1</v>
      </c>
    </row>
    <row r="217" spans="1:9" ht="17" x14ac:dyDescent="0.2">
      <c r="A217" s="1" t="str">
        <v>Kennametal Fallon</v>
      </c>
      <c r="B217" s="1">
        <f>COUNTIF('Raw data'!$B$2:$B$275,$A217)</f>
        <v>1</v>
      </c>
      <c r="D217" s="1" t="str">
        <v>KGETS Co., Ltd.</v>
      </c>
      <c r="E217" s="1">
        <f>COUNTIF('Raw data'!$B$2:$B$275,$D217)</f>
        <v>1</v>
      </c>
      <c r="F217" s="1">
        <f>COUNTIFS('Raw data'!$B$2:$B$275,$D217,'Raw data'!$A$2:$A$275,F$2)</f>
        <v>0</v>
      </c>
      <c r="G217" s="1">
        <f>COUNTIFS('Raw data'!$B$2:$B$275,$D217,'Raw data'!$A$2:$A$275,G$2)</f>
        <v>0</v>
      </c>
      <c r="H217" s="1">
        <f>COUNTIFS('Raw data'!$B$2:$B$275,$D217,'Raw data'!$A$2:$A$275,H$2)</f>
        <v>0</v>
      </c>
      <c r="I217" s="1">
        <f>COUNTIFS('Raw data'!$B$2:$B$275,$D217,'Raw data'!$A$2:$A$275,I$2)</f>
        <v>1</v>
      </c>
    </row>
    <row r="218" spans="1:9" ht="17" x14ac:dyDescent="0.2">
      <c r="A218" s="1" t="str">
        <v>Kennametal Huntsville</v>
      </c>
      <c r="B218" s="1">
        <f>COUNTIF('Raw data'!$B$2:$B$275,$A218)</f>
        <v>1</v>
      </c>
      <c r="D218" s="1" t="str">
        <v>Kennametal Fallon</v>
      </c>
      <c r="E218" s="1">
        <f>COUNTIF('Raw data'!$B$2:$B$275,$D218)</f>
        <v>1</v>
      </c>
      <c r="F218" s="1">
        <f>COUNTIFS('Raw data'!$B$2:$B$275,$D218,'Raw data'!$A$2:$A$275,F$2)</f>
        <v>0</v>
      </c>
      <c r="G218" s="1">
        <f>COUNTIFS('Raw data'!$B$2:$B$275,$D218,'Raw data'!$A$2:$A$275,G$2)</f>
        <v>0</v>
      </c>
      <c r="H218" s="1">
        <f>COUNTIFS('Raw data'!$B$2:$B$275,$D218,'Raw data'!$A$2:$A$275,H$2)</f>
        <v>0</v>
      </c>
      <c r="I218" s="1">
        <f>COUNTIFS('Raw data'!$B$2:$B$275,$D218,'Raw data'!$A$2:$A$275,I$2)</f>
        <v>1</v>
      </c>
    </row>
    <row r="219" spans="1:9" ht="17" x14ac:dyDescent="0.2">
      <c r="A219" s="1" t="str">
        <v>Lianyou Metals Co., Ltd.</v>
      </c>
      <c r="B219" s="1">
        <f>COUNTIF('Raw data'!$B$2:$B$275,$A219)</f>
        <v>1</v>
      </c>
      <c r="D219" s="1" t="str">
        <v>Kennametal Huntsville</v>
      </c>
      <c r="E219" s="1">
        <f>COUNTIF('Raw data'!$B$2:$B$275,$D219)</f>
        <v>1</v>
      </c>
      <c r="F219" s="1">
        <f>COUNTIFS('Raw data'!$B$2:$B$275,$D219,'Raw data'!$A$2:$A$275,F$2)</f>
        <v>0</v>
      </c>
      <c r="G219" s="1">
        <f>COUNTIFS('Raw data'!$B$2:$B$275,$D219,'Raw data'!$A$2:$A$275,G$2)</f>
        <v>0</v>
      </c>
      <c r="H219" s="1">
        <f>COUNTIFS('Raw data'!$B$2:$B$275,$D219,'Raw data'!$A$2:$A$275,H$2)</f>
        <v>0</v>
      </c>
      <c r="I219" s="1">
        <f>COUNTIFS('Raw data'!$B$2:$B$275,$D219,'Raw data'!$A$2:$A$275,I$2)</f>
        <v>1</v>
      </c>
    </row>
    <row r="220" spans="1:9" ht="17" x14ac:dyDescent="0.2">
      <c r="A220" s="1" t="str">
        <v>Malipo Haiyu Tungsten Co., Ltd.</v>
      </c>
      <c r="B220" s="1">
        <f>COUNTIF('Raw data'!$B$2:$B$275,$A220)</f>
        <v>1</v>
      </c>
      <c r="D220" s="1" t="str">
        <v>Lianyou Metals Co., Ltd.</v>
      </c>
      <c r="E220" s="1">
        <f>COUNTIF('Raw data'!$B$2:$B$275,$D220)</f>
        <v>1</v>
      </c>
      <c r="F220" s="1">
        <f>COUNTIFS('Raw data'!$B$2:$B$275,$D220,'Raw data'!$A$2:$A$275,F$2)</f>
        <v>0</v>
      </c>
      <c r="G220" s="1">
        <f>COUNTIFS('Raw data'!$B$2:$B$275,$D220,'Raw data'!$A$2:$A$275,G$2)</f>
        <v>0</v>
      </c>
      <c r="H220" s="1">
        <f>COUNTIFS('Raw data'!$B$2:$B$275,$D220,'Raw data'!$A$2:$A$275,H$2)</f>
        <v>0</v>
      </c>
      <c r="I220" s="1">
        <f>COUNTIFS('Raw data'!$B$2:$B$275,$D220,'Raw data'!$A$2:$A$275,I$2)</f>
        <v>1</v>
      </c>
    </row>
    <row r="221" spans="1:9" ht="17" x14ac:dyDescent="0.2">
      <c r="A221" s="1" t="str">
        <v>Masan High-Tech Materials</v>
      </c>
      <c r="B221" s="1">
        <f>COUNTIF('Raw data'!$B$2:$B$275,$A221)</f>
        <v>1</v>
      </c>
      <c r="D221" s="1" t="str">
        <v>Malipo Haiyu Tungsten Co., Ltd.</v>
      </c>
      <c r="E221" s="1">
        <f>COUNTIF('Raw data'!$B$2:$B$275,$D221)</f>
        <v>1</v>
      </c>
      <c r="F221" s="1">
        <f>COUNTIFS('Raw data'!$B$2:$B$275,$D221,'Raw data'!$A$2:$A$275,F$2)</f>
        <v>0</v>
      </c>
      <c r="G221" s="1">
        <f>COUNTIFS('Raw data'!$B$2:$B$275,$D221,'Raw data'!$A$2:$A$275,G$2)</f>
        <v>0</v>
      </c>
      <c r="H221" s="1">
        <f>COUNTIFS('Raw data'!$B$2:$B$275,$D221,'Raw data'!$A$2:$A$275,H$2)</f>
        <v>0</v>
      </c>
      <c r="I221" s="1">
        <f>COUNTIFS('Raw data'!$B$2:$B$275,$D221,'Raw data'!$A$2:$A$275,I$2)</f>
        <v>1</v>
      </c>
    </row>
    <row r="222" spans="1:9" ht="17" x14ac:dyDescent="0.2">
      <c r="A222" s="1" t="str">
        <v>Moliren Ltd.</v>
      </c>
      <c r="B222" s="1">
        <f>COUNTIF('Raw data'!$B$2:$B$275,$A222)</f>
        <v>1</v>
      </c>
      <c r="D222" s="1" t="str">
        <v>Masan High-Tech Materials</v>
      </c>
      <c r="E222" s="1">
        <f>COUNTIF('Raw data'!$B$2:$B$275,$D222)</f>
        <v>1</v>
      </c>
      <c r="F222" s="1">
        <f>COUNTIFS('Raw data'!$B$2:$B$275,$D222,'Raw data'!$A$2:$A$275,F$2)</f>
        <v>0</v>
      </c>
      <c r="G222" s="1">
        <f>COUNTIFS('Raw data'!$B$2:$B$275,$D222,'Raw data'!$A$2:$A$275,G$2)</f>
        <v>0</v>
      </c>
      <c r="H222" s="1">
        <f>COUNTIFS('Raw data'!$B$2:$B$275,$D222,'Raw data'!$A$2:$A$275,H$2)</f>
        <v>0</v>
      </c>
      <c r="I222" s="1">
        <f>COUNTIFS('Raw data'!$B$2:$B$275,$D222,'Raw data'!$A$2:$A$275,I$2)</f>
        <v>1</v>
      </c>
    </row>
    <row r="223" spans="1:9" ht="17" x14ac:dyDescent="0.2">
      <c r="A223" s="1" t="str">
        <v>Niagara Refining LLC</v>
      </c>
      <c r="B223" s="1">
        <f>COUNTIF('Raw data'!$B$2:$B$275,$A223)</f>
        <v>1</v>
      </c>
      <c r="D223" s="1" t="str">
        <v>Moliren Ltd.</v>
      </c>
      <c r="E223" s="1">
        <f>COUNTIF('Raw data'!$B$2:$B$275,$D223)</f>
        <v>1</v>
      </c>
      <c r="F223" s="1">
        <f>COUNTIFS('Raw data'!$B$2:$B$275,$D223,'Raw data'!$A$2:$A$275,F$2)</f>
        <v>0</v>
      </c>
      <c r="G223" s="1">
        <f>COUNTIFS('Raw data'!$B$2:$B$275,$D223,'Raw data'!$A$2:$A$275,G$2)</f>
        <v>0</v>
      </c>
      <c r="H223" s="1">
        <f>COUNTIFS('Raw data'!$B$2:$B$275,$D223,'Raw data'!$A$2:$A$275,H$2)</f>
        <v>0</v>
      </c>
      <c r="I223" s="1">
        <f>COUNTIFS('Raw data'!$B$2:$B$275,$D223,'Raw data'!$A$2:$A$275,I$2)</f>
        <v>1</v>
      </c>
    </row>
    <row r="224" spans="1:9" ht="17" x14ac:dyDescent="0.2">
      <c r="A224" s="1" t="str">
        <v>Philippine Chuangxin Industrial Co., Inc.</v>
      </c>
      <c r="B224" s="1">
        <f>COUNTIF('Raw data'!$B$2:$B$275,$A224)</f>
        <v>1</v>
      </c>
      <c r="D224" s="1" t="str">
        <v>Niagara Refining LLC</v>
      </c>
      <c r="E224" s="1">
        <f>COUNTIF('Raw data'!$B$2:$B$275,$D224)</f>
        <v>1</v>
      </c>
      <c r="F224" s="1">
        <f>COUNTIFS('Raw data'!$B$2:$B$275,$D224,'Raw data'!$A$2:$A$275,F$2)</f>
        <v>0</v>
      </c>
      <c r="G224" s="1">
        <f>COUNTIFS('Raw data'!$B$2:$B$275,$D224,'Raw data'!$A$2:$A$275,G$2)</f>
        <v>0</v>
      </c>
      <c r="H224" s="1">
        <f>COUNTIFS('Raw data'!$B$2:$B$275,$D224,'Raw data'!$A$2:$A$275,H$2)</f>
        <v>0</v>
      </c>
      <c r="I224" s="1">
        <f>COUNTIFS('Raw data'!$B$2:$B$275,$D224,'Raw data'!$A$2:$A$275,I$2)</f>
        <v>1</v>
      </c>
    </row>
    <row r="225" spans="1:9" ht="17" x14ac:dyDescent="0.2">
      <c r="A225" s="1" t="str">
        <v>Unecha Refractory metals plant</v>
      </c>
      <c r="B225" s="1">
        <f>COUNTIF('Raw data'!$B$2:$B$275,$A225)</f>
        <v>1</v>
      </c>
      <c r="D225" s="1" t="str">
        <v>Philippine Chuangxin Industrial Co., Inc.</v>
      </c>
      <c r="E225" s="1">
        <f>COUNTIF('Raw data'!$B$2:$B$275,$D225)</f>
        <v>1</v>
      </c>
      <c r="F225" s="1">
        <f>COUNTIFS('Raw data'!$B$2:$B$275,$D225,'Raw data'!$A$2:$A$275,F$2)</f>
        <v>0</v>
      </c>
      <c r="G225" s="1">
        <f>COUNTIFS('Raw data'!$B$2:$B$275,$D225,'Raw data'!$A$2:$A$275,G$2)</f>
        <v>0</v>
      </c>
      <c r="H225" s="1">
        <f>COUNTIFS('Raw data'!$B$2:$B$275,$D225,'Raw data'!$A$2:$A$275,H$2)</f>
        <v>0</v>
      </c>
      <c r="I225" s="1">
        <f>COUNTIFS('Raw data'!$B$2:$B$275,$D225,'Raw data'!$A$2:$A$275,I$2)</f>
        <v>1</v>
      </c>
    </row>
    <row r="226" spans="1:9" ht="17" x14ac:dyDescent="0.2">
      <c r="A226" s="1" t="str">
        <v>Wolfram Bergbau und Hutten AG</v>
      </c>
      <c r="B226" s="1">
        <f>COUNTIF('Raw data'!$B$2:$B$275,$A226)</f>
        <v>1</v>
      </c>
      <c r="D226" s="1" t="str">
        <v>Unecha Refractory metals plant</v>
      </c>
      <c r="E226" s="1">
        <f>COUNTIF('Raw data'!$B$2:$B$275,$D226)</f>
        <v>1</v>
      </c>
      <c r="F226" s="1">
        <f>COUNTIFS('Raw data'!$B$2:$B$275,$D226,'Raw data'!$A$2:$A$275,F$2)</f>
        <v>0</v>
      </c>
      <c r="G226" s="1">
        <f>COUNTIFS('Raw data'!$B$2:$B$275,$D226,'Raw data'!$A$2:$A$275,G$2)</f>
        <v>0</v>
      </c>
      <c r="H226" s="1">
        <f>COUNTIFS('Raw data'!$B$2:$B$275,$D226,'Raw data'!$A$2:$A$275,H$2)</f>
        <v>0</v>
      </c>
      <c r="I226" s="1">
        <f>COUNTIFS('Raw data'!$B$2:$B$275,$D226,'Raw data'!$A$2:$A$275,I$2)</f>
        <v>1</v>
      </c>
    </row>
    <row r="227" spans="1:9" ht="17" x14ac:dyDescent="0.2">
      <c r="A227" s="1" t="str">
        <v>Woltech Korea Co., Ltd.</v>
      </c>
      <c r="B227" s="1">
        <f>COUNTIF('Raw data'!$B$2:$B$275,$A227)</f>
        <v>1</v>
      </c>
      <c r="D227" s="1" t="str">
        <v>Wolfram Bergbau und Hutten AG</v>
      </c>
      <c r="E227" s="1">
        <f>COUNTIF('Raw data'!$B$2:$B$275,$D227)</f>
        <v>1</v>
      </c>
      <c r="F227" s="1">
        <f>COUNTIFS('Raw data'!$B$2:$B$275,$D227,'Raw data'!$A$2:$A$275,F$2)</f>
        <v>0</v>
      </c>
      <c r="G227" s="1">
        <f>COUNTIFS('Raw data'!$B$2:$B$275,$D227,'Raw data'!$A$2:$A$275,G$2)</f>
        <v>0</v>
      </c>
      <c r="H227" s="1">
        <f>COUNTIFS('Raw data'!$B$2:$B$275,$D227,'Raw data'!$A$2:$A$275,H$2)</f>
        <v>0</v>
      </c>
      <c r="I227" s="1">
        <f>COUNTIFS('Raw data'!$B$2:$B$275,$D227,'Raw data'!$A$2:$A$275,I$2)</f>
        <v>1</v>
      </c>
    </row>
    <row r="228" spans="1:9" ht="17" x14ac:dyDescent="0.2">
      <c r="A228" s="1" t="str">
        <v>Xiamen Tungsten (H.C.) Co., Ltd.</v>
      </c>
      <c r="B228" s="1">
        <f>COUNTIF('Raw data'!$B$2:$B$275,$A228)</f>
        <v>1</v>
      </c>
      <c r="D228" s="1" t="str">
        <v>Woltech Korea Co., Ltd.</v>
      </c>
      <c r="E228" s="1">
        <f>COUNTIF('Raw data'!$B$2:$B$275,$D228)</f>
        <v>1</v>
      </c>
      <c r="F228" s="1">
        <f>COUNTIFS('Raw data'!$B$2:$B$275,$D228,'Raw data'!$A$2:$A$275,F$2)</f>
        <v>0</v>
      </c>
      <c r="G228" s="1">
        <f>COUNTIFS('Raw data'!$B$2:$B$275,$D228,'Raw data'!$A$2:$A$275,G$2)</f>
        <v>0</v>
      </c>
      <c r="H228" s="1">
        <f>COUNTIFS('Raw data'!$B$2:$B$275,$D228,'Raw data'!$A$2:$A$275,H$2)</f>
        <v>0</v>
      </c>
      <c r="I228" s="1">
        <f>COUNTIFS('Raw data'!$B$2:$B$275,$D228,'Raw data'!$A$2:$A$275,I$2)</f>
        <v>1</v>
      </c>
    </row>
    <row r="229" spans="1:9" ht="17" x14ac:dyDescent="0.2">
      <c r="A229" s="1" t="str">
        <v>Xiamen Tungsten Co., Ltd.</v>
      </c>
      <c r="B229" s="1">
        <f>COUNTIF('Raw data'!$B$2:$B$275,$A229)</f>
        <v>1</v>
      </c>
      <c r="D229" s="1" t="str">
        <v>Xiamen Tungsten (H.C.) Co., Ltd.</v>
      </c>
      <c r="E229" s="1">
        <f>COUNTIF('Raw data'!$B$2:$B$275,$D229)</f>
        <v>1</v>
      </c>
      <c r="F229" s="1">
        <f>COUNTIFS('Raw data'!$B$2:$B$275,$D229,'Raw data'!$A$2:$A$275,F$2)</f>
        <v>0</v>
      </c>
      <c r="G229" s="1">
        <f>COUNTIFS('Raw data'!$B$2:$B$275,$D229,'Raw data'!$A$2:$A$275,G$2)</f>
        <v>0</v>
      </c>
      <c r="H229" s="1">
        <f>COUNTIFS('Raw data'!$B$2:$B$275,$D229,'Raw data'!$A$2:$A$275,H$2)</f>
        <v>0</v>
      </c>
      <c r="I229" s="1">
        <f>COUNTIFS('Raw data'!$B$2:$B$275,$D229,'Raw data'!$A$2:$A$275,I$2)</f>
        <v>1</v>
      </c>
    </row>
    <row r="230" spans="1:9" ht="34" x14ac:dyDescent="0.2">
      <c r="A230" s="1" t="str">
        <v>Xinfeng Huarui Tungsten &amp; Molybdenum New Material Co., Ltd.</v>
      </c>
      <c r="B230" s="1">
        <f>COUNTIF('Raw data'!$B$2:$B$275,$A230)</f>
        <v>1</v>
      </c>
      <c r="D230" s="1" t="str">
        <v>Xiamen Tungsten Co., Ltd.</v>
      </c>
      <c r="E230" s="1">
        <f>COUNTIF('Raw data'!$B$2:$B$275,$D230)</f>
        <v>1</v>
      </c>
      <c r="F230" s="1">
        <f>COUNTIFS('Raw data'!$B$2:$B$275,$D230,'Raw data'!$A$2:$A$275,F$2)</f>
        <v>0</v>
      </c>
      <c r="G230" s="1">
        <f>COUNTIFS('Raw data'!$B$2:$B$275,$D230,'Raw data'!$A$2:$A$275,G$2)</f>
        <v>0</v>
      </c>
      <c r="H230" s="1">
        <f>COUNTIFS('Raw data'!$B$2:$B$275,$D230,'Raw data'!$A$2:$A$275,H$2)</f>
        <v>0</v>
      </c>
      <c r="I230" s="1">
        <f>COUNTIFS('Raw data'!$B$2:$B$275,$D230,'Raw data'!$A$2:$A$275,I$2)</f>
        <v>1</v>
      </c>
    </row>
    <row r="231" spans="1:9" ht="34" x14ac:dyDescent="0.2">
      <c r="A231" s="1" t="str">
        <v>LSM Brasil S.A.</v>
      </c>
      <c r="B231" s="1">
        <f>COUNTIF('Raw data'!$B$2:$B$275,$A231)</f>
        <v>1</v>
      </c>
      <c r="D231" s="1" t="str">
        <v>Xinfeng Huarui Tungsten &amp; Molybdenum New Material Co., Ltd.</v>
      </c>
      <c r="E231" s="1">
        <f>COUNTIF('Raw data'!$B$2:$B$275,$D231)</f>
        <v>1</v>
      </c>
      <c r="F231" s="1">
        <f>COUNTIFS('Raw data'!$B$2:$B$275,$D231,'Raw data'!$A$2:$A$275,F$2)</f>
        <v>0</v>
      </c>
      <c r="G231" s="1">
        <f>COUNTIFS('Raw data'!$B$2:$B$275,$D231,'Raw data'!$A$2:$A$275,G$2)</f>
        <v>0</v>
      </c>
      <c r="H231" s="1">
        <f>COUNTIFS('Raw data'!$B$2:$B$275,$D231,'Raw data'!$A$2:$A$275,H$2)</f>
        <v>0</v>
      </c>
      <c r="I231" s="1">
        <f>COUNTIFS('Raw data'!$B$2:$B$275,$D231,'Raw data'!$A$2:$A$275,I$2)</f>
        <v>1</v>
      </c>
    </row>
    <row r="232" spans="1:9" ht="17" x14ac:dyDescent="0.2">
      <c r="A232" s="1" t="str">
        <v>CV Ayi Jaya</v>
      </c>
      <c r="B232" s="1">
        <f>COUNTIF('Raw data'!$B$2:$B$275,$A232)</f>
        <v>1</v>
      </c>
      <c r="D232" s="1" t="str">
        <v>LSM Brasil S.A.</v>
      </c>
      <c r="E232" s="1">
        <f>COUNTIF('Raw data'!$B$2:$B$275,$D232)</f>
        <v>1</v>
      </c>
      <c r="F232" s="1">
        <f>COUNTIFS('Raw data'!$B$2:$B$275,$D232,'Raw data'!$A$2:$A$275,F$2)</f>
        <v>1</v>
      </c>
      <c r="G232" s="1">
        <f>COUNTIFS('Raw data'!$B$2:$B$275,$D232,'Raw data'!$A$2:$A$275,G$2)</f>
        <v>0</v>
      </c>
      <c r="H232" s="1">
        <f>COUNTIFS('Raw data'!$B$2:$B$275,$D232,'Raw data'!$A$2:$A$275,H$2)</f>
        <v>0</v>
      </c>
      <c r="I232" s="1">
        <f>COUNTIFS('Raw data'!$B$2:$B$275,$D232,'Raw data'!$A$2:$A$275,I$2)</f>
        <v>0</v>
      </c>
    </row>
    <row r="233" spans="1:9" ht="17" x14ac:dyDescent="0.2">
      <c r="A233" s="1" t="str">
        <v>CV Venus Inti Perkasa</v>
      </c>
      <c r="B233" s="1">
        <f>COUNTIF('Raw data'!$B$2:$B$275,$A233)</f>
        <v>1</v>
      </c>
      <c r="D233" s="1" t="str">
        <v>CV Ayi Jaya</v>
      </c>
      <c r="E233" s="1">
        <f>COUNTIF('Raw data'!$B$2:$B$275,$D233)</f>
        <v>1</v>
      </c>
      <c r="F233" s="1">
        <f>COUNTIFS('Raw data'!$B$2:$B$275,$D233,'Raw data'!$A$2:$A$275,F$2)</f>
        <v>0</v>
      </c>
      <c r="G233" s="1">
        <f>COUNTIFS('Raw data'!$B$2:$B$275,$D233,'Raw data'!$A$2:$A$275,G$2)</f>
        <v>1</v>
      </c>
      <c r="H233" s="1">
        <f>COUNTIFS('Raw data'!$B$2:$B$275,$D233,'Raw data'!$A$2:$A$275,H$2)</f>
        <v>0</v>
      </c>
      <c r="I233" s="1">
        <f>COUNTIFS('Raw data'!$B$2:$B$275,$D233,'Raw data'!$A$2:$A$275,I$2)</f>
        <v>0</v>
      </c>
    </row>
    <row r="234" spans="1:9" ht="17" x14ac:dyDescent="0.2">
      <c r="A234" s="1" t="str">
        <v>Fabrica Auricchio Industria e Comercio Ltda.</v>
      </c>
      <c r="B234" s="1">
        <f>COUNTIF('Raw data'!$B$2:$B$275,$A234)</f>
        <v>1</v>
      </c>
      <c r="D234" s="1" t="str">
        <v>CV Venus Inti Perkasa</v>
      </c>
      <c r="E234" s="1">
        <f>COUNTIF('Raw data'!$B$2:$B$275,$D234)</f>
        <v>1</v>
      </c>
      <c r="F234" s="1">
        <f>COUNTIFS('Raw data'!$B$2:$B$275,$D234,'Raw data'!$A$2:$A$275,F$2)</f>
        <v>0</v>
      </c>
      <c r="G234" s="1">
        <f>COUNTIFS('Raw data'!$B$2:$B$275,$D234,'Raw data'!$A$2:$A$275,G$2)</f>
        <v>1</v>
      </c>
      <c r="H234" s="1">
        <f>COUNTIFS('Raw data'!$B$2:$B$275,$D234,'Raw data'!$A$2:$A$275,H$2)</f>
        <v>0</v>
      </c>
      <c r="I234" s="1">
        <f>COUNTIFS('Raw data'!$B$2:$B$275,$D234,'Raw data'!$A$2:$A$275,I$2)</f>
        <v>0</v>
      </c>
    </row>
    <row r="235" spans="1:9" ht="17" x14ac:dyDescent="0.2">
      <c r="A235" s="1" t="str">
        <v>PT Aries Kencana Sejahtera</v>
      </c>
      <c r="B235" s="1">
        <f>COUNTIF('Raw data'!$B$2:$B$275,$A235)</f>
        <v>1</v>
      </c>
      <c r="D235" s="1" t="str">
        <v>Fabrica Auricchio Industria e Comercio Ltda.</v>
      </c>
      <c r="E235" s="1">
        <f>COUNTIF('Raw data'!$B$2:$B$275,$D235)</f>
        <v>1</v>
      </c>
      <c r="F235" s="1">
        <f>COUNTIFS('Raw data'!$B$2:$B$275,$D235,'Raw data'!$A$2:$A$275,F$2)</f>
        <v>0</v>
      </c>
      <c r="G235" s="1">
        <f>COUNTIFS('Raw data'!$B$2:$B$275,$D235,'Raw data'!$A$2:$A$275,G$2)</f>
        <v>1</v>
      </c>
      <c r="H235" s="1">
        <f>COUNTIFS('Raw data'!$B$2:$B$275,$D235,'Raw data'!$A$2:$A$275,H$2)</f>
        <v>0</v>
      </c>
      <c r="I235" s="1">
        <f>COUNTIFS('Raw data'!$B$2:$B$275,$D235,'Raw data'!$A$2:$A$275,I$2)</f>
        <v>0</v>
      </c>
    </row>
    <row r="236" spans="1:9" ht="17" x14ac:dyDescent="0.2">
      <c r="A236" s="1" t="str">
        <v>PT Lautan Harmonis Sejahtera</v>
      </c>
      <c r="B236" s="1">
        <f>COUNTIF('Raw data'!$B$2:$B$275,$A236)</f>
        <v>1</v>
      </c>
      <c r="D236" s="1" t="str">
        <v>PT Aries Kencana Sejahtera</v>
      </c>
      <c r="E236" s="1">
        <f>COUNTIF('Raw data'!$B$2:$B$275,$D236)</f>
        <v>1</v>
      </c>
      <c r="F236" s="1">
        <f>COUNTIFS('Raw data'!$B$2:$B$275,$D236,'Raw data'!$A$2:$A$275,F$2)</f>
        <v>0</v>
      </c>
      <c r="G236" s="1">
        <f>COUNTIFS('Raw data'!$B$2:$B$275,$D236,'Raw data'!$A$2:$A$275,G$2)</f>
        <v>1</v>
      </c>
      <c r="H236" s="1">
        <f>COUNTIFS('Raw data'!$B$2:$B$275,$D236,'Raw data'!$A$2:$A$275,H$2)</f>
        <v>0</v>
      </c>
      <c r="I236" s="1">
        <f>COUNTIFS('Raw data'!$B$2:$B$275,$D236,'Raw data'!$A$2:$A$275,I$2)</f>
        <v>0</v>
      </c>
    </row>
    <row r="237" spans="1:9" ht="17" x14ac:dyDescent="0.2">
      <c r="A237" s="1" t="str">
        <v>PT Rajawali Rimba Perkasa</v>
      </c>
      <c r="B237" s="1">
        <f>COUNTIF('Raw data'!$B$2:$B$275,$A237)</f>
        <v>1</v>
      </c>
      <c r="D237" s="1" t="str">
        <v>PT Lautan Harmonis Sejahtera</v>
      </c>
      <c r="E237" s="1">
        <f>COUNTIF('Raw data'!$B$2:$B$275,$D237)</f>
        <v>1</v>
      </c>
      <c r="F237" s="1">
        <f>COUNTIFS('Raw data'!$B$2:$B$275,$D237,'Raw data'!$A$2:$A$275,F$2)</f>
        <v>0</v>
      </c>
      <c r="G237" s="1">
        <f>COUNTIFS('Raw data'!$B$2:$B$275,$D237,'Raw data'!$A$2:$A$275,G$2)</f>
        <v>1</v>
      </c>
      <c r="H237" s="1">
        <f>COUNTIFS('Raw data'!$B$2:$B$275,$D237,'Raw data'!$A$2:$A$275,H$2)</f>
        <v>0</v>
      </c>
      <c r="I237" s="1">
        <f>COUNTIFS('Raw data'!$B$2:$B$275,$D237,'Raw data'!$A$2:$A$275,I$2)</f>
        <v>0</v>
      </c>
    </row>
    <row r="238" spans="1:9" ht="17" x14ac:dyDescent="0.2">
      <c r="A238" s="1" t="str">
        <v>PT Rajehan Ariq</v>
      </c>
      <c r="B238" s="1">
        <f>COUNTIF('Raw data'!$B$2:$B$275,$A238)</f>
        <v>1</v>
      </c>
      <c r="D238" s="1" t="str">
        <v>PT Rajawali Rimba Perkasa</v>
      </c>
      <c r="E238" s="1">
        <f>COUNTIF('Raw data'!$B$2:$B$275,$D238)</f>
        <v>1</v>
      </c>
      <c r="F238" s="1">
        <f>COUNTIFS('Raw data'!$B$2:$B$275,$D238,'Raw data'!$A$2:$A$275,F$2)</f>
        <v>0</v>
      </c>
      <c r="G238" s="1">
        <f>COUNTIFS('Raw data'!$B$2:$B$275,$D238,'Raw data'!$A$2:$A$275,G$2)</f>
        <v>1</v>
      </c>
      <c r="H238" s="1">
        <f>COUNTIFS('Raw data'!$B$2:$B$275,$D238,'Raw data'!$A$2:$A$275,H$2)</f>
        <v>0</v>
      </c>
      <c r="I238" s="1">
        <f>COUNTIFS('Raw data'!$B$2:$B$275,$D238,'Raw data'!$A$2:$A$275,I$2)</f>
        <v>0</v>
      </c>
    </row>
    <row r="239" spans="1:9" ht="17" x14ac:dyDescent="0.2">
      <c r="A239" s="1" t="str">
        <v>PT Stanindo Inti Perkasa</v>
      </c>
      <c r="B239" s="1">
        <f>COUNTIF('Raw data'!$B$2:$B$275,$A239)</f>
        <v>1</v>
      </c>
      <c r="D239" s="1" t="str">
        <v>PT Rajehan Ariq</v>
      </c>
      <c r="E239" s="1">
        <f>COUNTIF('Raw data'!$B$2:$B$275,$D239)</f>
        <v>1</v>
      </c>
      <c r="F239" s="1">
        <f>COUNTIFS('Raw data'!$B$2:$B$275,$D239,'Raw data'!$A$2:$A$275,F$2)</f>
        <v>0</v>
      </c>
      <c r="G239" s="1">
        <f>COUNTIFS('Raw data'!$B$2:$B$275,$D239,'Raw data'!$A$2:$A$275,G$2)</f>
        <v>1</v>
      </c>
      <c r="H239" s="1">
        <f>COUNTIFS('Raw data'!$B$2:$B$275,$D239,'Raw data'!$A$2:$A$275,H$2)</f>
        <v>0</v>
      </c>
      <c r="I239" s="1">
        <f>COUNTIFS('Raw data'!$B$2:$B$275,$D239,'Raw data'!$A$2:$A$275,I$2)</f>
        <v>0</v>
      </c>
    </row>
    <row r="240" spans="1:9" ht="17" x14ac:dyDescent="0.2">
      <c r="A240" s="1" t="str">
        <v>PT Timah Nusantara</v>
      </c>
      <c r="B240" s="1">
        <f>COUNTIF('Raw data'!$B$2:$B$275,$A240)</f>
        <v>1</v>
      </c>
      <c r="D240" s="1" t="str">
        <v>PT Stanindo Inti Perkasa</v>
      </c>
      <c r="E240" s="1">
        <f>COUNTIF('Raw data'!$B$2:$B$275,$D240)</f>
        <v>1</v>
      </c>
      <c r="F240" s="1">
        <f>COUNTIFS('Raw data'!$B$2:$B$275,$D240,'Raw data'!$A$2:$A$275,F$2)</f>
        <v>0</v>
      </c>
      <c r="G240" s="1">
        <f>COUNTIFS('Raw data'!$B$2:$B$275,$D240,'Raw data'!$A$2:$A$275,G$2)</f>
        <v>1</v>
      </c>
      <c r="H240" s="1">
        <f>COUNTIFS('Raw data'!$B$2:$B$275,$D240,'Raw data'!$A$2:$A$275,H$2)</f>
        <v>0</v>
      </c>
      <c r="I240" s="1">
        <f>COUNTIFS('Raw data'!$B$2:$B$275,$D240,'Raw data'!$A$2:$A$275,I$2)</f>
        <v>0</v>
      </c>
    </row>
    <row r="241" spans="1:9" ht="17" x14ac:dyDescent="0.2">
      <c r="A241" s="1" t="str">
        <v>PT Tinindo Inter Nusa</v>
      </c>
      <c r="B241" s="1">
        <f>COUNTIF('Raw data'!$B$2:$B$275,$A241)</f>
        <v>1</v>
      </c>
      <c r="D241" s="1" t="str">
        <v>PT Timah Nusantara</v>
      </c>
      <c r="E241" s="1">
        <f>COUNTIF('Raw data'!$B$2:$B$275,$D241)</f>
        <v>1</v>
      </c>
      <c r="F241" s="1">
        <f>COUNTIFS('Raw data'!$B$2:$B$275,$D241,'Raw data'!$A$2:$A$275,F$2)</f>
        <v>0</v>
      </c>
      <c r="G241" s="1">
        <f>COUNTIFS('Raw data'!$B$2:$B$275,$D241,'Raw data'!$A$2:$A$275,G$2)</f>
        <v>1</v>
      </c>
      <c r="H241" s="1">
        <f>COUNTIFS('Raw data'!$B$2:$B$275,$D241,'Raw data'!$A$2:$A$275,H$2)</f>
        <v>0</v>
      </c>
      <c r="I241" s="1">
        <f>COUNTIFS('Raw data'!$B$2:$B$275,$D241,'Raw data'!$A$2:$A$275,I$2)</f>
        <v>0</v>
      </c>
    </row>
    <row r="242" spans="1:9" ht="17" x14ac:dyDescent="0.2">
      <c r="A242" s="1" t="str">
        <v>Metal Concentrators SA (Pty) Ltd.</v>
      </c>
      <c r="B242" s="1">
        <f>COUNTIF('Raw data'!$B$2:$B$275,$A242)</f>
        <v>1</v>
      </c>
      <c r="D242" s="1" t="str">
        <v>PT Tinindo Inter Nusa</v>
      </c>
      <c r="E242" s="1">
        <f>COUNTIF('Raw data'!$B$2:$B$275,$D242)</f>
        <v>1</v>
      </c>
      <c r="F242" s="1">
        <f>COUNTIFS('Raw data'!$B$2:$B$275,$D242,'Raw data'!$A$2:$A$275,F$2)</f>
        <v>0</v>
      </c>
      <c r="G242" s="1">
        <f>COUNTIFS('Raw data'!$B$2:$B$275,$D242,'Raw data'!$A$2:$A$275,G$2)</f>
        <v>1</v>
      </c>
      <c r="H242" s="1">
        <f>COUNTIFS('Raw data'!$B$2:$B$275,$D242,'Raw data'!$A$2:$A$275,H$2)</f>
        <v>0</v>
      </c>
      <c r="I242" s="1">
        <f>COUNTIFS('Raw data'!$B$2:$B$275,$D242,'Raw data'!$A$2:$A$275,I$2)</f>
        <v>0</v>
      </c>
    </row>
    <row r="243" spans="1:9" ht="17" x14ac:dyDescent="0.2">
      <c r="A243" s="1" t="str">
        <v>Smelter not listed</v>
      </c>
      <c r="B243" s="1">
        <f>COUNTIF('Raw data'!$B$2:$B$275,$A243)</f>
        <v>18</v>
      </c>
      <c r="D243" s="1" t="str">
        <v>Metal Concentrators SA (Pty) Ltd.</v>
      </c>
      <c r="E243" s="1">
        <f>COUNTIF('Raw data'!$B$2:$B$275,$D243)</f>
        <v>1</v>
      </c>
      <c r="F243" s="1">
        <f>COUNTIFS('Raw data'!$B$2:$B$275,$D243,'Raw data'!$A$2:$A$275,F$2)</f>
        <v>0</v>
      </c>
      <c r="G243" s="1">
        <f>COUNTIFS('Raw data'!$B$2:$B$275,$D243,'Raw data'!$A$2:$A$275,G$2)</f>
        <v>0</v>
      </c>
      <c r="H243" s="1">
        <f>COUNTIFS('Raw data'!$B$2:$B$275,$D243,'Raw data'!$A$2:$A$275,H$2)</f>
        <v>1</v>
      </c>
      <c r="I243" s="1">
        <f>COUNTIFS('Raw data'!$B$2:$B$275,$D243,'Raw data'!$A$2:$A$275,I$2)</f>
        <v>0</v>
      </c>
    </row>
    <row r="244" spans="1:9" ht="17" x14ac:dyDescent="0.2">
      <c r="A244" s="1" t="str">
        <v>PT Babel Inti Perkasa</v>
      </c>
      <c r="B244" s="1">
        <f>COUNTIF('Raw data'!$B$2:$B$275,$A244)</f>
        <v>1</v>
      </c>
      <c r="D244" s="1" t="str">
        <v>PT Babel Inti Perkasa</v>
      </c>
      <c r="E244" s="1">
        <f>COUNTIF('Raw data'!$B$2:$B$275,$D244)</f>
        <v>1</v>
      </c>
      <c r="F244" s="1">
        <f>COUNTIFS('Raw data'!$B$2:$B$275,$D244,'Raw data'!$A$2:$A$275,F$2)</f>
        <v>0</v>
      </c>
      <c r="G244" s="1">
        <f>COUNTIFS('Raw data'!$B$2:$B$275,$D244,'Raw data'!$A$2:$A$275,G$2)</f>
        <v>1</v>
      </c>
      <c r="H244" s="1">
        <f>COUNTIFS('Raw data'!$B$2:$B$275,$D244,'Raw data'!$A$2:$A$275,H$2)</f>
        <v>0</v>
      </c>
      <c r="I244" s="1">
        <f>COUNTIFS('Raw data'!$B$2:$B$275,$D244,'Raw data'!$A$2:$A$275,I$2)</f>
        <v>0</v>
      </c>
    </row>
    <row r="245" spans="1:9" ht="17" x14ac:dyDescent="0.2">
      <c r="A245" s="1" t="str">
        <v>PT Belitung Industri Sejahtera</v>
      </c>
      <c r="B245" s="1">
        <f>COUNTIF('Raw data'!$B$2:$B$275,$A245)</f>
        <v>1</v>
      </c>
      <c r="D245" s="1" t="str">
        <v>PT Belitung Industri Sejahtera</v>
      </c>
      <c r="E245" s="1">
        <f>COUNTIF('Raw data'!$B$2:$B$275,$D245)</f>
        <v>1</v>
      </c>
      <c r="F245" s="1">
        <f>COUNTIFS('Raw data'!$B$2:$B$275,$D245,'Raw data'!$A$2:$A$275,F$2)</f>
        <v>0</v>
      </c>
      <c r="G245" s="1">
        <f>COUNTIFS('Raw data'!$B$2:$B$275,$D245,'Raw data'!$A$2:$A$275,G$2)</f>
        <v>1</v>
      </c>
      <c r="H245" s="1">
        <f>COUNTIFS('Raw data'!$B$2:$B$275,$D245,'Raw data'!$A$2:$A$275,H$2)</f>
        <v>0</v>
      </c>
      <c r="I245" s="1">
        <f>COUNTIFS('Raw data'!$B$2:$B$275,$D245,'Raw data'!$A$2:$A$275,I$2)</f>
        <v>0</v>
      </c>
    </row>
    <row r="246" spans="1:9" ht="17" x14ac:dyDescent="0.2">
      <c r="A246" s="1" t="str">
        <v>Brand IMLI</v>
      </c>
      <c r="B246" s="1">
        <f>COUNTIF('Raw data'!$B$2:$B$275,$A246)</f>
        <v>1</v>
      </c>
      <c r="D246" s="1" t="str">
        <v>Brand IMLI</v>
      </c>
      <c r="E246" s="1">
        <f>COUNTIF('Raw data'!$B$2:$B$275,$D246)</f>
        <v>1</v>
      </c>
      <c r="F246" s="1">
        <f>COUNTIFS('Raw data'!$B$2:$B$275,$D246,'Raw data'!$A$2:$A$275,F$2)</f>
        <v>0</v>
      </c>
      <c r="G246" s="1">
        <f>COUNTIFS('Raw data'!$B$2:$B$275,$D246,'Raw data'!$A$2:$A$275,G$2)</f>
        <v>1</v>
      </c>
      <c r="H246" s="1">
        <f>COUNTIFS('Raw data'!$B$2:$B$275,$D246,'Raw data'!$A$2:$A$275,H$2)</f>
        <v>0</v>
      </c>
      <c r="I246" s="1">
        <f>COUNTIFS('Raw data'!$B$2:$B$275,$D246,'Raw data'!$A$2:$A$275,I$2)</f>
        <v>0</v>
      </c>
    </row>
    <row r="247" spans="1:9" ht="17" x14ac:dyDescent="0.2">
      <c r="A247" s="1" t="str">
        <v>PT Cipta Persada Mulia</v>
      </c>
      <c r="B247" s="1">
        <f>COUNTIF('Raw data'!$B$2:$B$275,$A247)</f>
        <v>1</v>
      </c>
      <c r="D247" s="1" t="str">
        <v>PT Cipta Persada Mulia</v>
      </c>
      <c r="E247" s="1">
        <f>COUNTIF('Raw data'!$B$2:$B$275,$D247)</f>
        <v>1</v>
      </c>
      <c r="F247" s="1">
        <f>COUNTIFS('Raw data'!$B$2:$B$275,$D247,'Raw data'!$A$2:$A$275,F$2)</f>
        <v>0</v>
      </c>
      <c r="G247" s="1">
        <f>COUNTIFS('Raw data'!$B$2:$B$275,$D247,'Raw data'!$A$2:$A$275,G$2)</f>
        <v>1</v>
      </c>
      <c r="H247" s="1">
        <f>COUNTIFS('Raw data'!$B$2:$B$275,$D247,'Raw data'!$A$2:$A$275,H$2)</f>
        <v>0</v>
      </c>
      <c r="I247" s="1">
        <f>COUNTIFS('Raw data'!$B$2:$B$275,$D247,'Raw data'!$A$2:$A$275,I$2)</f>
        <v>0</v>
      </c>
    </row>
    <row r="248" spans="1:9" ht="17" x14ac:dyDescent="0.2">
      <c r="A248" s="1" t="str">
        <v>PT Panca Mega Persada</v>
      </c>
      <c r="B248" s="1">
        <f>COUNTIF('Raw data'!$B$2:$B$275,$A248)</f>
        <v>1</v>
      </c>
      <c r="D248" s="1" t="str">
        <v>PT Panca Mega Persada</v>
      </c>
      <c r="E248" s="1">
        <f>COUNTIF('Raw data'!$B$2:$B$275,$D248)</f>
        <v>1</v>
      </c>
      <c r="F248" s="1">
        <f>COUNTIFS('Raw data'!$B$2:$B$275,$D248,'Raw data'!$A$2:$A$275,F$2)</f>
        <v>0</v>
      </c>
      <c r="G248" s="1">
        <f>COUNTIFS('Raw data'!$B$2:$B$275,$D248,'Raw data'!$A$2:$A$275,G$2)</f>
        <v>1</v>
      </c>
      <c r="H248" s="1">
        <f>COUNTIFS('Raw data'!$B$2:$B$275,$D248,'Raw data'!$A$2:$A$275,H$2)</f>
        <v>0</v>
      </c>
      <c r="I248" s="1">
        <f>COUNTIFS('Raw data'!$B$2:$B$275,$D248,'Raw data'!$A$2:$A$275,I$2)</f>
        <v>0</v>
      </c>
    </row>
    <row r="249" spans="1:9" ht="17" x14ac:dyDescent="0.2">
      <c r="A249" s="1" t="str">
        <v>PT Sariwiguna Binasentosa</v>
      </c>
      <c r="B249" s="1">
        <f>COUNTIF('Raw data'!$B$2:$B$275,$A249)</f>
        <v>1</v>
      </c>
      <c r="D249" s="1" t="str">
        <v>PT Sariwiguna Binasentosa</v>
      </c>
      <c r="E249" s="1">
        <f>COUNTIF('Raw data'!$B$2:$B$275,$D249)</f>
        <v>1</v>
      </c>
      <c r="F249" s="1">
        <f>COUNTIFS('Raw data'!$B$2:$B$275,$D249,'Raw data'!$A$2:$A$275,F$2)</f>
        <v>0</v>
      </c>
      <c r="G249" s="1">
        <f>COUNTIFS('Raw data'!$B$2:$B$275,$D249,'Raw data'!$A$2:$A$275,G$2)</f>
        <v>1</v>
      </c>
      <c r="H249" s="1">
        <f>COUNTIFS('Raw data'!$B$2:$B$275,$D249,'Raw data'!$A$2:$A$275,H$2)</f>
        <v>0</v>
      </c>
      <c r="I249" s="1">
        <f>COUNTIFS('Raw data'!$B$2:$B$275,$D249,'Raw data'!$A$2:$A$275,I$2)</f>
        <v>0</v>
      </c>
    </row>
    <row r="250" spans="1:9" ht="17" x14ac:dyDescent="0.2">
      <c r="A250" s="1" t="str">
        <v>PT Sukses Inti Makmur</v>
      </c>
      <c r="B250" s="1">
        <f>COUNTIF('Raw data'!$B$2:$B$275,$A250)</f>
        <v>1</v>
      </c>
      <c r="D250" s="1" t="str">
        <v>PT Sukses Inti Makmur</v>
      </c>
      <c r="E250" s="1">
        <f>COUNTIF('Raw data'!$B$2:$B$275,$D250)</f>
        <v>1</v>
      </c>
      <c r="F250" s="1">
        <f>COUNTIFS('Raw data'!$B$2:$B$275,$D250,'Raw data'!$A$2:$A$275,F$2)</f>
        <v>0</v>
      </c>
      <c r="G250" s="1">
        <f>COUNTIFS('Raw data'!$B$2:$B$275,$D250,'Raw data'!$A$2:$A$275,G$2)</f>
        <v>1</v>
      </c>
      <c r="H250" s="1">
        <f>COUNTIFS('Raw data'!$B$2:$B$275,$D250,'Raw data'!$A$2:$A$275,H$2)</f>
        <v>0</v>
      </c>
      <c r="I250" s="1">
        <f>COUNTIFS('Raw data'!$B$2:$B$275,$D250,'Raw data'!$A$2:$A$275,I$2)</f>
        <v>0</v>
      </c>
    </row>
    <row r="251" spans="1:9" ht="17" x14ac:dyDescent="0.2">
      <c r="A251" s="1" t="str">
        <v>PT Tommy Utama</v>
      </c>
      <c r="B251" s="1">
        <f>COUNTIF('Raw data'!$B$2:$B$275,$A251)</f>
        <v>1</v>
      </c>
      <c r="D251" s="1" t="str">
        <v>PT Tommy Utama</v>
      </c>
      <c r="E251" s="1">
        <f>COUNTIF('Raw data'!$B$2:$B$275,$D251)</f>
        <v>1</v>
      </c>
      <c r="F251" s="1">
        <f>COUNTIFS('Raw data'!$B$2:$B$275,$D251,'Raw data'!$A$2:$A$275,F$2)</f>
        <v>0</v>
      </c>
      <c r="G251" s="1">
        <f>COUNTIFS('Raw data'!$B$2:$B$275,$D251,'Raw data'!$A$2:$A$275,G$2)</f>
        <v>1</v>
      </c>
      <c r="H251" s="1">
        <f>COUNTIFS('Raw data'!$B$2:$B$275,$D251,'Raw data'!$A$2:$A$275,H$2)</f>
        <v>0</v>
      </c>
      <c r="I251" s="1">
        <f>COUNTIFS('Raw data'!$B$2:$B$275,$D251,'Raw data'!$A$2:$A$275,I$2)</f>
        <v>0</v>
      </c>
    </row>
  </sheetData>
  <mergeCells count="4">
    <mergeCell ref="A1:A2"/>
    <mergeCell ref="B1:B2"/>
    <mergeCell ref="D1:D2"/>
    <mergeCell ref="E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9F33-8298-754C-AED6-67A41C68B2A4}">
  <dimension ref="A1:B5"/>
  <sheetViews>
    <sheetView workbookViewId="0">
      <selection activeCell="E2" sqref="E2"/>
    </sheetView>
  </sheetViews>
  <sheetFormatPr baseColWidth="10" defaultRowHeight="16" x14ac:dyDescent="0.2"/>
  <cols>
    <col min="1" max="1" width="8.6640625" style="2" bestFit="1" customWidth="1"/>
    <col min="2" max="2" width="6.83203125" style="2" bestFit="1" customWidth="1"/>
    <col min="3" max="16384" width="10.83203125" style="2"/>
  </cols>
  <sheetData>
    <row r="1" spans="1:2" x14ac:dyDescent="0.2">
      <c r="A1" s="2" t="s">
        <v>91</v>
      </c>
      <c r="B1" s="2" t="s">
        <v>90</v>
      </c>
    </row>
    <row r="2" spans="1:2" x14ac:dyDescent="0.2">
      <c r="A2" s="2" t="str" cm="1">
        <f t="array" ref="A2:A5">_xlfn.UNIQUE('Raw data'!$A$2:$A$275)</f>
        <v>Tantalum</v>
      </c>
      <c r="B2" s="2">
        <f>COUNTIF('Raw data'!$A$2:$A$275,$A2)</f>
        <v>38</v>
      </c>
    </row>
    <row r="3" spans="1:2" x14ac:dyDescent="0.2">
      <c r="A3" s="2" t="str">
        <v>Tin</v>
      </c>
      <c r="B3" s="2">
        <f>COUNTIF('Raw data'!$A$2:$A$275,$A3)</f>
        <v>80</v>
      </c>
    </row>
    <row r="4" spans="1:2" x14ac:dyDescent="0.2">
      <c r="A4" s="2" t="str">
        <v>Gold</v>
      </c>
      <c r="B4" s="2">
        <f>COUNTIF('Raw data'!$A$2:$A$275,$A4)</f>
        <v>112</v>
      </c>
    </row>
    <row r="5" spans="1:2" x14ac:dyDescent="0.2">
      <c r="A5" s="2" t="str">
        <v>Tungsten</v>
      </c>
      <c r="B5" s="2">
        <f>COUNTIF('Raw data'!$A$2:$A$275,$A5)</f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Stats per country</vt:lpstr>
      <vt:lpstr>Stats per supplier</vt:lpstr>
      <vt:lpstr>Stats per metal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</dc:creator>
  <cp:lastModifiedBy>Luis F</cp:lastModifiedBy>
  <dcterms:created xsi:type="dcterms:W3CDTF">2024-12-18T17:50:08Z</dcterms:created>
  <dcterms:modified xsi:type="dcterms:W3CDTF">2024-12-20T20:32:49Z</dcterms:modified>
</cp:coreProperties>
</file>