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<sst xmlns="http://schemas.openxmlformats.org/spreadsheetml/2006/main" count="16" uniqueCount="16">
  <si>
    <t>Analysis RUN</t>
  </si>
  <si>
    <t>Total # of trades</t>
  </si>
  <si>
    <t>Winning trades</t>
  </si>
  <si>
    <t>Winning percent</t>
  </si>
  <si>
    <t># of LONG</t>
  </si>
  <si>
    <t># of Long winning</t>
  </si>
  <si>
    <t>LONG WIN %</t>
  </si>
  <si>
    <t># of short trades</t>
  </si>
  <si>
    <t># of SHORT winning</t>
  </si>
  <si>
    <t>SHORT winning %</t>
  </si>
  <si>
    <t>10EMAXOverMTM-BASELINE</t>
  </si>
  <si>
    <t>10EMAXOverMTM-BASELINE-RANK200</t>
  </si>
  <si>
    <t>10EMAXOverMTM-BASELINE-RANK100</t>
  </si>
  <si>
    <t>10EMAXOverMTM-BASELINE-RANK50</t>
  </si>
  <si>
    <t>10EMAXOverMTM-BASELINE-RANK20</t>
  </si>
  <si>
    <t>10EMAXOverMTM-BASELINE-RANK5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</si>
</sst>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01900"/>
        <bgColor rgb="FF8000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19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43.2040816326531"/>
    <col collapsed="false" hidden="false" max="2" min="2" style="0" width="21.2551020408163"/>
    <col collapsed="false" hidden="false" max="3" min="3" style="0" width="14.5867346938776"/>
    <col collapsed="false" hidden="false" max="9" min="4" style="0" width="11.5204081632653"/>
    <col collapsed="false" hidden="false" max="10" min="10" style="0" width="19.1683673469388"/>
    <col collapsed="false" hidden="false" max="1025" min="11" style="0" width="11.5204081632653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2" customFormat="true" ht="15" hidden="false" customHeight="false" outlineLevel="0" collapsed="false">
      <c r="A2" s="2" t="s">
        <v>10</v>
      </c>
      <c r="B2" s="2" t="n">
        <v>1369</v>
      </c>
      <c r="C2" s="2" t="n">
        <v>569</v>
      </c>
      <c r="D2" s="2" t="n">
        <f aca="false">569/1369 * 100</f>
        <v>41.563184806428</v>
      </c>
      <c r="E2" s="2" t="n">
        <v>744</v>
      </c>
      <c r="F2" s="2" t="n">
        <v>327</v>
      </c>
      <c r="G2" s="2" t="n">
        <f aca="false">327/744 * 100</f>
        <v>43.9516129032258</v>
      </c>
      <c r="H2" s="2" t="n">
        <f aca="false">1369-744</f>
        <v>625</v>
      </c>
      <c r="I2" s="2" t="n">
        <v>242</v>
      </c>
      <c r="J2" s="2" t="n">
        <f aca="false">242/625 * 100</f>
        <v>38.72</v>
      </c>
    </row>
    <row r="3" s="2" customFormat="true" ht="15" hidden="false" customHeight="false" outlineLevel="0" collapsed="false">
      <c r="A3" s="2" t="s">
        <v>11</v>
      </c>
      <c r="B3" s="2" t="n">
        <v>1055</v>
      </c>
      <c r="C3" s="2" t="n">
        <v>466</v>
      </c>
      <c r="D3" s="2" t="n">
        <f aca="false">469/1055 * 100</f>
        <v>44.4549763033175</v>
      </c>
      <c r="E3" s="2" t="n">
        <v>579</v>
      </c>
      <c r="F3" s="2" t="n">
        <v>269</v>
      </c>
      <c r="G3" s="2" t="n">
        <f aca="false">269/579 * 100</f>
        <v>46.4594127806563</v>
      </c>
      <c r="H3" s="2" t="n">
        <f aca="false">1055-579</f>
        <v>476</v>
      </c>
      <c r="I3" s="2" t="n">
        <v>197</v>
      </c>
      <c r="J3" s="2" t="n">
        <f aca="false">197/476 * 100</f>
        <v>41.3865546218487</v>
      </c>
    </row>
    <row r="4" s="2" customFormat="true" ht="15" hidden="false" customHeight="false" outlineLevel="0" collapsed="false">
      <c r="A4" s="2" t="s">
        <v>12</v>
      </c>
      <c r="B4" s="2" t="n">
        <v>824</v>
      </c>
      <c r="C4" s="2" t="n">
        <v>375</v>
      </c>
      <c r="D4" s="2" t="n">
        <f aca="false">375/824 * 100</f>
        <v>45.5097087378641</v>
      </c>
      <c r="E4" s="2" t="n">
        <v>443</v>
      </c>
      <c r="F4" s="2" t="n">
        <v>213</v>
      </c>
      <c r="G4" s="2" t="n">
        <f aca="false">213/443 * 100</f>
        <v>48.0812641083521</v>
      </c>
      <c r="H4" s="2" t="n">
        <f aca="false">824-443</f>
        <v>381</v>
      </c>
      <c r="I4" s="2" t="n">
        <v>162</v>
      </c>
      <c r="J4" s="2" t="n">
        <f aca="false">162/381 * 100</f>
        <v>42.5196850393701</v>
      </c>
    </row>
    <row r="5" s="2" customFormat="true" ht="15" hidden="false" customHeight="false" outlineLevel="0" collapsed="false">
      <c r="A5" s="2" t="s">
        <v>13</v>
      </c>
      <c r="B5" s="2" t="n">
        <v>634</v>
      </c>
      <c r="C5" s="2" t="n">
        <v>309</v>
      </c>
      <c r="D5" s="2" t="n">
        <f aca="false">309/634 * 100</f>
        <v>48.7381703470032</v>
      </c>
      <c r="E5" s="2" t="n">
        <v>337</v>
      </c>
      <c r="F5" s="2" t="n">
        <v>174</v>
      </c>
      <c r="G5" s="2" t="n">
        <f aca="false">174/337 * 100</f>
        <v>51.6320474777448</v>
      </c>
      <c r="H5" s="2" t="n">
        <f aca="false">634-337</f>
        <v>297</v>
      </c>
      <c r="I5" s="2" t="n">
        <v>135</v>
      </c>
      <c r="J5" s="2" t="n">
        <f aca="false">135/297 * 100</f>
        <v>45.4545454545455</v>
      </c>
    </row>
    <row r="6" s="2" customFormat="true" ht="15" hidden="false" customHeight="false" outlineLevel="0" collapsed="false">
      <c r="A6" s="2" t="s">
        <v>14</v>
      </c>
      <c r="B6" s="2" t="n">
        <v>445</v>
      </c>
      <c r="C6" s="2" t="n">
        <v>231</v>
      </c>
      <c r="D6" s="2" t="n">
        <f aca="false">231/445 * 100</f>
        <v>51.9101123595506</v>
      </c>
      <c r="E6" s="2" t="n">
        <v>223</v>
      </c>
      <c r="F6" s="2" t="n">
        <v>123</v>
      </c>
      <c r="G6" s="3" t="n">
        <f aca="false">123/223 * 100</f>
        <v>55.1569506726457</v>
      </c>
      <c r="H6" s="2" t="n">
        <f aca="false">445-223</f>
        <v>222</v>
      </c>
      <c r="I6" s="2" t="n">
        <v>108</v>
      </c>
      <c r="J6" s="2" t="n">
        <f aca="false">108/222 * 100</f>
        <v>48.6486486486487</v>
      </c>
    </row>
    <row r="7" s="2" customFormat="true" ht="15" hidden="false" customHeight="false" outlineLevel="0" collapsed="false">
      <c r="A7" s="2" t="s">
        <v>15</v>
      </c>
      <c r="B7" s="2" t="n">
        <v>233</v>
      </c>
      <c r="C7" s="2" t="n">
        <v>124</v>
      </c>
      <c r="D7" s="2" t="n">
        <f aca="false">124/233 * 100</f>
        <v>53.2188841201717</v>
      </c>
      <c r="E7" s="4" t="n">
        <v>113</v>
      </c>
      <c r="F7" s="4" t="n">
        <v>67</v>
      </c>
      <c r="G7" s="4" t="n">
        <f aca="false">67/113 * 100</f>
        <v>59.2920353982301</v>
      </c>
      <c r="H7" s="2" t="n">
        <f aca="false">233-113</f>
        <v>120</v>
      </c>
      <c r="I7" s="2" t="n">
        <v>57</v>
      </c>
      <c r="J7" s="2" t="n">
        <f aca="false">57/120 * 100</f>
        <v>47.5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2015-09-02T08:51:04Z</dcterms:created>
  <dc:language>en-US</dc:language>
  <cp:revision>0</cp:revision>
</cp:coreProperties>
</file>