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<sst xmlns="http://schemas.openxmlformats.org/spreadsheetml/2006/main" count="20" uniqueCount="19">
  <si>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Analysis RUN</t>
  </si>
  <si>
    <t>Total # of trades</t>
  </si>
  <si>
    <t>Winning trades</t>
  </si>
  <si>
    <t>Winning percent</t>
  </si>
  <si>
    <t># of LONG</t>
  </si>
  <si>
    <t># of Long winning</t>
  </si>
  <si>
    <t>LONG WIN %</t>
  </si>
  <si>
    <t># of short trades</t>
  </si>
  <si>
    <t># of SHORT winning</t>
  </si>
  <si>
    <t>SHORT winning %</t>
  </si>
  <si>
    <t>BASELINE</t>
  </si>
  <si>
    <t>BASELINE_RANK_200</t>
  </si>
  <si>
    <t>BASELINE_RANK_100</t>
  </si>
  <si>
    <t>BASELINE_RANK_50</t>
  </si>
  <si>
    <t>BASELINE_RANK_20</t>
  </si>
  <si>
    <t>BASELINE-BB1-5</t>
  </si>
  <si>
    <t>BASELINE-BB1-5-RANK200</t>
  </si>
  <si>
    <t>BASELINE-BB1-5-RANK100</t>
  </si>
  <si>
    <t>BASELINE-BB1-5-RANK50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</si>
</sst>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46.4030612244898"/>
    <col collapsed="false" hidden="false" max="2" min="2" style="0" width="11.6632653061225"/>
    <col collapsed="false" hidden="false" max="3" min="3" style="0" width="18.7551020408163"/>
    <col collapsed="false" hidden="false" max="4" min="4" style="0" width="11.9438775510204"/>
    <col collapsed="false" hidden="false" max="5" min="5" style="0" width="11.5204081632653"/>
    <col collapsed="false" hidden="false" max="6" min="6" style="0" width="11.3928571428571"/>
    <col collapsed="false" hidden="false" max="7" min="7" style="0" width="16.2551020408163"/>
    <col collapsed="false" hidden="false" max="8" min="8" style="0" width="11.8061224489796"/>
    <col collapsed="false" hidden="false" max="9" min="9" style="0" width="11.530612244898"/>
    <col collapsed="false" hidden="false" max="10" min="10" style="0" width="18.3418367346939"/>
    <col collapsed="false" hidden="false" max="1025" min="11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5" hidden="false" customHeight="false" outlineLevel="0" collapsed="false">
      <c r="A2" s="2" t="s">
        <v>10</v>
      </c>
      <c r="B2" s="2" t="n">
        <v>312</v>
      </c>
      <c r="C2" s="2" t="n">
        <v>181</v>
      </c>
      <c r="D2" s="2" t="n">
        <f aca="false">181/312 * 100</f>
        <v>58.0128205128205</v>
      </c>
      <c r="E2" s="2" t="n">
        <v>174</v>
      </c>
      <c r="F2" s="2" t="n">
        <v>104</v>
      </c>
      <c r="G2" s="2" t="n">
        <v>59.77</v>
      </c>
      <c r="H2" s="2" t="n">
        <f aca="false">312-174</f>
        <v>138</v>
      </c>
      <c r="I2" s="2" t="n">
        <v>77</v>
      </c>
      <c r="J2" s="2" t="n">
        <v>55.79</v>
      </c>
    </row>
    <row r="3" s="3" customFormat="true" ht="15" hidden="false" customHeight="false" outlineLevel="0" collapsed="false">
      <c r="A3" s="3" t="s">
        <v>11</v>
      </c>
      <c r="B3" s="3" t="n">
        <v>257</v>
      </c>
      <c r="C3" s="3" t="n">
        <v>152</v>
      </c>
      <c r="D3" s="3" t="n">
        <f aca="false">152/257 * 100</f>
        <v>59.1439688715953</v>
      </c>
      <c r="E3" s="3" t="n">
        <v>143</v>
      </c>
      <c r="F3" s="3" t="n">
        <v>90</v>
      </c>
      <c r="G3" s="3" t="n">
        <f aca="false">90/143 * 100</f>
        <v>62.9370629370629</v>
      </c>
      <c r="H3" s="3" t="n">
        <f aca="false">257-143</f>
        <v>114</v>
      </c>
      <c r="I3" s="3" t="n">
        <v>62</v>
      </c>
      <c r="J3" s="3" t="n">
        <f aca="false">62/114 * 100</f>
        <v>54.3859649122807</v>
      </c>
    </row>
    <row r="4" s="3" customFormat="true" ht="15" hidden="false" customHeight="false" outlineLevel="0" collapsed="false">
      <c r="A4" s="3" t="s">
        <v>12</v>
      </c>
      <c r="B4" s="3" t="n">
        <v>203</v>
      </c>
      <c r="C4" s="3" t="n">
        <v>129</v>
      </c>
      <c r="D4" s="3" t="n">
        <f aca="false">129/203 * 100</f>
        <v>63.5467980295566</v>
      </c>
      <c r="E4" s="3" t="n">
        <v>116</v>
      </c>
      <c r="F4" s="3" t="n">
        <v>80</v>
      </c>
      <c r="G4" s="3" t="n">
        <f aca="false">80/116 * 100</f>
        <v>68.9655172413793</v>
      </c>
      <c r="H4" s="3" t="n">
        <f aca="false">203-116</f>
        <v>87</v>
      </c>
      <c r="I4" s="3" t="n">
        <v>49</v>
      </c>
      <c r="J4" s="3" t="n">
        <f aca="false">49/87 * 100</f>
        <v>56.3218390804598</v>
      </c>
    </row>
    <row r="5" s="3" customFormat="true" ht="15" hidden="false" customHeight="false" outlineLevel="0" collapsed="false">
      <c r="A5" s="3" t="s">
        <v>13</v>
      </c>
      <c r="B5" s="3" t="n">
        <v>161</v>
      </c>
      <c r="C5" s="3" t="n">
        <v>106</v>
      </c>
      <c r="D5" s="3" t="n">
        <f aca="false">106/161 * 100</f>
        <v>65.8385093167702</v>
      </c>
      <c r="E5" s="3" t="n">
        <v>87</v>
      </c>
      <c r="F5" s="3" t="n">
        <v>62</v>
      </c>
      <c r="G5" s="3" t="n">
        <f aca="false">62/87 * 100</f>
        <v>71.264367816092</v>
      </c>
      <c r="H5" s="3" t="n">
        <f aca="false">161-87</f>
        <v>74</v>
      </c>
      <c r="I5" s="3" t="n">
        <v>44</v>
      </c>
      <c r="J5" s="3" t="n">
        <f aca="false">44/74 * 100</f>
        <v>59.4594594594595</v>
      </c>
    </row>
    <row r="6" s="3" customFormat="true" ht="15" hidden="false" customHeight="false" outlineLevel="0" collapsed="false">
      <c r="A6" s="3" t="s">
        <v>14</v>
      </c>
      <c r="B6" s="3" t="n">
        <v>114</v>
      </c>
      <c r="C6" s="3" t="n">
        <v>75</v>
      </c>
      <c r="D6" s="3" t="n">
        <f aca="false">75/114 * 100</f>
        <v>65.7894736842105</v>
      </c>
      <c r="E6" s="3" t="n">
        <v>62</v>
      </c>
      <c r="F6" s="3" t="n">
        <v>45</v>
      </c>
      <c r="G6" s="3" t="n">
        <f aca="false">45/62 * 100</f>
        <v>72.5806451612903</v>
      </c>
      <c r="H6" s="3" t="n">
        <f aca="false">114 - 62</f>
        <v>52</v>
      </c>
      <c r="I6" s="3" t="n">
        <v>30</v>
      </c>
      <c r="J6" s="3" t="n">
        <f aca="false">30/52 * 100</f>
        <v>57.6923076923077</v>
      </c>
    </row>
    <row r="10" s="2" customFormat="true" ht="15" hidden="false" customHeight="false" outlineLevel="0" collapsed="false">
      <c r="A10" s="2" t="s">
        <v>15</v>
      </c>
      <c r="B10" s="2" t="n">
        <v>367</v>
      </c>
      <c r="C10" s="2" t="n">
        <v>207</v>
      </c>
      <c r="D10" s="2" t="n">
        <f aca="false">207/367 * 100</f>
        <v>56.4032697547684</v>
      </c>
      <c r="E10" s="3" t="n">
        <v>208</v>
      </c>
      <c r="F10" s="3" t="n">
        <v>129</v>
      </c>
      <c r="G10" s="3" t="n">
        <f aca="false">129/208 * 100</f>
        <v>62.0192307692308</v>
      </c>
      <c r="H10" s="2" t="n">
        <f aca="false">356-208</f>
        <v>148</v>
      </c>
      <c r="I10" s="2" t="n">
        <v>78</v>
      </c>
      <c r="J10" s="2" t="n">
        <f aca="false">78/148 * 100</f>
        <v>52.7027027027027</v>
      </c>
    </row>
    <row r="11" s="3" customFormat="true" ht="15" hidden="false" customHeight="false" outlineLevel="0" collapsed="false">
      <c r="A11" s="3" t="s">
        <v>16</v>
      </c>
      <c r="B11" s="3" t="n">
        <v>291</v>
      </c>
      <c r="C11" s="3" t="n">
        <v>173</v>
      </c>
      <c r="D11" s="3" t="n">
        <f aca="false">173/291 * 100</f>
        <v>59.4501718213058</v>
      </c>
      <c r="E11" s="3" t="n">
        <v>175</v>
      </c>
      <c r="F11" s="3" t="n">
        <v>110</v>
      </c>
      <c r="G11" s="3" t="n">
        <f aca="false">110/175 * 100</f>
        <v>62.8571428571429</v>
      </c>
      <c r="H11" s="3" t="n">
        <f aca="false">291-175</f>
        <v>116</v>
      </c>
      <c r="I11" s="3" t="n">
        <v>63</v>
      </c>
      <c r="J11" s="3" t="n">
        <f aca="false">63/116 * 100</f>
        <v>54.3103448275862</v>
      </c>
    </row>
    <row r="12" s="3" customFormat="true" ht="15" hidden="false" customHeight="false" outlineLevel="0" collapsed="false">
      <c r="A12" s="3" t="s">
        <v>17</v>
      </c>
      <c r="B12" s="3" t="n">
        <v>219</v>
      </c>
      <c r="C12" s="3" t="n">
        <v>142</v>
      </c>
      <c r="D12" s="3" t="n">
        <f aca="false">142/219 * 100</f>
        <v>64.8401826484018</v>
      </c>
      <c r="E12" s="3" t="n">
        <v>134</v>
      </c>
      <c r="F12" s="3" t="n">
        <v>95</v>
      </c>
      <c r="G12" s="3" t="n">
        <f aca="false">95/134 * 100</f>
        <v>70.8955223880597</v>
      </c>
      <c r="H12" s="3" t="n">
        <f aca="false">219-134</f>
        <v>85</v>
      </c>
      <c r="I12" s="3" t="n">
        <v>47</v>
      </c>
      <c r="J12" s="3" t="n">
        <f aca="false">47/85 * 100</f>
        <v>55.2941176470588</v>
      </c>
    </row>
    <row r="13" s="3" customFormat="true" ht="15" hidden="false" customHeight="false" outlineLevel="0" collapsed="false">
      <c r="A13" s="3" t="s">
        <v>18</v>
      </c>
      <c r="B13" s="3" t="n">
        <v>174</v>
      </c>
      <c r="C13" s="3" t="n">
        <v>117</v>
      </c>
      <c r="D13" s="3" t="n">
        <f aca="false">117/174 * 100</f>
        <v>67.2413793103448</v>
      </c>
      <c r="E13" s="3" t="n">
        <v>103</v>
      </c>
      <c r="F13" s="3" t="n">
        <v>74</v>
      </c>
      <c r="G13" s="3" t="n">
        <f aca="false">74/103 * 100</f>
        <v>71.8446601941748</v>
      </c>
      <c r="H13" s="3" t="n">
        <f aca="false">174-103</f>
        <v>71</v>
      </c>
      <c r="I13" s="3" t="n">
        <v>43</v>
      </c>
      <c r="J13" s="3" t="n">
        <f aca="false">43/71 * 100</f>
        <v>60.5633802816901</v>
      </c>
    </row>
    <row r="14" s="3" customFormat="true" ht="15.65" hidden="false" customHeight="false" outlineLevel="0" collapsed="false">
      <c r="A14" s="3" t="s">
        <v>16</v>
      </c>
      <c r="B14" s="3" t="n">
        <v>131</v>
      </c>
      <c r="C14" s="3" t="n">
        <v>85</v>
      </c>
      <c r="D14" s="3" t="n">
        <f aca="false">85/131 * 100</f>
        <v>64.8854961832061</v>
      </c>
      <c r="E14" s="3" t="n">
        <v>77</v>
      </c>
      <c r="F14" s="3" t="n">
        <v>53</v>
      </c>
      <c r="G14" s="3" t="n">
        <f aca="false">53/77 * 100</f>
        <v>68.8311688311688</v>
      </c>
      <c r="H14" s="3" t="n">
        <f aca="false">131-77</f>
        <v>54</v>
      </c>
      <c r="I14" s="3" t="n">
        <v>32</v>
      </c>
      <c r="J14" s="3" t="n">
        <f aca="false">32/54 * 100</f>
        <v>59.2592592592593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2015-08-28T08:45:04Z</dcterms:created>
  <dc:language>en-US</dc:language>
  <cp:revision>0</cp:revision>
</cp:coreProperties>
</file>