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guilar/Documents/GitHub/ucr/if-7200-i-2023/Examen II/"/>
    </mc:Choice>
  </mc:AlternateContent>
  <xr:revisionPtr revIDLastSave="0" documentId="13_ncr:1_{BA790FAE-3F12-694E-9DA0-C50D162B2E8E}" xr6:coauthVersionLast="47" xr6:coauthVersionMax="47" xr10:uidLastSave="{00000000-0000-0000-0000-000000000000}"/>
  <bookViews>
    <workbookView xWindow="0" yWindow="960" windowWidth="27640" windowHeight="16940" activeTab="1" xr2:uid="{66E03E35-CE77-4040-948E-1231F5653A7C}"/>
  </bookViews>
  <sheets>
    <sheet name="Ejercicio 1" sheetId="1" r:id="rId1"/>
    <sheet name="Ejercicio 2" sheetId="2" r:id="rId2"/>
  </sheets>
  <definedNames>
    <definedName name="solver_adj" localSheetId="0" hidden="1">'Ejercicio 1'!$B$2:$E$2</definedName>
    <definedName name="solver_adj" localSheetId="1" hidden="1">'Ejercicio 2'!$B$2:$G$2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itr" localSheetId="0" hidden="1">2147483647</definedName>
    <definedName name="solver_itr" localSheetId="1" hidden="1">2147483647</definedName>
    <definedName name="solver_lhs1" localSheetId="0" hidden="1">'Ejercicio 1'!$F$10</definedName>
    <definedName name="solver_lhs1" localSheetId="1" hidden="1">'Ejercicio 2'!$H$11</definedName>
    <definedName name="solver_lhs2" localSheetId="0" hidden="1">'Ejercicio 1'!$F$11</definedName>
    <definedName name="solver_lhs2" localSheetId="1" hidden="1">'Ejercicio 2'!$H$7:$H$10</definedName>
    <definedName name="solver_lhs3" localSheetId="0" hidden="1">'Ejercicio 1'!$F$12</definedName>
    <definedName name="solver_lhs3" localSheetId="1" hidden="1">'Ejercicio 2'!$H$7</definedName>
    <definedName name="solver_lhs4" localSheetId="0" hidden="1">'Ejercicio 1'!$F$6:$F$9</definedName>
    <definedName name="solver_lhs4" localSheetId="1" hidden="1">'Ejercicio 2'!$H$8</definedName>
    <definedName name="solver_lhs5" localSheetId="1" hidden="1">'Ejercicio 2'!$H$9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2</definedName>
    <definedName name="solver_opt" localSheetId="0" hidden="1">'Ejercicio 1'!$F$3</definedName>
    <definedName name="solver_opt" localSheetId="1" hidden="1">'Ejercicio 2'!$H$3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1</definedName>
    <definedName name="solver_rel2" localSheetId="0" hidden="1">1</definedName>
    <definedName name="solver_rel2" localSheetId="1" hidden="1">3</definedName>
    <definedName name="solver_rel3" localSheetId="0" hidden="1">1</definedName>
    <definedName name="solver_rel3" localSheetId="1" hidden="1">3</definedName>
    <definedName name="solver_rel4" localSheetId="0" hidden="1">1</definedName>
    <definedName name="solver_rel4" localSheetId="1" hidden="1">3</definedName>
    <definedName name="solver_rel5" localSheetId="1" hidden="1">3</definedName>
    <definedName name="solver_rhs1" localSheetId="0" hidden="1">'Ejercicio 1'!$H$10</definedName>
    <definedName name="solver_rhs1" localSheetId="1" hidden="1">'Ejercicio 2'!$J$11</definedName>
    <definedName name="solver_rhs2" localSheetId="0" hidden="1">'Ejercicio 1'!$H$11</definedName>
    <definedName name="solver_rhs2" localSheetId="1" hidden="1">'Ejercicio 2'!$J$7:$J$10</definedName>
    <definedName name="solver_rhs3" localSheetId="0" hidden="1">'Ejercicio 1'!$H$12</definedName>
    <definedName name="solver_rhs3" localSheetId="1" hidden="1">'Ejercicio 2'!$J$7</definedName>
    <definedName name="solver_rhs4" localSheetId="0" hidden="1">'Ejercicio 1'!$H$6:$H$9</definedName>
    <definedName name="solver_rhs4" localSheetId="1" hidden="1">'Ejercicio 2'!$J$8</definedName>
    <definedName name="solver_rhs5" localSheetId="1" hidden="1">'Ejercicio 2'!$J$9</definedName>
    <definedName name="solver_rlx" localSheetId="0" hidden="1">1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2" l="1"/>
  <c r="J10" i="2"/>
  <c r="H11" i="2"/>
  <c r="H8" i="2"/>
  <c r="H9" i="2"/>
  <c r="H10" i="2"/>
  <c r="H7" i="2"/>
  <c r="F12" i="1"/>
  <c r="F11" i="1"/>
  <c r="F10" i="1"/>
  <c r="F9" i="1"/>
  <c r="F8" i="1"/>
  <c r="F7" i="1"/>
  <c r="F6" i="1"/>
  <c r="F3" i="1"/>
  <c r="H3" i="2"/>
</calcChain>
</file>

<file path=xl/sharedStrings.xml><?xml version="1.0" encoding="utf-8"?>
<sst xmlns="http://schemas.openxmlformats.org/spreadsheetml/2006/main" count="60" uniqueCount="43">
  <si>
    <t>Variables</t>
  </si>
  <si>
    <t>TV</t>
  </si>
  <si>
    <t>Periódico</t>
  </si>
  <si>
    <t>Radio</t>
  </si>
  <si>
    <t>Internet</t>
  </si>
  <si>
    <t>Alcance</t>
  </si>
  <si>
    <t>Medio de comunicación</t>
  </si>
  <si>
    <t>Función objetivo</t>
  </si>
  <si>
    <t>Limitaciones</t>
  </si>
  <si>
    <t xml:space="preserve">   </t>
  </si>
  <si>
    <t xml:space="preserve"> </t>
  </si>
  <si>
    <t xml:space="preserve">  </t>
  </si>
  <si>
    <t xml:space="preserve">    </t>
  </si>
  <si>
    <t>LHS</t>
  </si>
  <si>
    <t xml:space="preserve">       </t>
  </si>
  <si>
    <t>RHS</t>
  </si>
  <si>
    <t>Max TV</t>
  </si>
  <si>
    <t>&lt;=</t>
  </si>
  <si>
    <t>Max Periodico</t>
  </si>
  <si>
    <t>Max Radio</t>
  </si>
  <si>
    <t>Max Intenet</t>
  </si>
  <si>
    <t>Min radio + min internet</t>
  </si>
  <si>
    <t>&gt;=</t>
  </si>
  <si>
    <t>Costo maximo</t>
  </si>
  <si>
    <t>Costo máximo radio + internet</t>
  </si>
  <si>
    <t>Región</t>
  </si>
  <si>
    <t>MIN hogares</t>
  </si>
  <si>
    <t>MIN en provincia fronteriza</t>
  </si>
  <si>
    <t>MAX en provicia fronteriza &gt;= 51 años</t>
  </si>
  <si>
    <t>MIN hogares &lt;= 30 años</t>
  </si>
  <si>
    <t>MIN hogares 31-51 años</t>
  </si>
  <si>
    <t>&lt;= 30 fronterizo</t>
  </si>
  <si>
    <t>31-51 fronterizo</t>
  </si>
  <si>
    <t>&gt;= 51 no fronterizo</t>
  </si>
  <si>
    <t>31-51 no fronterizo</t>
  </si>
  <si>
    <t>&lt;= 30 no fronterizo</t>
  </si>
  <si>
    <t>&gt;= 51 fronterizo</t>
  </si>
  <si>
    <t xml:space="preserve">Función objetivo </t>
  </si>
  <si>
    <t>Canidad de hogres</t>
  </si>
  <si>
    <t xml:space="preserve">        </t>
  </si>
  <si>
    <t xml:space="preserve">                </t>
  </si>
  <si>
    <t xml:space="preserve">                    </t>
  </si>
  <si>
    <t>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</si>
</sst>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1" fontId="0" fillId="2" borderId="0" xfId="0" applyNumberFormat="1" applyFill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1" formatCode="0"/>
    </dxf>
    <dxf>
      <numFmt numFmtId="0" formatCode="General"/>
    </dxf>
    <dxf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indexed="64"/>
          <bgColor rgb="FFFFFF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985842-A459-F54C-B73B-2E23AE0B22E2}" name="Table211" displayName="Table211" ref="A5:H12" totalsRowShown="0">
  <tableColumns count="8">
    <tableColumn id="1" xr3:uid="{21E43422-A51E-1543-968D-212ADF738EB7}" name="Limitaciones"/>
    <tableColumn id="2" xr3:uid="{FD22BA12-935F-EE49-8117-03FBCAF3BA14}" name="   "/>
    <tableColumn id="3" xr3:uid="{FCE996E8-14F0-AE41-8687-7D30397FABEF}" name=" "/>
    <tableColumn id="10" xr3:uid="{8A11468E-973C-4643-8C44-5668F0682706}" name="  "/>
    <tableColumn id="11" xr3:uid="{DA6CC375-CE7B-734E-85B3-3936A87C5594}" name="    "/>
    <tableColumn id="4" xr3:uid="{A1BBAA78-0C9E-5943-8B32-4EEA51B512D3}" name="LHS" dataDxfId="4">
      <calculatedColumnFormula>SUMPRODUCT(Table211[[#This Row],[   ]:[    ]],$B$2:$E$2)</calculatedColumnFormula>
    </tableColumn>
    <tableColumn id="6" xr3:uid="{13FA528F-B782-F241-AB12-B937A79D93FD}" name="       " dataDxfId="5"/>
    <tableColumn id="5" xr3:uid="{07DA08EC-0EDA-A341-884A-79EBF35225F2}" name="RH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2B9E70-E3C3-6F4E-99CA-2588BD4E046B}" name="Table312" displayName="Table312" ref="A1:F3" totalsRowShown="0">
  <tableColumns count="6">
    <tableColumn id="1" xr3:uid="{CDC3EB71-7BDA-BF4C-84E9-124032F9ECBC}" name="Variables"/>
    <tableColumn id="2" xr3:uid="{9E42E2E7-A221-E74B-AF91-C8B0B77F8337}" name="TV"/>
    <tableColumn id="3" xr3:uid="{49CA45E1-7C03-D847-87F1-BA5B4B29F53A}" name="Periódico"/>
    <tableColumn id="6" xr3:uid="{C9E20F6E-D927-844F-A9F4-F472DB82E415}" name="Radio"/>
    <tableColumn id="5" xr3:uid="{89E65191-A8CE-104F-83ED-D086311C68EF}" name="Internet"/>
    <tableColumn id="4" xr3:uid="{52BA90DF-0BB8-AA4F-A402-1B0C5A28CFAF}" name="Alcance" dataDxfId="0">
      <calculatedColumnFormula>(B1*Table312[[#This Row],[TV]])+(C1*Table312[[#This Row],[Periódico]])+(D1*Table312[[#This Row],[Radio]])+(E1*Table312[[#This Row],[Internet]])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9DB662-5EB8-5E44-9ABC-C63A79205EBE}" name="Table3" displayName="Table3" ref="A1:H3" totalsRowShown="0">
  <tableColumns count="8">
    <tableColumn id="1" xr3:uid="{BD01B369-529E-C641-BCFC-2DBF67F61444}" name="Región"/>
    <tableColumn id="2" xr3:uid="{BB2B3020-844E-1C45-8551-EBE3A76FBF5F}" name="&lt;= 30 fronterizo"/>
    <tableColumn id="6" xr3:uid="{2975BA4D-4628-2843-8EC9-CFB726F419E9}" name="&lt;= 30 no fronterizo"/>
    <tableColumn id="3" xr3:uid="{DE8ABE7C-E979-FA42-9CD2-53B6AC4D2BED}" name="31-51 fronterizo"/>
    <tableColumn id="8" xr3:uid="{2B6A4F98-69E3-A841-97B0-9AE0FAD69873}" name="31-51 no fronterizo"/>
    <tableColumn id="4" xr3:uid="{FE372A2D-CA71-5744-B448-4273BF4C865A}" name="&gt;= 51 fronterizo"/>
    <tableColumn id="9" xr3:uid="{2DF5DC24-1F95-E34F-9884-DA5BD8C85F80}" name="&gt;= 51 no fronterizo"/>
    <tableColumn id="5" xr3:uid="{209BB02B-1F54-7941-AF12-A35871BB1948}" name="Costo" dataDxfId="1">
      <calculatedColumnFormula>(B1*Table3[[#This Row],[&lt;= 30 fronterizo]])+(C1*Table3[[#This Row],[&lt;= 30 no fronterizo]])+(D1*Table3[[#This Row],[31-51 fronterizo]])+(E1*Table3[[#This Row],[31-51 no fronterizo]])+(F1*Table3[[#This Row],[&gt;= 51 fronterizo]])+(G1*Table3[[#This Row],[&gt;= 51 no fronterizo]])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A5FC967-458D-9040-ABB7-833B7864B8AB}" name="Table4" displayName="Table4" ref="A6:J11" totalsRowShown="0" headerRowDxfId="3">
  <tableColumns count="10">
    <tableColumn id="1" xr3:uid="{1C49101D-81B5-D249-AE6E-4EEEA13399E8}" name="Limitaciones"/>
    <tableColumn id="2" xr3:uid="{2D1E059D-7BE1-9348-880E-539635F5A1E7}" name="   "/>
    <tableColumn id="3" xr3:uid="{CCC637D6-AFFB-DB46-9E4B-E2EC2A5A0F99}" name=" "/>
    <tableColumn id="4" xr3:uid="{8C735AE5-DBD7-354D-8E2B-F0C90D4AF26C}" name="  "/>
    <tableColumn id="5" xr3:uid="{A2301D63-1D39-954C-85BC-5347AC4B205F}" name="                "/>
    <tableColumn id="6" xr3:uid="{9F3E9B3C-1E69-5046-96FB-83F476409FAD}" name="        "/>
    <tableColumn id="7" xr3:uid="{18DFA465-E0BA-D546-B5A0-9797151FC74E}" name="                    "/>
    <tableColumn id="8" xr3:uid="{2441C1E3-2CE4-0944-B3B2-C0EDB7057D82}" name="LHS" dataDxfId="2">
      <calculatedColumnFormula>SUMPRODUCT($B$2:$G$2,Table4[[#This Row],[   ]:[                    ]])</calculatedColumnFormula>
    </tableColumn>
    <tableColumn id="9" xr3:uid="{55A99B22-9A67-9E4C-81CE-C2B2EC9E70E6}" name="       "/>
    <tableColumn id="10" xr3:uid="{D159BE79-7146-7C4A-BF87-B27D849D6422}" name="RH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890AE-EC99-8546-AF83-CFFAC9561E2B}">
  <dimension ref="A1:H12"/>
  <sheetViews>
    <sheetView zoomScale="141" workbookViewId="0">
      <selection activeCell="L6" sqref="L6:L9"/>
    </sheetView>
  </sheetViews>
  <sheetFormatPr baseColWidth="10" defaultRowHeight="16" x14ac:dyDescent="0.2"/>
  <cols>
    <col min="1" max="1" width="26.33203125" bestFit="1" customWidth="1"/>
    <col min="2" max="2" width="8.1640625" bestFit="1" customWidth="1"/>
    <col min="3" max="3" width="9" bestFit="1" customWidth="1"/>
    <col min="4" max="4" width="5.83203125" bestFit="1" customWidth="1"/>
    <col min="5" max="5" width="12.1640625" bestFit="1" customWidth="1"/>
    <col min="6" max="6" width="12.83203125" bestFit="1" customWidth="1"/>
    <col min="7" max="7" width="4.6640625" bestFit="1" customWidth="1"/>
    <col min="8" max="8" width="5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">
      <c r="A2" t="s">
        <v>6</v>
      </c>
      <c r="B2" s="7">
        <v>1.96875</v>
      </c>
      <c r="C2">
        <v>5</v>
      </c>
      <c r="D2">
        <v>0</v>
      </c>
      <c r="E2" s="7">
        <v>6.2068965517241379</v>
      </c>
      <c r="F2" s="7"/>
    </row>
    <row r="3" spans="1:8" x14ac:dyDescent="0.2">
      <c r="A3" t="s">
        <v>7</v>
      </c>
      <c r="B3">
        <v>5000</v>
      </c>
      <c r="C3">
        <v>8500</v>
      </c>
      <c r="D3">
        <v>2800</v>
      </c>
      <c r="E3">
        <v>2400</v>
      </c>
      <c r="F3" s="6">
        <f>(B2*Table312[[#This Row],[TV]])+(C2*Table312[[#This Row],[Periódico]])+(D2*Table312[[#This Row],[Radio]])+(E2*Table312[[#This Row],[Internet]])</f>
        <v>67240.301724137928</v>
      </c>
    </row>
    <row r="5" spans="1:8" x14ac:dyDescent="0.2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13</v>
      </c>
      <c r="G5" t="s">
        <v>14</v>
      </c>
      <c r="H5" t="s">
        <v>15</v>
      </c>
    </row>
    <row r="6" spans="1:8" x14ac:dyDescent="0.2">
      <c r="A6" t="s">
        <v>16</v>
      </c>
      <c r="B6">
        <v>1</v>
      </c>
      <c r="F6" s="6">
        <f>SUMPRODUCT(Table211[[#This Row],[   ]:[    ]],$B$2:$E$2)</f>
        <v>1.96875</v>
      </c>
      <c r="G6" s="2" t="s">
        <v>17</v>
      </c>
      <c r="H6">
        <v>12</v>
      </c>
    </row>
    <row r="7" spans="1:8" x14ac:dyDescent="0.2">
      <c r="A7" t="s">
        <v>18</v>
      </c>
      <c r="C7">
        <v>1</v>
      </c>
      <c r="F7" s="6">
        <f>SUMPRODUCT(Table211[[#This Row],[   ]:[    ]],$B$2:$E$2)</f>
        <v>5</v>
      </c>
      <c r="G7" s="2" t="s">
        <v>17</v>
      </c>
      <c r="H7">
        <v>5</v>
      </c>
    </row>
    <row r="8" spans="1:8" x14ac:dyDescent="0.2">
      <c r="A8" t="s">
        <v>19</v>
      </c>
      <c r="D8">
        <v>1</v>
      </c>
      <c r="F8" s="6">
        <f>SUMPRODUCT(Table211[[#This Row],[   ]:[    ]],$B$2:$E$2)</f>
        <v>0</v>
      </c>
      <c r="G8" s="2" t="s">
        <v>17</v>
      </c>
      <c r="H8">
        <v>20</v>
      </c>
    </row>
    <row r="9" spans="1:8" x14ac:dyDescent="0.2">
      <c r="A9" t="s">
        <v>20</v>
      </c>
      <c r="E9">
        <v>1</v>
      </c>
      <c r="F9" s="6">
        <f>SUMPRODUCT(Table211[[#This Row],[   ]:[    ]],$B$2:$E$2)</f>
        <v>6.2068965517241379</v>
      </c>
      <c r="G9" s="2" t="s">
        <v>17</v>
      </c>
      <c r="H9">
        <v>25</v>
      </c>
    </row>
    <row r="10" spans="1:8" x14ac:dyDescent="0.2">
      <c r="A10" t="s">
        <v>21</v>
      </c>
      <c r="D10">
        <v>1</v>
      </c>
      <c r="E10">
        <v>1</v>
      </c>
      <c r="F10" s="6">
        <f>SUMPRODUCT(Table211[[#This Row],[   ]:[    ]],$B$2:$E$2)</f>
        <v>6.2068965517241379</v>
      </c>
      <c r="G10" s="2" t="s">
        <v>22</v>
      </c>
      <c r="H10">
        <v>5</v>
      </c>
    </row>
    <row r="11" spans="1:8" x14ac:dyDescent="0.2">
      <c r="A11" t="s">
        <v>23</v>
      </c>
      <c r="B11">
        <v>800</v>
      </c>
      <c r="C11">
        <v>925</v>
      </c>
      <c r="D11">
        <v>380</v>
      </c>
      <c r="E11">
        <v>290</v>
      </c>
      <c r="F11" s="6">
        <f>SUMPRODUCT(Table211[[#This Row],[   ]:[    ]],$B$2:$E$2)</f>
        <v>8000</v>
      </c>
      <c r="G11" s="2" t="s">
        <v>17</v>
      </c>
      <c r="H11">
        <v>8000</v>
      </c>
    </row>
    <row r="12" spans="1:8" x14ac:dyDescent="0.2">
      <c r="A12" t="s">
        <v>24</v>
      </c>
      <c r="D12">
        <v>380</v>
      </c>
      <c r="E12">
        <v>290</v>
      </c>
      <c r="F12" s="6">
        <f>SUMPRODUCT(Table211[[#This Row],[   ]:[    ]],$B$2:$E$2)</f>
        <v>1800</v>
      </c>
      <c r="G12" s="2" t="s">
        <v>17</v>
      </c>
      <c r="H12">
        <v>1800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D0A61-250D-7743-99C7-39E7E7936403}">
  <dimension ref="A1:J11"/>
  <sheetViews>
    <sheetView tabSelected="1" zoomScale="125" workbookViewId="0">
      <selection activeCell="K19" sqref="K19"/>
    </sheetView>
  </sheetViews>
  <sheetFormatPr baseColWidth="10" defaultRowHeight="16" x14ac:dyDescent="0.2"/>
  <cols>
    <col min="1" max="1" width="32.83203125" bestFit="1" customWidth="1"/>
    <col min="2" max="2" width="14.1640625" bestFit="1" customWidth="1"/>
    <col min="3" max="3" width="16.83203125" bestFit="1" customWidth="1"/>
    <col min="4" max="4" width="14.33203125" bestFit="1" customWidth="1"/>
    <col min="5" max="5" width="17" bestFit="1" customWidth="1"/>
    <col min="6" max="6" width="14.1640625" bestFit="1" customWidth="1"/>
    <col min="7" max="7" width="16.83203125" bestFit="1" customWidth="1"/>
    <col min="8" max="8" width="11.5" bestFit="1" customWidth="1"/>
    <col min="9" max="9" width="4.6640625" bestFit="1" customWidth="1"/>
  </cols>
  <sheetData>
    <row r="1" spans="1:10" x14ac:dyDescent="0.2">
      <c r="A1" t="s">
        <v>25</v>
      </c>
      <c r="B1" t="s">
        <v>31</v>
      </c>
      <c r="C1" t="s">
        <v>35</v>
      </c>
      <c r="D1" t="s">
        <v>32</v>
      </c>
      <c r="E1" t="s">
        <v>34</v>
      </c>
      <c r="F1" t="s">
        <v>36</v>
      </c>
      <c r="G1" t="s">
        <v>33</v>
      </c>
      <c r="H1" t="s">
        <v>42</v>
      </c>
    </row>
    <row r="2" spans="1:10" x14ac:dyDescent="0.2">
      <c r="A2" t="s">
        <v>38</v>
      </c>
      <c r="B2">
        <v>0</v>
      </c>
      <c r="C2">
        <v>1000</v>
      </c>
      <c r="D2">
        <v>600</v>
      </c>
      <c r="E2">
        <v>0</v>
      </c>
      <c r="F2">
        <v>460</v>
      </c>
      <c r="G2">
        <v>240</v>
      </c>
    </row>
    <row r="3" spans="1:10" x14ac:dyDescent="0.2">
      <c r="A3" t="s">
        <v>37</v>
      </c>
      <c r="B3">
        <v>7.5</v>
      </c>
      <c r="C3">
        <v>6.9</v>
      </c>
      <c r="D3">
        <v>6.8</v>
      </c>
      <c r="E3">
        <v>7.25</v>
      </c>
      <c r="F3">
        <v>5.5</v>
      </c>
      <c r="G3">
        <v>6.1</v>
      </c>
      <c r="H3" s="1">
        <f>(B2*Table3[[#This Row],[&lt;= 30 fronterizo]])+(C2*Table3[[#This Row],[&lt;= 30 no fronterizo]])+(D2*Table3[[#This Row],[31-51 fronterizo]])+(E2*Table3[[#This Row],[31-51 no fronterizo]])+(F2*Table3[[#This Row],[&gt;= 51 fronterizo]])+(G2*Table3[[#This Row],[&gt;= 51 no fronterizo]])</f>
        <v>14974</v>
      </c>
    </row>
    <row r="6" spans="1:10" x14ac:dyDescent="0.2">
      <c r="A6" s="3" t="s">
        <v>8</v>
      </c>
      <c r="B6" s="4" t="s">
        <v>9</v>
      </c>
      <c r="C6" s="4" t="s">
        <v>10</v>
      </c>
      <c r="D6" s="4" t="s">
        <v>11</v>
      </c>
      <c r="E6" t="s">
        <v>40</v>
      </c>
      <c r="F6" t="s">
        <v>39</v>
      </c>
      <c r="G6" t="s">
        <v>41</v>
      </c>
      <c r="H6" s="4" t="s">
        <v>13</v>
      </c>
      <c r="I6" s="4" t="s">
        <v>14</v>
      </c>
      <c r="J6" s="5" t="s">
        <v>15</v>
      </c>
    </row>
    <row r="7" spans="1:10" x14ac:dyDescent="0.2">
      <c r="A7" t="s">
        <v>26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 s="1">
        <f>SUMPRODUCT($B$2:$G$2,Table4[[#This Row],[   ]:[                    ]])</f>
        <v>2300</v>
      </c>
      <c r="I7" t="s">
        <v>22</v>
      </c>
      <c r="J7">
        <v>2300</v>
      </c>
    </row>
    <row r="8" spans="1:10" x14ac:dyDescent="0.2">
      <c r="A8" t="s">
        <v>29</v>
      </c>
      <c r="B8">
        <v>1</v>
      </c>
      <c r="C8">
        <v>1</v>
      </c>
      <c r="H8" s="1">
        <f>SUMPRODUCT($B$2:$G$2,Table4[[#This Row],[   ]:[                    ]])</f>
        <v>1000</v>
      </c>
      <c r="I8" t="s">
        <v>22</v>
      </c>
      <c r="J8">
        <v>1000</v>
      </c>
    </row>
    <row r="9" spans="1:10" x14ac:dyDescent="0.2">
      <c r="A9" t="s">
        <v>30</v>
      </c>
      <c r="D9">
        <v>1</v>
      </c>
      <c r="E9">
        <v>1</v>
      </c>
      <c r="H9" s="1">
        <f>SUMPRODUCT($B$2:$G$2,Table4[[#This Row],[   ]:[                    ]])</f>
        <v>600</v>
      </c>
      <c r="I9" t="s">
        <v>22</v>
      </c>
      <c r="J9">
        <v>600</v>
      </c>
    </row>
    <row r="10" spans="1:10" x14ac:dyDescent="0.2">
      <c r="A10" t="s">
        <v>27</v>
      </c>
      <c r="B10">
        <v>1</v>
      </c>
      <c r="D10">
        <v>1</v>
      </c>
      <c r="F10">
        <v>1</v>
      </c>
      <c r="H10" s="1">
        <f>SUMPRODUCT($B$2:$G$2,Table4[[#This Row],[   ]:[                    ]])</f>
        <v>1060</v>
      </c>
      <c r="I10" t="s">
        <v>22</v>
      </c>
      <c r="J10" s="8">
        <f>J7*0.15</f>
        <v>345</v>
      </c>
    </row>
    <row r="11" spans="1:10" x14ac:dyDescent="0.2">
      <c r="A11" t="s">
        <v>28</v>
      </c>
      <c r="F11">
        <v>1</v>
      </c>
      <c r="H11" s="1">
        <f>SUMPRODUCT($B$2:$G$2,Table4[[#This Row],[   ]:[                    ]])</f>
        <v>460</v>
      </c>
      <c r="I11" t="s">
        <v>17</v>
      </c>
      <c r="J11" s="8">
        <f>J7*0.2</f>
        <v>460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Ejercicio 1</vt:lpstr>
      <vt:lpstr>Ejercicio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Aguilar</dc:creator>
  <cp:lastModifiedBy>Luis Aguilar</cp:lastModifiedBy>
  <dcterms:created xsi:type="dcterms:W3CDTF">2023-05-11T03:18:35Z</dcterms:created>
  <dcterms:modified xsi:type="dcterms:W3CDTF">2023-05-11T04:31:05Z</dcterms:modified>
</cp:coreProperties>
</file>