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/"/>
    </mc:Choice>
  </mc:AlternateContent>
  <xr:revisionPtr revIDLastSave="0" documentId="13_ncr:1_{A83373A1-8442-8F4F-89D7-2D269C280C7D}" xr6:coauthVersionLast="47" xr6:coauthVersionMax="47" xr10:uidLastSave="{00000000-0000-0000-0000-000000000000}"/>
  <bookViews>
    <workbookView xWindow="-38400" yWindow="-740" windowWidth="38400" windowHeight="21600" xr2:uid="{00000000-000D-0000-FFFF-FFFF00000000}"/>
  </bookViews>
  <sheets>
    <sheet name="Modelos Control Invent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6" i="1" l="1"/>
  <c r="C167" i="1"/>
  <c r="G166" i="1"/>
  <c r="E166" i="1"/>
  <c r="H167" i="1"/>
  <c r="H168" i="1"/>
  <c r="F167" i="1"/>
  <c r="F168" i="1"/>
  <c r="F166" i="1"/>
  <c r="H166" i="1" s="1"/>
  <c r="G167" i="1"/>
  <c r="G168" i="1"/>
  <c r="E167" i="1"/>
  <c r="E168" i="1"/>
  <c r="C168" i="1"/>
  <c r="I133" i="1"/>
  <c r="H133" i="1"/>
  <c r="B103" i="1"/>
  <c r="D97" i="1"/>
  <c r="C75" i="1"/>
  <c r="B80" i="1" s="1"/>
  <c r="F133" i="1" l="1"/>
  <c r="F134" i="1" s="1"/>
  <c r="C76" i="1"/>
  <c r="B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Robles Perez</author>
  </authors>
  <commentList>
    <comment ref="C166" authorId="0" shapeId="0" xr:uid="{499C04FD-EB9B-4690-AE0E-433E6D6022DD}">
      <text>
        <r>
          <rPr>
            <b/>
            <sz val="9"/>
            <color rgb="FF000000"/>
            <rFont val="Tahoma"/>
            <family val="2"/>
          </rPr>
          <t>David Robles Perez: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Como está en el rango, se usa 700</t>
        </r>
      </text>
    </comment>
    <comment ref="C167" authorId="0" shapeId="0" xr:uid="{BE709245-FBC3-4A6A-93EF-E6EB0165C072}">
      <text>
        <r>
          <rPr>
            <b/>
            <sz val="9"/>
            <color rgb="FF000000"/>
            <rFont val="Tahoma"/>
            <family val="2"/>
          </rPr>
          <t>David Robles Perez: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Como está fuera del rango, se usa el mínimo que es 1000</t>
        </r>
      </text>
    </comment>
  </commentList>
</comments>
</file>

<file path=xl/sharedStrings.xml><?xml version="1.0" encoding="utf-8"?>
<sst xmlns="http://schemas.openxmlformats.org/spreadsheetml/2006/main" count="168" uniqueCount="152">
  <si>
    <t>Modelos de Control de Inventarios</t>
  </si>
  <si>
    <t>También se pueden reducir los costos disminuyendo  los niveles de inventario disponible.</t>
  </si>
  <si>
    <t>El inventario es uno de los bienes más costosos para muchas empresas, representa el 50% del capital total invertido.</t>
  </si>
  <si>
    <t>Recurso almacenado que sirve para satisfacer cualquier necesidad actual o futura</t>
  </si>
  <si>
    <t>Inventario de materias primas</t>
  </si>
  <si>
    <t>Inventario de producto terminado</t>
  </si>
  <si>
    <t>Inventario de productos en proceso</t>
  </si>
  <si>
    <t>Inventario de bienes disponible para la venta</t>
  </si>
  <si>
    <t>Todas las organizaciones tienen sistemas de inventarios</t>
  </si>
  <si>
    <t>Estudiar el inventario de las empresas equivale a estudiar como logran sus objetivos al entregar bienes y servicios a los clientes</t>
  </si>
  <si>
    <t>Objetivos empresas es maximizar ganancias o minimizar pérdidas</t>
  </si>
  <si>
    <t>Planeación y Control de Inventarios</t>
  </si>
  <si>
    <t>¿Cuál inventario y qué se adquiere?</t>
  </si>
  <si>
    <t>Pronostica la demanda</t>
  </si>
  <si>
    <t>Se determina cuáles bienes se producen</t>
  </si>
  <si>
    <t>Se determina si se producen bienes físicos o ver si se adquieren por aparte</t>
  </si>
  <si>
    <t>Existen inventarios de tendencias y estacionales</t>
  </si>
  <si>
    <t>Los datos usan técnicas matemáticas que ayudan a pronosticar inventarios</t>
  </si>
  <si>
    <t>El control de inventarios agrega flexibilidad</t>
  </si>
  <si>
    <t>Funciones</t>
  </si>
  <si>
    <t>Desacoplamiento</t>
  </si>
  <si>
    <t>Almacenaje de recursos</t>
  </si>
  <si>
    <t>Oferta y demanda irregulares</t>
  </si>
  <si>
    <t>Descuentos por cantidad</t>
  </si>
  <si>
    <t>Disminución de faltantes</t>
  </si>
  <si>
    <t>Control de Inventarios</t>
  </si>
  <si>
    <t>Decisiones de Inventario</t>
  </si>
  <si>
    <t>¿Cuánto y cuándo ordenar?</t>
  </si>
  <si>
    <t>Su propósito es determinar de una manera racional cuánto y cuándo ordenar</t>
  </si>
  <si>
    <t>Factores del costo por ordenar</t>
  </si>
  <si>
    <t>Desarrollo y envío de órdenes de compra</t>
  </si>
  <si>
    <t>Procesamiento e inspección del inventario entrante</t>
  </si>
  <si>
    <t>Pago de facturas</t>
  </si>
  <si>
    <t>Indagación de inventario</t>
  </si>
  <si>
    <t>Servicios de luz, agua, teléfono…</t>
  </si>
  <si>
    <t>Sueldos y salarios para los empleados</t>
  </si>
  <si>
    <t>Suministros</t>
  </si>
  <si>
    <t>Factores costos por almacenar</t>
  </si>
  <si>
    <t>Costo de capital</t>
  </si>
  <si>
    <t>Impuestos</t>
  </si>
  <si>
    <t>Seguros</t>
  </si>
  <si>
    <t>Deterioro</t>
  </si>
  <si>
    <t>Robo</t>
  </si>
  <si>
    <t>Obsolescencia</t>
  </si>
  <si>
    <t>Salarios de empleados</t>
  </si>
  <si>
    <t>Costos de servicios generales y/o edificios</t>
  </si>
  <si>
    <t>CLE</t>
  </si>
  <si>
    <t xml:space="preserve">Nivel promedio de inventario </t>
  </si>
  <si>
    <t>Q/2</t>
  </si>
  <si>
    <t>Número de piezas a ordenar</t>
  </si>
  <si>
    <t>Q*</t>
  </si>
  <si>
    <t>Demanda</t>
  </si>
  <si>
    <t>D</t>
  </si>
  <si>
    <t>Costo por colocar orden</t>
  </si>
  <si>
    <t>Co</t>
  </si>
  <si>
    <t>Ch</t>
  </si>
  <si>
    <t>Costo anual</t>
  </si>
  <si>
    <t>(D/Q)*Co</t>
  </si>
  <si>
    <t>Costo anual por ordenar</t>
  </si>
  <si>
    <t>(Q/2)*Ch</t>
  </si>
  <si>
    <t>Costo anual por almacenar</t>
  </si>
  <si>
    <t>Una empresa que vende microprocesadores a otras compañías, quiere reducir su costo de inventario</t>
  </si>
  <si>
    <t>determinando el número óptimo de microprocesadores que debe obtener por orden.</t>
  </si>
  <si>
    <t xml:space="preserve">por unidad es de 0.50. </t>
  </si>
  <si>
    <t>Si se cumplen los supuestos de la CLE se puede determinar el número óptimo de unidades por orden.</t>
  </si>
  <si>
    <t>La demanda anual es de 1000 unidades, el costo por ordenar es de 10 por orden y el costo annual promedio por almacenar</t>
  </si>
  <si>
    <t>Demanda anual</t>
  </si>
  <si>
    <t>Costo por ordenar</t>
  </si>
  <si>
    <t xml:space="preserve">Costo anual promedio </t>
  </si>
  <si>
    <t>Número óptimo de piezas</t>
  </si>
  <si>
    <t>¿Número óptimo de unidades por orden?</t>
  </si>
  <si>
    <t>¿Costo anual del inventario?</t>
  </si>
  <si>
    <t>CT</t>
  </si>
  <si>
    <t>Costo por almacenar</t>
  </si>
  <si>
    <t>Costo de compra de los artículos del inventario</t>
  </si>
  <si>
    <t>Incluye el costo real de los materiales comprados</t>
  </si>
  <si>
    <t>Nivel de inventario promedio en términos monetarios</t>
  </si>
  <si>
    <t>Nivel monetario promedio</t>
  </si>
  <si>
    <t>(CQ)/2</t>
  </si>
  <si>
    <t>Q* = Raiz((2DCo)/Ch)</t>
  </si>
  <si>
    <t>Punto de Reorden</t>
  </si>
  <si>
    <t>El tiempo de colocar una orden y recibirla, llamado tiempo de entrega.</t>
  </si>
  <si>
    <t>El total de estos se conoce como posición de inventario.</t>
  </si>
  <si>
    <t>PRO = (Demanda por día) * (Tiempo de entrega para una orden en días)</t>
  </si>
  <si>
    <t>d X L</t>
  </si>
  <si>
    <t>Ejemplo</t>
  </si>
  <si>
    <t>La demanda de chips de computadora es de 8000 por año, la empresa tiene una demanda diaria</t>
  </si>
  <si>
    <t>de 40 unidades y la cantidad del lote económico es de 400 unidades, la entrega toma 3 días laborales.</t>
  </si>
  <si>
    <t>Calcule el punto de reorden</t>
  </si>
  <si>
    <t>Demanda por día</t>
  </si>
  <si>
    <t>Tiempo de entrega para una orden en días</t>
  </si>
  <si>
    <t>Suponga que el tiempo de entrega era de 12 días en vez de 3</t>
  </si>
  <si>
    <t>Punto de reorden (12 días)</t>
  </si>
  <si>
    <t>Nuevo Tiempo</t>
  </si>
  <si>
    <t>Posición del inventario = (Inventario en almacén) + (Inventario en la orden)</t>
  </si>
  <si>
    <t>480 = 80 + 400</t>
  </si>
  <si>
    <t>CLE sin supuesto de reabastecimiento instantáneo</t>
  </si>
  <si>
    <t>Se aplica cuando</t>
  </si>
  <si>
    <t>El inventario fluye de manera continua</t>
  </si>
  <si>
    <t>Cuando se acumula un periodo después de colocar una orden</t>
  </si>
  <si>
    <t>Cuando las unidades se producen y se venden de forma simultánea</t>
  </si>
  <si>
    <t xml:space="preserve">Costo annual por almacenar para el modelo de corrida de producción </t>
  </si>
  <si>
    <t>Q = número de piezas por orden o de corrida de producción</t>
  </si>
  <si>
    <t>Cs = costo por preparación</t>
  </si>
  <si>
    <t>Ch= costo anual por almacenar por unidad</t>
  </si>
  <si>
    <t>p = taas de producción diaria</t>
  </si>
  <si>
    <t>d = tasa de demanda diaria</t>
  </si>
  <si>
    <t>t = magnitud de la corrida de producción en días</t>
  </si>
  <si>
    <t>Q/2(1-(d/p))*Ch</t>
  </si>
  <si>
    <t>(D/Q)*Cs</t>
  </si>
  <si>
    <t>Costo anual por preparación</t>
  </si>
  <si>
    <t>Una empresa fabrica unidades de refrigeración por lotes, se estima que la</t>
  </si>
  <si>
    <t>demanda para el año es de 10.000 unidades. Los costos de preparación del</t>
  </si>
  <si>
    <t>proceso de manufactura son de 100 y el costo de almacenar es de 0.5 por unidad.</t>
  </si>
  <si>
    <t>Una vez establecido el proceso de fabricación, se pueden obtener 80 unidades</t>
  </si>
  <si>
    <t xml:space="preserve">de refrigeración diarias. La demanda durante el periodo de producción ha sido </t>
  </si>
  <si>
    <t>en promedio de 60 unidades cada día.</t>
  </si>
  <si>
    <t>El departamento de producción trabaja cada 167 días al año.</t>
  </si>
  <si>
    <t>¿Cuántas unidades se deben producir por lote?</t>
  </si>
  <si>
    <t>¿Cuánto dura cada ciclo de producción?</t>
  </si>
  <si>
    <t>Fórmula</t>
  </si>
  <si>
    <t>Q* = Raiz((2DCs)/Ch(1-(d/p)))</t>
  </si>
  <si>
    <t>Costos de preparación</t>
  </si>
  <si>
    <t>Costo de almacenar</t>
  </si>
  <si>
    <t>Tasa de producción diaria</t>
  </si>
  <si>
    <t>Tasa de demanda diaria</t>
  </si>
  <si>
    <t>Unidades producidas por lote</t>
  </si>
  <si>
    <t>Número promedio de corridas de producción</t>
  </si>
  <si>
    <t>Modelos de descuentos por cantidad</t>
  </si>
  <si>
    <t>Los modelos CLE no utilizan descuentos por cantidad</t>
  </si>
  <si>
    <t>Cuando se disponen de descuentos por cantidad, el costo de compra o el costo de materiales se convierten en un costo relevante</t>
  </si>
  <si>
    <t>El precio normal de compra de un material es de $5</t>
  </si>
  <si>
    <t>Si se compran cantidades entre 1000 y 1999 el precio es de $4.8</t>
  </si>
  <si>
    <t>Si se compran más de 2000 el precio es de $4.75</t>
  </si>
  <si>
    <t>¿Cuánto ordenar y cuándo, con descuentos por cantidad?</t>
  </si>
  <si>
    <t>Se debe considerar el menor costo por ordenar y el mayor por almacenar</t>
  </si>
  <si>
    <t>Una compañía tiene un costo annual por material comprado de $5, para órdenes entre 1000 y 1999</t>
  </si>
  <si>
    <t>y el costo unitario es de $4.80 y si compra más de 2000 órdenes el costo unitario es de $4.75</t>
  </si>
  <si>
    <t>El costo por ordenar es de $49 por orden</t>
  </si>
  <si>
    <t>La demanda annual es de 5000 unidades</t>
  </si>
  <si>
    <t>El cargo por almacenar es un porcentaje del costo del 20%</t>
  </si>
  <si>
    <t>¿Qué cantidad minimiza el costo total de inventario?</t>
  </si>
  <si>
    <t>Demanda Annual</t>
  </si>
  <si>
    <t>Unidades</t>
  </si>
  <si>
    <t>1000-1999</t>
  </si>
  <si>
    <t>Precio Unitario</t>
  </si>
  <si>
    <t>Paso 1</t>
  </si>
  <si>
    <t>Paso 2</t>
  </si>
  <si>
    <t>Cantidad a ordenar</t>
  </si>
  <si>
    <t>Paso 3</t>
  </si>
  <si>
    <t>Total</t>
  </si>
  <si>
    <t>Costo anual del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</si>
</sst>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abSelected="1" topLeftCell="A160" zoomScale="179" zoomScaleNormal="179" workbookViewId="0">
      <selection activeCell="C167" sqref="C167"/>
    </sheetView>
  </sheetViews>
  <sheetFormatPr baseColWidth="10" defaultColWidth="8.83203125" defaultRowHeight="15" x14ac:dyDescent="0.2"/>
  <cols>
    <col min="1" max="1" width="17.1640625" customWidth="1"/>
  </cols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1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1" spans="1:1" x14ac:dyDescent="0.2">
      <c r="A21" t="s">
        <v>25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23</v>
      </c>
    </row>
    <row r="28" spans="1:1" x14ac:dyDescent="0.2">
      <c r="A28" t="s">
        <v>24</v>
      </c>
    </row>
    <row r="30" spans="1:1" x14ac:dyDescent="0.2">
      <c r="A30" t="s">
        <v>26</v>
      </c>
    </row>
    <row r="31" spans="1:1" x14ac:dyDescent="0.2">
      <c r="A31" t="s">
        <v>27</v>
      </c>
    </row>
    <row r="32" spans="1:1" x14ac:dyDescent="0.2">
      <c r="A32" t="s">
        <v>28</v>
      </c>
    </row>
    <row r="34" spans="1:1" x14ac:dyDescent="0.2">
      <c r="A34" t="s">
        <v>29</v>
      </c>
    </row>
    <row r="35" spans="1:1" x14ac:dyDescent="0.2">
      <c r="A35" t="s">
        <v>30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t="s">
        <v>34</v>
      </c>
    </row>
    <row r="40" spans="1:1" x14ac:dyDescent="0.2">
      <c r="A40" t="s">
        <v>35</v>
      </c>
    </row>
    <row r="41" spans="1:1" x14ac:dyDescent="0.2">
      <c r="A41" t="s">
        <v>36</v>
      </c>
    </row>
    <row r="43" spans="1:1" x14ac:dyDescent="0.2">
      <c r="A43" t="s">
        <v>37</v>
      </c>
    </row>
    <row r="44" spans="1:1" x14ac:dyDescent="0.2">
      <c r="A44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48" spans="1:1" x14ac:dyDescent="0.2">
      <c r="A48" t="s">
        <v>42</v>
      </c>
    </row>
    <row r="49" spans="1:4" x14ac:dyDescent="0.2">
      <c r="A49" t="s">
        <v>43</v>
      </c>
    </row>
    <row r="50" spans="1:4" x14ac:dyDescent="0.2">
      <c r="A50" t="s">
        <v>44</v>
      </c>
    </row>
    <row r="51" spans="1:4" x14ac:dyDescent="0.2">
      <c r="A51" t="s">
        <v>45</v>
      </c>
    </row>
    <row r="52" spans="1:4" x14ac:dyDescent="0.2">
      <c r="A52" t="s">
        <v>36</v>
      </c>
    </row>
    <row r="54" spans="1:4" x14ac:dyDescent="0.2">
      <c r="A54" t="s">
        <v>46</v>
      </c>
    </row>
    <row r="55" spans="1:4" x14ac:dyDescent="0.2">
      <c r="A55" t="s">
        <v>47</v>
      </c>
      <c r="D55" t="s">
        <v>48</v>
      </c>
    </row>
    <row r="56" spans="1:4" x14ac:dyDescent="0.2">
      <c r="A56" t="s">
        <v>49</v>
      </c>
      <c r="D56" t="s">
        <v>48</v>
      </c>
    </row>
    <row r="57" spans="1:4" x14ac:dyDescent="0.2">
      <c r="A57" t="s">
        <v>69</v>
      </c>
      <c r="D57" t="s">
        <v>50</v>
      </c>
    </row>
    <row r="58" spans="1:4" x14ac:dyDescent="0.2">
      <c r="A58" t="s">
        <v>51</v>
      </c>
      <c r="D58" t="s">
        <v>52</v>
      </c>
    </row>
    <row r="59" spans="1:4" x14ac:dyDescent="0.2">
      <c r="A59" t="s">
        <v>53</v>
      </c>
      <c r="D59" t="s">
        <v>54</v>
      </c>
    </row>
    <row r="60" spans="1:4" x14ac:dyDescent="0.2">
      <c r="A60" t="s">
        <v>56</v>
      </c>
      <c r="D60" t="s">
        <v>55</v>
      </c>
    </row>
    <row r="61" spans="1:4" x14ac:dyDescent="0.2">
      <c r="A61" t="s">
        <v>58</v>
      </c>
      <c r="D61" t="s">
        <v>57</v>
      </c>
    </row>
    <row r="62" spans="1:4" x14ac:dyDescent="0.2">
      <c r="A62" t="s">
        <v>60</v>
      </c>
      <c r="D62" t="s">
        <v>59</v>
      </c>
    </row>
    <row r="66" spans="1:4" x14ac:dyDescent="0.2">
      <c r="A66" t="s">
        <v>61</v>
      </c>
    </row>
    <row r="67" spans="1:4" x14ac:dyDescent="0.2">
      <c r="A67" t="s">
        <v>62</v>
      </c>
    </row>
    <row r="68" spans="1:4" x14ac:dyDescent="0.2">
      <c r="A68" t="s">
        <v>65</v>
      </c>
    </row>
    <row r="69" spans="1:4" x14ac:dyDescent="0.2">
      <c r="A69" t="s">
        <v>63</v>
      </c>
    </row>
    <row r="70" spans="1:4" x14ac:dyDescent="0.2">
      <c r="A70" t="s">
        <v>64</v>
      </c>
    </row>
    <row r="72" spans="1:4" x14ac:dyDescent="0.2">
      <c r="A72" t="s">
        <v>66</v>
      </c>
      <c r="C72">
        <v>1000</v>
      </c>
    </row>
    <row r="73" spans="1:4" x14ac:dyDescent="0.2">
      <c r="A73" t="s">
        <v>67</v>
      </c>
      <c r="C73">
        <v>10</v>
      </c>
    </row>
    <row r="74" spans="1:4" x14ac:dyDescent="0.2">
      <c r="A74" t="s">
        <v>68</v>
      </c>
      <c r="C74">
        <v>0.5</v>
      </c>
    </row>
    <row r="75" spans="1:4" x14ac:dyDescent="0.2">
      <c r="A75" t="s">
        <v>70</v>
      </c>
      <c r="C75">
        <f>SQRT((2*C72*C73)/C74)</f>
        <v>200</v>
      </c>
    </row>
    <row r="76" spans="1:4" x14ac:dyDescent="0.2">
      <c r="A76" t="s">
        <v>71</v>
      </c>
      <c r="C76">
        <f>((C72/C75)*C73)+((C75/2)*C74)</f>
        <v>100</v>
      </c>
      <c r="D76" s="1" t="s">
        <v>46</v>
      </c>
    </row>
    <row r="78" spans="1:4" x14ac:dyDescent="0.2">
      <c r="A78" s="1" t="s">
        <v>72</v>
      </c>
    </row>
    <row r="79" spans="1:4" x14ac:dyDescent="0.2">
      <c r="A79" t="s">
        <v>67</v>
      </c>
      <c r="B79">
        <f>(C72/C75)*C73</f>
        <v>50</v>
      </c>
    </row>
    <row r="80" spans="1:4" x14ac:dyDescent="0.2">
      <c r="A80" t="s">
        <v>73</v>
      </c>
      <c r="B80">
        <f>(C75/2)*C74</f>
        <v>50</v>
      </c>
    </row>
    <row r="82" spans="1:8" x14ac:dyDescent="0.2">
      <c r="A82" t="s">
        <v>74</v>
      </c>
    </row>
    <row r="83" spans="1:8" x14ac:dyDescent="0.2">
      <c r="A83" t="s">
        <v>75</v>
      </c>
    </row>
    <row r="84" spans="1:8" x14ac:dyDescent="0.2">
      <c r="A84" t="s">
        <v>76</v>
      </c>
    </row>
    <row r="85" spans="1:8" x14ac:dyDescent="0.2">
      <c r="A85" t="s">
        <v>77</v>
      </c>
      <c r="B85" t="s">
        <v>78</v>
      </c>
    </row>
    <row r="86" spans="1:8" x14ac:dyDescent="0.2">
      <c r="B86" t="s">
        <v>79</v>
      </c>
    </row>
    <row r="89" spans="1:8" x14ac:dyDescent="0.2">
      <c r="A89" t="s">
        <v>80</v>
      </c>
    </row>
    <row r="90" spans="1:8" x14ac:dyDescent="0.2">
      <c r="A90" t="s">
        <v>81</v>
      </c>
    </row>
    <row r="91" spans="1:8" x14ac:dyDescent="0.2">
      <c r="A91" t="s">
        <v>82</v>
      </c>
    </row>
    <row r="92" spans="1:8" x14ac:dyDescent="0.2">
      <c r="A92" t="s">
        <v>83</v>
      </c>
      <c r="H92" t="s">
        <v>84</v>
      </c>
    </row>
    <row r="94" spans="1:8" x14ac:dyDescent="0.2">
      <c r="A94" t="s">
        <v>85</v>
      </c>
    </row>
    <row r="95" spans="1:8" x14ac:dyDescent="0.2">
      <c r="A95" t="s">
        <v>86</v>
      </c>
    </row>
    <row r="96" spans="1:8" x14ac:dyDescent="0.2">
      <c r="A96" t="s">
        <v>87</v>
      </c>
    </row>
    <row r="97" spans="1:4" x14ac:dyDescent="0.2">
      <c r="A97" t="s">
        <v>88</v>
      </c>
      <c r="D97">
        <f>B98*B99</f>
        <v>120</v>
      </c>
    </row>
    <row r="98" spans="1:4" x14ac:dyDescent="0.2">
      <c r="A98" t="s">
        <v>89</v>
      </c>
      <c r="B98">
        <v>40</v>
      </c>
    </row>
    <row r="99" spans="1:4" x14ac:dyDescent="0.2">
      <c r="A99" t="s">
        <v>90</v>
      </c>
      <c r="B99">
        <v>3</v>
      </c>
    </row>
    <row r="101" spans="1:4" x14ac:dyDescent="0.2">
      <c r="A101" t="s">
        <v>91</v>
      </c>
    </row>
    <row r="102" spans="1:4" x14ac:dyDescent="0.2">
      <c r="A102" t="s">
        <v>93</v>
      </c>
      <c r="B102">
        <v>12</v>
      </c>
    </row>
    <row r="103" spans="1:4" x14ac:dyDescent="0.2">
      <c r="A103" t="s">
        <v>92</v>
      </c>
      <c r="B103">
        <f>B98*B102</f>
        <v>480</v>
      </c>
      <c r="C103" t="s">
        <v>94</v>
      </c>
    </row>
    <row r="104" spans="1:4" x14ac:dyDescent="0.2">
      <c r="C104" t="s">
        <v>95</v>
      </c>
    </row>
    <row r="106" spans="1:4" x14ac:dyDescent="0.2">
      <c r="A106" t="s">
        <v>96</v>
      </c>
    </row>
    <row r="107" spans="1:4" x14ac:dyDescent="0.2">
      <c r="A107" t="s">
        <v>97</v>
      </c>
    </row>
    <row r="108" spans="1:4" x14ac:dyDescent="0.2">
      <c r="A108" t="s">
        <v>98</v>
      </c>
    </row>
    <row r="109" spans="1:4" x14ac:dyDescent="0.2">
      <c r="A109" t="s">
        <v>99</v>
      </c>
    </row>
    <row r="110" spans="1:4" x14ac:dyDescent="0.2">
      <c r="A110" t="s">
        <v>100</v>
      </c>
    </row>
    <row r="112" spans="1:4" x14ac:dyDescent="0.2">
      <c r="A112" t="s">
        <v>101</v>
      </c>
    </row>
    <row r="113" spans="1:4" x14ac:dyDescent="0.2">
      <c r="A113" t="s">
        <v>102</v>
      </c>
    </row>
    <row r="114" spans="1:4" x14ac:dyDescent="0.2">
      <c r="A114" t="s">
        <v>103</v>
      </c>
    </row>
    <row r="115" spans="1:4" x14ac:dyDescent="0.2">
      <c r="A115" t="s">
        <v>104</v>
      </c>
    </row>
    <row r="116" spans="1:4" x14ac:dyDescent="0.2">
      <c r="A116" t="s">
        <v>105</v>
      </c>
    </row>
    <row r="117" spans="1:4" x14ac:dyDescent="0.2">
      <c r="A117" t="s">
        <v>106</v>
      </c>
    </row>
    <row r="118" spans="1:4" x14ac:dyDescent="0.2">
      <c r="A118" t="s">
        <v>107</v>
      </c>
    </row>
    <row r="119" spans="1:4" x14ac:dyDescent="0.2">
      <c r="A119" t="s">
        <v>60</v>
      </c>
      <c r="D119" t="s">
        <v>108</v>
      </c>
    </row>
    <row r="120" spans="1:4" x14ac:dyDescent="0.2">
      <c r="A120" t="s">
        <v>110</v>
      </c>
      <c r="D120" t="s">
        <v>109</v>
      </c>
    </row>
    <row r="121" spans="1:4" x14ac:dyDescent="0.2">
      <c r="A121" t="s">
        <v>58</v>
      </c>
      <c r="D121" t="s">
        <v>57</v>
      </c>
    </row>
    <row r="123" spans="1:4" x14ac:dyDescent="0.2">
      <c r="A123" t="s">
        <v>85</v>
      </c>
    </row>
    <row r="124" spans="1:4" x14ac:dyDescent="0.2">
      <c r="A124" t="s">
        <v>111</v>
      </c>
    </row>
    <row r="125" spans="1:4" x14ac:dyDescent="0.2">
      <c r="A125" t="s">
        <v>112</v>
      </c>
    </row>
    <row r="126" spans="1:4" x14ac:dyDescent="0.2">
      <c r="A126" t="s">
        <v>113</v>
      </c>
    </row>
    <row r="128" spans="1:4" x14ac:dyDescent="0.2">
      <c r="A128" t="s">
        <v>114</v>
      </c>
    </row>
    <row r="129" spans="1:9" x14ac:dyDescent="0.2">
      <c r="A129" t="s">
        <v>115</v>
      </c>
    </row>
    <row r="130" spans="1:9" x14ac:dyDescent="0.2">
      <c r="A130" t="s">
        <v>116</v>
      </c>
    </row>
    <row r="131" spans="1:9" x14ac:dyDescent="0.2">
      <c r="A131" t="s">
        <v>117</v>
      </c>
    </row>
    <row r="133" spans="1:9" x14ac:dyDescent="0.2">
      <c r="A133" t="s">
        <v>118</v>
      </c>
      <c r="F133" s="2">
        <f>SQRT(H133/I133)</f>
        <v>4000</v>
      </c>
      <c r="G133" t="s">
        <v>126</v>
      </c>
      <c r="H133">
        <f>2*B137*B138</f>
        <v>2000000</v>
      </c>
      <c r="I133">
        <f>B139*(1-(B141/B140))</f>
        <v>0.125</v>
      </c>
    </row>
    <row r="134" spans="1:9" x14ac:dyDescent="0.2">
      <c r="A134" t="s">
        <v>119</v>
      </c>
      <c r="F134">
        <f>B137/F133</f>
        <v>2.5</v>
      </c>
      <c r="G134" t="s">
        <v>127</v>
      </c>
    </row>
    <row r="136" spans="1:9" x14ac:dyDescent="0.2">
      <c r="A136" t="s">
        <v>120</v>
      </c>
      <c r="B136" t="s">
        <v>121</v>
      </c>
    </row>
    <row r="137" spans="1:9" x14ac:dyDescent="0.2">
      <c r="A137" t="s">
        <v>66</v>
      </c>
      <c r="B137">
        <v>10000</v>
      </c>
    </row>
    <row r="138" spans="1:9" x14ac:dyDescent="0.2">
      <c r="A138" t="s">
        <v>122</v>
      </c>
      <c r="B138">
        <v>100</v>
      </c>
    </row>
    <row r="139" spans="1:9" x14ac:dyDescent="0.2">
      <c r="A139" t="s">
        <v>123</v>
      </c>
      <c r="B139">
        <v>0.5</v>
      </c>
    </row>
    <row r="140" spans="1:9" x14ac:dyDescent="0.2">
      <c r="A140" t="s">
        <v>124</v>
      </c>
      <c r="B140">
        <v>80</v>
      </c>
    </row>
    <row r="141" spans="1:9" x14ac:dyDescent="0.2">
      <c r="A141" t="s">
        <v>125</v>
      </c>
      <c r="B141">
        <v>60</v>
      </c>
    </row>
    <row r="143" spans="1:9" x14ac:dyDescent="0.2">
      <c r="A143" t="s">
        <v>128</v>
      </c>
    </row>
    <row r="144" spans="1:9" x14ac:dyDescent="0.2">
      <c r="A144" t="s">
        <v>129</v>
      </c>
    </row>
    <row r="145" spans="1:1" x14ac:dyDescent="0.2">
      <c r="A145" t="s">
        <v>130</v>
      </c>
    </row>
    <row r="146" spans="1:1" x14ac:dyDescent="0.2">
      <c r="A146" t="s">
        <v>85</v>
      </c>
    </row>
    <row r="147" spans="1:1" x14ac:dyDescent="0.2">
      <c r="A147" t="s">
        <v>131</v>
      </c>
    </row>
    <row r="148" spans="1:1" x14ac:dyDescent="0.2">
      <c r="A148" t="s">
        <v>132</v>
      </c>
    </row>
    <row r="149" spans="1:1" x14ac:dyDescent="0.2">
      <c r="A149" t="s">
        <v>133</v>
      </c>
    </row>
    <row r="151" spans="1:1" x14ac:dyDescent="0.2">
      <c r="A151" t="s">
        <v>134</v>
      </c>
    </row>
    <row r="152" spans="1:1" x14ac:dyDescent="0.2">
      <c r="A152" t="s">
        <v>135</v>
      </c>
    </row>
    <row r="155" spans="1:1" x14ac:dyDescent="0.2">
      <c r="A155" t="s">
        <v>85</v>
      </c>
    </row>
    <row r="156" spans="1:1" x14ac:dyDescent="0.2">
      <c r="A156" t="s">
        <v>136</v>
      </c>
    </row>
    <row r="157" spans="1:1" x14ac:dyDescent="0.2">
      <c r="A157" t="s">
        <v>137</v>
      </c>
    </row>
    <row r="159" spans="1:1" x14ac:dyDescent="0.2">
      <c r="A159" t="s">
        <v>138</v>
      </c>
    </row>
    <row r="160" spans="1:1" x14ac:dyDescent="0.2">
      <c r="A160" t="s">
        <v>139</v>
      </c>
    </row>
    <row r="161" spans="1:8" x14ac:dyDescent="0.2">
      <c r="A161" t="s">
        <v>140</v>
      </c>
    </row>
    <row r="163" spans="1:8" x14ac:dyDescent="0.2">
      <c r="A163" t="s">
        <v>141</v>
      </c>
    </row>
    <row r="164" spans="1:8" x14ac:dyDescent="0.2">
      <c r="C164" t="s">
        <v>146</v>
      </c>
      <c r="D164" t="s">
        <v>147</v>
      </c>
      <c r="E164" s="5" t="s">
        <v>149</v>
      </c>
      <c r="F164" s="5"/>
      <c r="G164" s="5"/>
      <c r="H164" s="5"/>
    </row>
    <row r="165" spans="1:8" x14ac:dyDescent="0.2">
      <c r="A165" s="3" t="s">
        <v>143</v>
      </c>
      <c r="B165" s="3" t="s">
        <v>145</v>
      </c>
      <c r="C165" s="3" t="s">
        <v>46</v>
      </c>
      <c r="D165" s="3" t="s">
        <v>148</v>
      </c>
      <c r="E165" s="3" t="s">
        <v>151</v>
      </c>
      <c r="F165" s="3" t="s">
        <v>58</v>
      </c>
      <c r="G165" s="3" t="s">
        <v>60</v>
      </c>
      <c r="H165" s="3" t="s">
        <v>150</v>
      </c>
    </row>
    <row r="166" spans="1:8" x14ac:dyDescent="0.2">
      <c r="A166">
        <v>999</v>
      </c>
      <c r="B166">
        <v>5</v>
      </c>
      <c r="C166" s="4">
        <f>SQRT((2*$B$172*$B$173)/($B$174*B166))</f>
        <v>700</v>
      </c>
      <c r="D166">
        <v>700</v>
      </c>
      <c r="E166">
        <f>B166*$B$172</f>
        <v>25000</v>
      </c>
      <c r="F166">
        <f>($B$172/D166)*$B$173</f>
        <v>350</v>
      </c>
      <c r="G166">
        <f>(D166/2)*$B$174*B166</f>
        <v>350</v>
      </c>
      <c r="H166">
        <f>E166+F166+G166</f>
        <v>25700</v>
      </c>
    </row>
    <row r="167" spans="1:8" x14ac:dyDescent="0.2">
      <c r="A167" t="s">
        <v>144</v>
      </c>
      <c r="B167">
        <v>4.8</v>
      </c>
      <c r="C167" s="4">
        <f>SQRT((2*$B$172*$B$173)/($B$174*B167))</f>
        <v>714.43450831176028</v>
      </c>
      <c r="D167">
        <v>1000</v>
      </c>
      <c r="E167">
        <f t="shared" ref="E167:E168" si="0">B167*$B$172</f>
        <v>24000</v>
      </c>
      <c r="F167">
        <f t="shared" ref="F167:F168" si="1">($B$172/D167)*$B$173</f>
        <v>245</v>
      </c>
      <c r="G167">
        <f t="shared" ref="G167:G168" si="2">(D167/2)*$B$174*B167</f>
        <v>480</v>
      </c>
      <c r="H167" s="2">
        <f t="shared" ref="H167:H168" si="3">E167+F167+G167</f>
        <v>24725</v>
      </c>
    </row>
    <row r="168" spans="1:8" x14ac:dyDescent="0.2">
      <c r="A168">
        <v>2000</v>
      </c>
      <c r="B168">
        <v>4.75</v>
      </c>
      <c r="C168" s="4">
        <f t="shared" ref="C167:C168" si="4">SQRT((2*$B$172*$B$173)/($B$174*B168))</f>
        <v>718.1848464596078</v>
      </c>
      <c r="D168">
        <v>2000</v>
      </c>
      <c r="E168">
        <f t="shared" si="0"/>
        <v>23750</v>
      </c>
      <c r="F168">
        <f t="shared" si="1"/>
        <v>122.5</v>
      </c>
      <c r="G168">
        <f t="shared" si="2"/>
        <v>950</v>
      </c>
      <c r="H168">
        <f t="shared" si="3"/>
        <v>24822.5</v>
      </c>
    </row>
    <row r="172" spans="1:8" x14ac:dyDescent="0.2">
      <c r="A172" s="3" t="s">
        <v>142</v>
      </c>
      <c r="B172">
        <v>5000</v>
      </c>
    </row>
    <row r="173" spans="1:8" x14ac:dyDescent="0.2">
      <c r="A173" s="3" t="s">
        <v>67</v>
      </c>
      <c r="B173">
        <v>49</v>
      </c>
    </row>
    <row r="174" spans="1:8" x14ac:dyDescent="0.2">
      <c r="A174" s="3" t="s">
        <v>73</v>
      </c>
      <c r="B174">
        <v>0.2</v>
      </c>
    </row>
  </sheetData>
  <mergeCells count="1">
    <mergeCell ref="E164:H16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Modelos Control Inventarios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Robles Perez</dc:creator>
  <cp:lastModifiedBy>Luis Aguilar</cp:lastModifiedBy>
  <dcterms:created xsi:type="dcterms:W3CDTF">2015-06-05T18:17:20Z</dcterms:created>
  <dcterms:modified xsi:type="dcterms:W3CDTF">2023-05-03T04:22:11Z</dcterms:modified>
</cp:coreProperties>
</file>