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I/"/>
    </mc:Choice>
  </mc:AlternateContent>
  <xr:revisionPtr revIDLastSave="0" documentId="13_ncr:1_{3BE8875A-1E35-D047-8785-A9ACA510F3B1}" xr6:coauthVersionLast="47" xr6:coauthVersionMax="47" xr10:uidLastSave="{00000000-0000-0000-0000-000000000000}"/>
  <bookViews>
    <workbookView xWindow="-38400" yWindow="-240" windowWidth="38400" windowHeight="21100" activeTab="2" xr2:uid="{FD05E779-BD67-B045-94A5-FD0BFBADA708}"/>
  </bookViews>
  <sheets>
    <sheet name="M y S Solver A" sheetId="1" r:id="rId1"/>
    <sheet name="Ejercicio 2 (M y S Solver A)" sheetId="3" r:id="rId2"/>
    <sheet name="Ejercicio 3 (M y S Solver A)" sheetId="4" r:id="rId3"/>
  </sheets>
  <definedNames>
    <definedName name="solver_adj" localSheetId="1" hidden="1">'Ejercicio 2 (M y S Solver A)'!$C$4:$D$4</definedName>
    <definedName name="solver_adj" localSheetId="2" hidden="1">'Ejercicio 3 (M y S Solver A)'!$B$2:$E$2</definedName>
    <definedName name="solver_adj" localSheetId="0" hidden="1">'M y S Solver A'!$C$5:$D$5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'Ejercicio 2 (M y S Solver A)'!$E$9:$E$11</definedName>
    <definedName name="solver_lhs1" localSheetId="2" hidden="1">'Ejercicio 3 (M y S Solver A)'!$F$10</definedName>
    <definedName name="solver_lhs1" localSheetId="0" hidden="1">'M y S Solver A'!$E$9:$E$10</definedName>
    <definedName name="solver_lhs2" localSheetId="2" hidden="1">'Ejercicio 3 (M y S Solver A)'!$F$11:$F$12</definedName>
    <definedName name="solver_lhs3" localSheetId="2" hidden="1">'Ejercicio 3 (M y S Solver A)'!$F$6:$F$9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3</definedName>
    <definedName name="solver_num" localSheetId="0" hidden="1">1</definedName>
    <definedName name="solver_opt" localSheetId="1" hidden="1">'Ejercicio 2 (M y S Solver A)'!$E$5</definedName>
    <definedName name="solver_opt" localSheetId="2" hidden="1">'Ejercicio 3 (M y S Solver A)'!$F$3</definedName>
    <definedName name="solver_opt" localSheetId="0" hidden="1">'M y S Solver A'!$E$6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3</definedName>
    <definedName name="solver_rel1" localSheetId="2" hidden="1">3</definedName>
    <definedName name="solver_rel1" localSheetId="0" hidden="1">1</definedName>
    <definedName name="solver_rel2" localSheetId="2" hidden="1">1</definedName>
    <definedName name="solver_rel3" localSheetId="2" hidden="1">1</definedName>
    <definedName name="solver_rhs1" localSheetId="1" hidden="1">'Ejercicio 2 (M y S Solver A)'!$G$9:$G$11</definedName>
    <definedName name="solver_rhs1" localSheetId="2" hidden="1">'Ejercicio 3 (M y S Solver A)'!$H$10</definedName>
    <definedName name="solver_rhs1" localSheetId="0" hidden="1">'M y S Solver A'!$G$9:$G$10</definedName>
    <definedName name="solver_rhs2" localSheetId="2" hidden="1">'Ejercicio 3 (M y S Solver A)'!$H$11:$H$12</definedName>
    <definedName name="solver_rhs3" localSheetId="2" hidden="1">'Ejercicio 3 (M y S Solver A)'!$H$6:$H$9</definedName>
    <definedName name="solver_rlx" localSheetId="1" hidden="1">2</definedName>
    <definedName name="solver_rlx" localSheetId="2" hidden="1">2</definedName>
    <definedName name="solver_rlx" localSheetId="0" hidden="1">1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7" i="4"/>
  <c r="F6" i="4"/>
  <c r="F8" i="4" l="1"/>
  <c r="F9" i="4"/>
  <c r="F10" i="4"/>
  <c r="F11" i="4"/>
  <c r="F12" i="4"/>
  <c r="E9" i="3"/>
  <c r="E10" i="3"/>
  <c r="E11" i="3"/>
  <c r="E5" i="3"/>
  <c r="E10" i="1"/>
  <c r="E9" i="1"/>
  <c r="E6" i="1"/>
</calcChain>
</file>

<file path=xl/sharedStrings.xml><?xml version="1.0" encoding="utf-8"?>
<sst xmlns="http://schemas.openxmlformats.org/spreadsheetml/2006/main" count="72" uniqueCount="44">
  <si>
    <t>Variables</t>
  </si>
  <si>
    <t>Mesas</t>
  </si>
  <si>
    <t>Sillas</t>
  </si>
  <si>
    <t>Utilidad</t>
  </si>
  <si>
    <t>Unidades producidas</t>
  </si>
  <si>
    <t>Función objetivo</t>
  </si>
  <si>
    <t>Limitaciones</t>
  </si>
  <si>
    <t>Carpintería</t>
  </si>
  <si>
    <t>Pintura</t>
  </si>
  <si>
    <t>LHS</t>
  </si>
  <si>
    <t>RHS</t>
  </si>
  <si>
    <t xml:space="preserve">   </t>
  </si>
  <si>
    <t xml:space="preserve">    </t>
  </si>
  <si>
    <t>&lt;=</t>
  </si>
  <si>
    <t>EJERCICIO 1</t>
  </si>
  <si>
    <t>EJERCICIO 2 (minimización)</t>
  </si>
  <si>
    <t>A</t>
  </si>
  <si>
    <t>B</t>
  </si>
  <si>
    <t>C</t>
  </si>
  <si>
    <t xml:space="preserve"> </t>
  </si>
  <si>
    <t>Marca 1</t>
  </si>
  <si>
    <t>Marca 2</t>
  </si>
  <si>
    <t xml:space="preserve">  </t>
  </si>
  <si>
    <t>&gt;=</t>
  </si>
  <si>
    <t>Costo</t>
  </si>
  <si>
    <t>Para minimizar los costos se deben comprar 8.4k de la marca 1 y 4.8k de la marca 2</t>
  </si>
  <si>
    <t>Anuncios por semana</t>
  </si>
  <si>
    <t>Combinación de anuncios</t>
  </si>
  <si>
    <t>Máximo por pagar por combinación de anuncios</t>
  </si>
  <si>
    <t>Medio de comunicación</t>
  </si>
  <si>
    <t>TV</t>
  </si>
  <si>
    <t>Periódico</t>
  </si>
  <si>
    <t>Radio</t>
  </si>
  <si>
    <t>Internet</t>
  </si>
  <si>
    <t>Alcance</t>
  </si>
  <si>
    <t>Max TV</t>
  </si>
  <si>
    <t>Max Periodico</t>
  </si>
  <si>
    <t>Max Radio</t>
  </si>
  <si>
    <t>Max Intenet</t>
  </si>
  <si>
    <t xml:space="preserve">       </t>
  </si>
  <si>
    <t>Min radio + min internet</t>
  </si>
  <si>
    <t>Costo maximo</t>
  </si>
  <si>
    <t>Costo máximo radio + internet</t>
  </si>
  <si>
    <t>Restricciones: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</si>
</sst>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604BA7-2AA0-1846-AED8-AB59576023E2}" name="Table2" displayName="Table2" ref="B8:G10" totalsRowShown="0">
  <tableColumns count="6">
    <tableColumn id="1" xr3:uid="{DE2313FB-B9A6-6646-8111-07BD3F6D9538}" name="Limitaciones"/>
    <tableColumn id="2" xr3:uid="{62E7A714-5849-D742-ADF2-0CDF07796D72}" name="   "/>
    <tableColumn id="3" xr3:uid="{701C1932-FBEB-8246-AECE-D1EFF60061BE}" name=" "/>
    <tableColumn id="4" xr3:uid="{1B96B5E6-6ABB-374C-B52A-A6F601DA3160}" name="LHS" dataDxfId="8"/>
    <tableColumn id="6" xr3:uid="{B9579E79-CA85-E34C-9394-D6BC371C659A}" name="    " dataDxfId="7"/>
    <tableColumn id="5" xr3:uid="{88456002-D479-AA4C-85E2-2127775B4A4B}" name="RH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AA9AD-AA8C-B144-A01F-11061FBFB1BF}" name="Table3" displayName="Table3" ref="B4:E6" totalsRowShown="0">
  <tableColumns count="4">
    <tableColumn id="1" xr3:uid="{19ED1955-84B4-2347-BEC6-7A6D83E7866C}" name="Variables"/>
    <tableColumn id="2" xr3:uid="{978553DB-C9D4-B348-A6CD-98B5EA1A3055}" name="Mesas"/>
    <tableColumn id="3" xr3:uid="{561E0A73-2492-8E44-807D-17138B316BC0}" name="Sillas"/>
    <tableColumn id="4" xr3:uid="{8DEEB0A3-351C-7D45-97C5-BB1328927908}" name="Utilidad" dataDxfId="6">
      <calculatedColumnFormula>(C4*Table3[[#This Row],[Mesas]])+(D4*Table3[[#This Row],[Sillas]])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BB5602-69A3-A240-A1DD-AE893950A341}" name="Table257" displayName="Table257" ref="B8:G11" totalsRowShown="0">
  <tableColumns count="6">
    <tableColumn id="1" xr3:uid="{9C2DCAE1-E376-EC44-85C2-53BDEDC968CF}" name="Limitaciones"/>
    <tableColumn id="2" xr3:uid="{9613EF29-40E6-F54D-860D-B1393E339B41}" name=" "/>
    <tableColumn id="3" xr3:uid="{9D5D5520-AE62-4F45-8956-A07B9FFA2C3E}" name="  "/>
    <tableColumn id="4" xr3:uid="{FB1D7AFD-2D37-104C-ADFD-88BBC5808C3D}" name="LHS" dataDxfId="5">
      <calculatedColumnFormula>($C$4*Table257[[#This Row],[ ]])+($D$4*Table257[[#This Row],[  ]])</calculatedColumnFormula>
    </tableColumn>
    <tableColumn id="6" xr3:uid="{EF0C4C5C-B291-B844-97B9-6FB8977436FD}" name="    " dataDxfId="4"/>
    <tableColumn id="5" xr3:uid="{B6CC2890-2E5C-9C49-82B8-187C5AA39811}" name="RH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0ED7E5-D1A7-5342-9700-1986B4005059}" name="Table368" displayName="Table368" ref="B3:E6" totalsRowShown="0">
  <tableColumns count="4">
    <tableColumn id="1" xr3:uid="{2D116E5F-48E5-0448-A4CC-F523D4713FDE}" name="Variables"/>
    <tableColumn id="2" xr3:uid="{393D7CA5-B6D1-2346-B01A-940445847C32}" name="Marca 1"/>
    <tableColumn id="3" xr3:uid="{87F1B61C-0F19-3449-8D58-27C1ACCDB25B}" name="Marca 2"/>
    <tableColumn id="4" xr3:uid="{A977B0FF-92AC-A54B-ACAE-B0B35DC6FC2C}" name="Costo" dataDxfId="3">
      <calculatedColumnFormula>(C3*Table368[[#This Row],[Marca 1]])+(D3*Table368[[#This Row],[Marca 2]])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0919BB-FC84-AD44-81A1-556718A9552F}" name="Table211" displayName="Table211" ref="A5:H12" totalsRowShown="0">
  <tableColumns count="8">
    <tableColumn id="1" xr3:uid="{3542ADC3-12A6-4D4F-8956-D6C9EDD85AFC}" name="Limitaciones"/>
    <tableColumn id="2" xr3:uid="{907293A7-8901-BC44-AAD7-F17D827E7B14}" name="   "/>
    <tableColumn id="3" xr3:uid="{792F74DA-BA11-0747-A0B0-40B092C93DBC}" name=" "/>
    <tableColumn id="10" xr3:uid="{DB43093C-A1DF-B549-9870-D586D0ED7045}" name="  "/>
    <tableColumn id="11" xr3:uid="{4F22D124-4AAD-8E4D-B599-A64C7077E202}" name="    "/>
    <tableColumn id="4" xr3:uid="{F65299FD-A92B-294C-AB13-69FBE0E4FA9D}" name="LHS" dataDxfId="2">
      <calculatedColumnFormula>SUMPRODUCT(Table211[[#This Row],[   ]:[    ]],$B$2:$E$2)</calculatedColumnFormula>
    </tableColumn>
    <tableColumn id="6" xr3:uid="{E126F63A-FE4D-784A-9CB1-C82075A53945}" name="       " dataDxfId="1"/>
    <tableColumn id="5" xr3:uid="{BF468C36-9860-2742-A2DC-0E10138003DB}" name="RH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8309B3E-B115-7844-B004-CB3EEF2DD756}" name="Table312" displayName="Table312" ref="A1:F3" totalsRowShown="0">
  <tableColumns count="6">
    <tableColumn id="1" xr3:uid="{57D4453E-2FDC-854E-AD00-5277711A4060}" name="Variables"/>
    <tableColumn id="2" xr3:uid="{900AB00F-DA9C-C04F-922E-BC839452DD97}" name="TV"/>
    <tableColumn id="3" xr3:uid="{E04852ED-94D8-3442-8C82-C02AE349EE2E}" name="Periódico"/>
    <tableColumn id="6" xr3:uid="{A638BDBB-1ADA-7E45-B8EC-D85FF238E966}" name="Radio"/>
    <tableColumn id="5" xr3:uid="{FE09BDBF-0DEC-494C-BA18-30E609D79B9A}" name="Internet"/>
    <tableColumn id="4" xr3:uid="{C646F859-4A4D-5940-A18E-48ED74EEF095}" name="Alcance" dataDxfId="0">
      <calculatedColumnFormula>(B1*Table312[[#This Row],[TV]])+(C1*Table312[[#This Row],[Periódico]])+(D1*Table312[[#This Row],[Radio]])+(E1*Table312[[#This Row],[Internet]])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23BB-03EA-9D4D-A0C9-179694391C09}">
  <dimension ref="A2:I16"/>
  <sheetViews>
    <sheetView zoomScale="130" zoomScaleNormal="130" workbookViewId="0">
      <selection activeCell="F9" sqref="F9:F10"/>
    </sheetView>
  </sheetViews>
  <sheetFormatPr baseColWidth="10" defaultRowHeight="16" x14ac:dyDescent="0.2"/>
  <cols>
    <col min="2" max="2" width="18.33203125" bestFit="1" customWidth="1"/>
    <col min="3" max="3" width="6.5" bestFit="1" customWidth="1"/>
    <col min="4" max="4" width="5.5" bestFit="1" customWidth="1"/>
    <col min="5" max="5" width="7.83203125" bestFit="1" customWidth="1"/>
    <col min="6" max="6" width="3.1640625" bestFit="1" customWidth="1"/>
    <col min="7" max="7" width="4.6640625" bestFit="1" customWidth="1"/>
  </cols>
  <sheetData>
    <row r="2" spans="1:9" x14ac:dyDescent="0.2">
      <c r="A2" t="s">
        <v>14</v>
      </c>
    </row>
    <row r="4" spans="1:9" x14ac:dyDescent="0.2">
      <c r="B4" t="s">
        <v>0</v>
      </c>
      <c r="C4" t="s">
        <v>1</v>
      </c>
      <c r="D4" t="s">
        <v>2</v>
      </c>
      <c r="E4" t="s">
        <v>3</v>
      </c>
    </row>
    <row r="5" spans="1:9" x14ac:dyDescent="0.2">
      <c r="B5" t="s">
        <v>4</v>
      </c>
      <c r="C5">
        <v>30</v>
      </c>
      <c r="D5">
        <v>40</v>
      </c>
    </row>
    <row r="6" spans="1:9" x14ac:dyDescent="0.2">
      <c r="B6" t="s">
        <v>5</v>
      </c>
      <c r="C6">
        <v>70</v>
      </c>
      <c r="D6">
        <v>50</v>
      </c>
      <c r="E6" s="1">
        <f>(C5*Table3[[#This Row],[Mesas]])+(D5*Table3[[#This Row],[Sillas]])</f>
        <v>4100</v>
      </c>
    </row>
    <row r="8" spans="1:9" x14ac:dyDescent="0.2">
      <c r="B8" t="s">
        <v>6</v>
      </c>
      <c r="C8" t="s">
        <v>11</v>
      </c>
      <c r="D8" t="s">
        <v>19</v>
      </c>
      <c r="E8" t="s">
        <v>9</v>
      </c>
      <c r="F8" t="s">
        <v>12</v>
      </c>
      <c r="G8" t="s">
        <v>10</v>
      </c>
    </row>
    <row r="9" spans="1:9" x14ac:dyDescent="0.2">
      <c r="B9" t="s">
        <v>7</v>
      </c>
      <c r="C9">
        <v>4</v>
      </c>
      <c r="D9">
        <v>3</v>
      </c>
      <c r="E9" s="1">
        <f>($C$5*Table2[[#This Row],[   ]])+($D$5*Table2[[#This Row],[ ]])</f>
        <v>240</v>
      </c>
      <c r="F9" s="2" t="s">
        <v>13</v>
      </c>
      <c r="G9">
        <v>240</v>
      </c>
    </row>
    <row r="10" spans="1:9" x14ac:dyDescent="0.2">
      <c r="B10" t="s">
        <v>8</v>
      </c>
      <c r="C10">
        <v>2</v>
      </c>
      <c r="D10">
        <v>1</v>
      </c>
      <c r="E10" s="1">
        <f>($C$5*Table2[[#This Row],[   ]])+($D$5*Table2[[#This Row],[ ]])</f>
        <v>100</v>
      </c>
      <c r="F10" s="2" t="s">
        <v>13</v>
      </c>
      <c r="G10">
        <v>100</v>
      </c>
    </row>
    <row r="16" spans="1:9" x14ac:dyDescent="0.2">
      <c r="I16" t="s">
        <v>19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E835-3A38-794A-A960-3A70D5A1C6FE}">
  <dimension ref="A1:G15"/>
  <sheetViews>
    <sheetView zoomScale="130" zoomScaleNormal="130" workbookViewId="0">
      <selection activeCell="L18" sqref="L18"/>
    </sheetView>
  </sheetViews>
  <sheetFormatPr baseColWidth="10" defaultRowHeight="16" x14ac:dyDescent="0.2"/>
  <cols>
    <col min="2" max="2" width="19.6640625" customWidth="1"/>
    <col min="3" max="4" width="8" bestFit="1" customWidth="1"/>
    <col min="5" max="5" width="5.83203125" bestFit="1" customWidth="1"/>
    <col min="6" max="6" width="3.1640625" bestFit="1" customWidth="1"/>
    <col min="7" max="8" width="4.6640625" bestFit="1" customWidth="1"/>
  </cols>
  <sheetData>
    <row r="1" spans="1:7" x14ac:dyDescent="0.2">
      <c r="A1" t="s">
        <v>15</v>
      </c>
    </row>
    <row r="3" spans="1:7" x14ac:dyDescent="0.2">
      <c r="B3" t="s">
        <v>0</v>
      </c>
      <c r="C3" t="s">
        <v>20</v>
      </c>
      <c r="D3" t="s">
        <v>21</v>
      </c>
      <c r="E3" t="s">
        <v>24</v>
      </c>
    </row>
    <row r="4" spans="1:7" x14ac:dyDescent="0.2">
      <c r="B4" t="s">
        <v>4</v>
      </c>
      <c r="C4">
        <v>8.4</v>
      </c>
      <c r="D4">
        <v>4.8</v>
      </c>
    </row>
    <row r="5" spans="1:7" x14ac:dyDescent="0.2">
      <c r="B5" t="s">
        <v>5</v>
      </c>
      <c r="C5">
        <v>2</v>
      </c>
      <c r="D5">
        <v>3</v>
      </c>
      <c r="E5" s="1">
        <f>(C4*Table368[[#This Row],[Marca 1]])+(D4*Table368[[#This Row],[Marca 2]])</f>
        <v>31.2</v>
      </c>
    </row>
    <row r="8" spans="1:7" x14ac:dyDescent="0.2">
      <c r="B8" t="s">
        <v>6</v>
      </c>
      <c r="C8" t="s">
        <v>19</v>
      </c>
      <c r="D8" t="s">
        <v>22</v>
      </c>
      <c r="E8" t="s">
        <v>9</v>
      </c>
      <c r="F8" t="s">
        <v>12</v>
      </c>
      <c r="G8" t="s">
        <v>10</v>
      </c>
    </row>
    <row r="9" spans="1:7" x14ac:dyDescent="0.2">
      <c r="B9" t="s">
        <v>16</v>
      </c>
      <c r="C9">
        <v>5</v>
      </c>
      <c r="D9">
        <v>10</v>
      </c>
      <c r="E9" s="1">
        <f>($C$4*Table257[[#This Row],[ ]])+($D$4*Table257[[#This Row],[  ]])</f>
        <v>90</v>
      </c>
      <c r="F9" s="2" t="s">
        <v>23</v>
      </c>
      <c r="G9">
        <v>90</v>
      </c>
    </row>
    <row r="10" spans="1:7" x14ac:dyDescent="0.2">
      <c r="B10" t="s">
        <v>17</v>
      </c>
      <c r="C10">
        <v>4</v>
      </c>
      <c r="D10">
        <v>3</v>
      </c>
      <c r="E10" s="1">
        <f>($C$4*Table257[[#This Row],[ ]])+($D$4*Table257[[#This Row],[  ]])</f>
        <v>48</v>
      </c>
      <c r="F10" s="2" t="s">
        <v>23</v>
      </c>
      <c r="G10">
        <v>48</v>
      </c>
    </row>
    <row r="11" spans="1:7" x14ac:dyDescent="0.2">
      <c r="B11" t="s">
        <v>18</v>
      </c>
      <c r="C11">
        <v>0.5</v>
      </c>
      <c r="D11">
        <v>0</v>
      </c>
      <c r="E11" s="1">
        <f>($C$4*Table257[[#This Row],[ ]])+($D$4*Table257[[#This Row],[  ]])</f>
        <v>4.2</v>
      </c>
      <c r="F11" s="2" t="s">
        <v>23</v>
      </c>
      <c r="G11">
        <v>1.5</v>
      </c>
    </row>
    <row r="15" spans="1:7" x14ac:dyDescent="0.2">
      <c r="B15" t="s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D128-7CDC-6E44-8F03-24CBE3C32D35}">
  <dimension ref="A1:L12"/>
  <sheetViews>
    <sheetView tabSelected="1" zoomScale="130" zoomScaleNormal="130" workbookViewId="0">
      <selection activeCell="J12" sqref="J12"/>
    </sheetView>
  </sheetViews>
  <sheetFormatPr baseColWidth="10" defaultRowHeight="16" x14ac:dyDescent="0.2"/>
  <cols>
    <col min="1" max="1" width="26.5" bestFit="1" customWidth="1"/>
    <col min="2" max="2" width="8.1640625" bestFit="1" customWidth="1"/>
    <col min="3" max="3" width="9" bestFit="1" customWidth="1"/>
    <col min="4" max="4" width="6" bestFit="1" customWidth="1"/>
    <col min="5" max="5" width="8.1640625" bestFit="1" customWidth="1"/>
    <col min="6" max="6" width="9.1640625" bestFit="1" customWidth="1"/>
    <col min="7" max="7" width="4.6640625" bestFit="1" customWidth="1"/>
    <col min="8" max="8" width="5.1640625" bestFit="1" customWidth="1"/>
    <col min="10" max="10" width="11.33203125" customWidth="1"/>
  </cols>
  <sheetData>
    <row r="1" spans="1:12" x14ac:dyDescent="0.2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12" x14ac:dyDescent="0.2">
      <c r="A2" t="s">
        <v>29</v>
      </c>
      <c r="B2">
        <v>1.96875</v>
      </c>
      <c r="C2">
        <v>5</v>
      </c>
      <c r="D2">
        <v>0</v>
      </c>
      <c r="E2">
        <v>6.2068965517241379</v>
      </c>
    </row>
    <row r="3" spans="1:12" x14ac:dyDescent="0.2">
      <c r="A3" t="s">
        <v>5</v>
      </c>
      <c r="B3">
        <v>5000</v>
      </c>
      <c r="C3">
        <v>8500</v>
      </c>
      <c r="D3">
        <v>2800</v>
      </c>
      <c r="E3">
        <v>2400</v>
      </c>
      <c r="F3" s="1">
        <f>(B2*Table312[[#This Row],[TV]])+(C2*Table312[[#This Row],[Periódico]])+(D2*Table312[[#This Row],[Radio]])+(E2*Table312[[#This Row],[Internet]])</f>
        <v>67240.301724137928</v>
      </c>
    </row>
    <row r="5" spans="1:12" x14ac:dyDescent="0.2">
      <c r="A5" t="s">
        <v>6</v>
      </c>
      <c r="B5" t="s">
        <v>11</v>
      </c>
      <c r="C5" t="s">
        <v>19</v>
      </c>
      <c r="D5" t="s">
        <v>22</v>
      </c>
      <c r="E5" t="s">
        <v>12</v>
      </c>
      <c r="F5" t="s">
        <v>9</v>
      </c>
      <c r="G5" t="s">
        <v>39</v>
      </c>
      <c r="H5" t="s">
        <v>10</v>
      </c>
    </row>
    <row r="6" spans="1:12" x14ac:dyDescent="0.2">
      <c r="A6" t="s">
        <v>35</v>
      </c>
      <c r="B6">
        <v>1</v>
      </c>
      <c r="F6" s="1">
        <f>SUMPRODUCT(Table211[[#This Row],[   ]:[    ]],$B$2:$E$2)</f>
        <v>1.96875</v>
      </c>
      <c r="G6" s="2" t="s">
        <v>13</v>
      </c>
      <c r="H6">
        <v>12</v>
      </c>
      <c r="L6" t="s">
        <v>43</v>
      </c>
    </row>
    <row r="7" spans="1:12" x14ac:dyDescent="0.2">
      <c r="A7" t="s">
        <v>36</v>
      </c>
      <c r="C7">
        <v>1</v>
      </c>
      <c r="F7" s="1">
        <f>SUMPRODUCT(Table211[[#This Row],[   ]:[    ]],$B$2:$E$2)</f>
        <v>5</v>
      </c>
      <c r="G7" s="2" t="s">
        <v>13</v>
      </c>
      <c r="H7">
        <v>5</v>
      </c>
      <c r="L7" t="s">
        <v>26</v>
      </c>
    </row>
    <row r="8" spans="1:12" x14ac:dyDescent="0.2">
      <c r="A8" t="s">
        <v>37</v>
      </c>
      <c r="D8">
        <v>1</v>
      </c>
      <c r="F8" s="1">
        <f>SUMPRODUCT(Table211[[#This Row],[   ]:[    ]],$B$2:$E$2)</f>
        <v>0</v>
      </c>
      <c r="G8" s="2" t="s">
        <v>13</v>
      </c>
      <c r="H8">
        <v>20</v>
      </c>
      <c r="L8" t="s">
        <v>27</v>
      </c>
    </row>
    <row r="9" spans="1:12" x14ac:dyDescent="0.2">
      <c r="A9" t="s">
        <v>38</v>
      </c>
      <c r="E9">
        <v>1</v>
      </c>
      <c r="F9" s="1">
        <f>SUMPRODUCT(Table211[[#This Row],[   ]:[    ]],$B$2:$E$2)</f>
        <v>6.2068965517241379</v>
      </c>
      <c r="G9" s="2" t="s">
        <v>13</v>
      </c>
      <c r="H9">
        <v>25</v>
      </c>
      <c r="L9" t="s">
        <v>28</v>
      </c>
    </row>
    <row r="10" spans="1:12" x14ac:dyDescent="0.2">
      <c r="A10" t="s">
        <v>40</v>
      </c>
      <c r="D10">
        <v>1</v>
      </c>
      <c r="E10">
        <v>1</v>
      </c>
      <c r="F10" s="1">
        <f>SUMPRODUCT(Table211[[#This Row],[   ]:[    ]],$B$2:$E$2)</f>
        <v>6.2068965517241379</v>
      </c>
      <c r="G10" s="2" t="s">
        <v>23</v>
      </c>
      <c r="H10">
        <v>5</v>
      </c>
    </row>
    <row r="11" spans="1:12" x14ac:dyDescent="0.2">
      <c r="A11" t="s">
        <v>41</v>
      </c>
      <c r="B11">
        <v>800</v>
      </c>
      <c r="C11">
        <v>925</v>
      </c>
      <c r="D11">
        <v>380</v>
      </c>
      <c r="E11">
        <v>290</v>
      </c>
      <c r="F11" s="1">
        <f>SUMPRODUCT(Table211[[#This Row],[   ]:[    ]],$B$2:$E$2)</f>
        <v>8000</v>
      </c>
      <c r="G11" s="2" t="s">
        <v>13</v>
      </c>
      <c r="H11">
        <v>8000</v>
      </c>
    </row>
    <row r="12" spans="1:12" x14ac:dyDescent="0.2">
      <c r="A12" t="s">
        <v>42</v>
      </c>
      <c r="D12">
        <v>380</v>
      </c>
      <c r="E12">
        <v>290</v>
      </c>
      <c r="F12" s="1">
        <f>SUMPRODUCT(Table211[[#This Row],[   ]:[    ]],$B$2:$E$2)</f>
        <v>1800</v>
      </c>
      <c r="G12" s="2" t="s">
        <v>13</v>
      </c>
      <c r="H12">
        <v>1800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 y S Solver A</vt:lpstr>
      <vt:lpstr>Ejercicio 2 (M y S Solver A)</vt:lpstr>
      <vt:lpstr>Ejercicio 3 (M y S Solver 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Aguilar</dc:creator>
  <cp:lastModifiedBy>Luis Aguilar</cp:lastModifiedBy>
  <dcterms:created xsi:type="dcterms:W3CDTF">2023-04-24T19:13:05Z</dcterms:created>
  <dcterms:modified xsi:type="dcterms:W3CDTF">2023-05-03T02:46:13Z</dcterms:modified>
</cp:coreProperties>
</file>