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88cbf6f8d47e430c/Desktop/coachx xl files 4 practice/excel projects nd assignments/"/>
    </mc:Choice>
  </mc:AlternateContent>
  <xr:revisionPtr revIDLastSave="69" documentId="13_ncr:1_{4BC158B2-D478-4B5B-9D8B-4AE8FFF97968}" xr6:coauthVersionLast="47" xr6:coauthVersionMax="47" xr10:uidLastSave="{6996A96E-F3E5-44A2-A646-0EBBB3C83943}"/>
  <bookViews>
    <workbookView xWindow="-98" yWindow="-98" windowWidth="21795" windowHeight="12975"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28" i="2" l="1"/>
  <c r="K31" i="2" l="1"/>
  <c r="K39" i="2" l="1"/>
  <c r="K32" i="2"/>
  <c r="J1" i="2"/>
  <c r="K29" i="2"/>
  <c r="K30" i="2"/>
  <c r="K27" i="2"/>
  <c r="K26" i="2"/>
  <c r="K25" i="2"/>
  <c r="K24" i="2"/>
  <c r="K23" i="2"/>
  <c r="K22" i="2"/>
  <c r="K3" i="2"/>
  <c r="K19" i="2"/>
  <c r="K13" i="2"/>
  <c r="K12" i="2"/>
  <c r="K11" i="2"/>
  <c r="K10" i="2"/>
  <c r="K9" i="2"/>
  <c r="K8" i="2"/>
  <c r="K7" i="2"/>
  <c r="K6" i="2"/>
  <c r="K5" i="2"/>
  <c r="K4" i="2"/>
</calcChain>
</file>

<file path=xl/sharedStrings.xml><?xml version="1.0" encoding="utf-8"?>
<sst xmlns="http://schemas.openxmlformats.org/spreadsheetml/2006/main" count="533" uniqueCount="155">
  <si>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</si>
  <si>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</si>
  <si>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</si>
  <si>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</si>
  <si>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</si>
  <si>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</si>
  <si>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</si>
  <si>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</si>
  <si>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</si>
  <si>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</si>
  <si>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</si>
  <si>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</si>
  <si>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</si>
  <si>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</si>
  <si>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</si>
  <si>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</si>
  <si>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</si>
  <si>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</si>
  <si>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</si>
  <si>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</si>
  <si>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</si>
  <si>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</si>
  <si>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</si>
  <si>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</si>
  <si>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</si>
  <si>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</si>
  <si>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</si>
  <si>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</si>
  <si>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</si>
  <si>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</si>
  <si>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</si>
  <si>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</si>
  <si>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</si>
  <si>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</si>
  <si>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</si>
  <si>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</si>
  <si>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</si>
  <si>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</si>
  <si>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</si>
  <si>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</si>
  <si>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</si>
  <si>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</si>
  <si>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</si>
  <si>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</si>
  <si>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</si>
  <si>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</si>
  <si>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</si>
  <si>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</si>
  <si>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</si>
  <si>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</si>
  <si>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</si>
  <si>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</si>
  <si>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</si>
  <si>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</si>
  <si>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</si>
  <si>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</si>
  <si>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</si>
  <si>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</si>
  <si>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</si>
  <si>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</si>
  <si>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</si>
  <si>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</si>
  <si>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</si>
  <si>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</si>
  <si>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</si>
  <si>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</si>
  <si>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</si>
  <si>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</si>
  <si>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</si>
  <si>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</si>
  <si>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</si>
  <si>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</si>
  <si>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</si>
  <si>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</si>
  <si>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</si>
  <si>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</si>
  <si>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</si>
  <si>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</si>
  <si>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</si>
  <si>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</si>
  <si>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</si>
  <si>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</si>
  <si>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</si>
  <si>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</si>
  <si>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</si>
  <si>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</si>
  <si>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</si>
  <si>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</si>
  <si>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</si>
  <si>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</si>
  <si>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</si>
  <si>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</si>
  <si>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</si>
  <si>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</si>
  <si>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</si>
  <si>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</si>
  <si>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</si>
  <si>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</si>
  <si>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</si>
  <si>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</si>
  <si>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</si>
  <si>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</si>
  <si>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</si>
  <si>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</si>
  <si>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</si>
  <si>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</si>
  <si>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</si>
  <si>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</si>
  <si>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</si>
  <si>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</si>
  <si>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</si>
  <si>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</si>
  <si>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</si>
  <si>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</si>
  <si>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</si>
  <si>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</si>
  <si>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</si>
  <si>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</si>
  <si>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</si>
  <si>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</si>
  <si>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</si>
  <si>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</si>
  <si>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</si>
  <si>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</si>
  <si>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</si>
  <si>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</si>
  <si>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</si>
  <si>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</si>
  <si>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</si>
  <si>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</si>
  <si>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</si>
  <si>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</si>
  <si>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</si>
  <si>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</si>
  <si>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</si>
  <si>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</si>
  <si>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</si>
  <si>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</si>
  <si>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</si>
  <si>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</si>
  <si>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</si>
  <si>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</si>
  <si>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</si>
  <si>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</si>
  <si>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</si>
  <si>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</si>
  <si>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</si>
  <si>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</si>
  <si>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</si>
  <si>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</si>
  <si>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</si>
  <si>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</si>
  <si>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</si>
  <si>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The Total Sales Amount</t>
  </si>
  <si>
    <t>didn’t undrstnd da quetn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</si>
</sst>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quot;₹&quot;\ #,##0.00"/>
  </numFmts>
  <fonts count="9" x14ac:knownFonts="1">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5" fontId="5" fillId="0" borderId="0" xfId="0" applyNumberFormat="1" applyFont="1" applyAlignment="1">
      <alignment horizontal="left" vertical="center"/>
    </xf>
    <xf numFmtId="1" fontId="5" fillId="0" borderId="0" xfId="0" applyNumberFormat="1"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B3" sqref="B3"/>
    </sheetView>
  </sheetViews>
  <sheetFormatPr defaultColWidth="14.46484375" defaultRowHeight="15" customHeight="1" x14ac:dyDescent="0.45"/>
  <cols>
    <col min="1" max="1" width="98.796875" customWidth="1"/>
  </cols>
  <sheetData>
    <row r="1" spans="1:1" ht="15" customHeight="1" x14ac:dyDescent="0.55000000000000004">
      <c r="A1" s="1" t="s">
        <v>0</v>
      </c>
    </row>
    <row r="2" spans="1:1" ht="15" customHeight="1" x14ac:dyDescent="0.55000000000000004">
      <c r="A2" s="2"/>
    </row>
    <row r="3" spans="1:1" x14ac:dyDescent="0.45">
      <c r="A3" s="3" t="s">
        <v>1</v>
      </c>
    </row>
    <row r="4" spans="1:1" x14ac:dyDescent="0.45">
      <c r="A4" s="3" t="s">
        <v>2</v>
      </c>
    </row>
    <row r="5" spans="1:1" x14ac:dyDescent="0.45">
      <c r="A5" s="3" t="s">
        <v>3</v>
      </c>
    </row>
    <row r="6" spans="1:1" x14ac:dyDescent="0.45">
      <c r="A6" s="3" t="s">
        <v>4</v>
      </c>
    </row>
    <row r="7" spans="1:1" x14ac:dyDescent="0.45">
      <c r="A7" s="3" t="s">
        <v>5</v>
      </c>
    </row>
    <row r="8" spans="1:1" x14ac:dyDescent="0.45">
      <c r="A8" s="3" t="s">
        <v>6</v>
      </c>
    </row>
    <row r="9" spans="1:1" x14ac:dyDescent="0.45">
      <c r="A9" s="3" t="s">
        <v>7</v>
      </c>
    </row>
    <row r="10" spans="1:1" x14ac:dyDescent="0.45">
      <c r="A10" s="3" t="s">
        <v>8</v>
      </c>
    </row>
    <row r="11" spans="1:1" x14ac:dyDescent="0.45">
      <c r="A11" s="3" t="s">
        <v>9</v>
      </c>
    </row>
    <row r="12" spans="1:1" x14ac:dyDescent="0.45">
      <c r="A12" s="3" t="s">
        <v>10</v>
      </c>
    </row>
    <row r="13" spans="1:1" x14ac:dyDescent="0.45">
      <c r="A13" s="3" t="s">
        <v>11</v>
      </c>
    </row>
    <row r="14" spans="1:1" x14ac:dyDescent="0.45">
      <c r="A14" s="3" t="s">
        <v>12</v>
      </c>
    </row>
    <row r="15" spans="1:1" ht="15" customHeight="1" x14ac:dyDescent="0.55000000000000004">
      <c r="A15" s="2"/>
    </row>
    <row r="16" spans="1:1" ht="15" customHeight="1" x14ac:dyDescent="0.55000000000000004">
      <c r="A16" s="2"/>
    </row>
    <row r="17" spans="1:1" ht="15" customHeight="1" x14ac:dyDescent="0.55000000000000004">
      <c r="A17" s="4" t="s">
        <v>13</v>
      </c>
    </row>
    <row r="18" spans="1:1" ht="15" customHeight="1" x14ac:dyDescent="0.75">
      <c r="A18" s="5" t="s">
        <v>14</v>
      </c>
    </row>
    <row r="19" spans="1:1" ht="15" customHeight="1" x14ac:dyDescent="0.55000000000000004">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A13" workbookViewId="0">
      <selection activeCell="K39" sqref="K39"/>
    </sheetView>
  </sheetViews>
  <sheetFormatPr defaultColWidth="14.46484375" defaultRowHeight="15" customHeight="1" x14ac:dyDescent="0.45"/>
  <cols>
    <col min="1" max="1" width="12.796875" customWidth="1"/>
    <col min="2" max="2" width="9.53125" customWidth="1"/>
    <col min="3" max="3" width="9.265625" customWidth="1"/>
    <col min="4" max="4" width="6.73046875" customWidth="1"/>
    <col min="5" max="5" width="14" customWidth="1"/>
    <col min="6" max="6" width="16.53125" customWidth="1"/>
    <col min="7" max="7" width="11" customWidth="1"/>
    <col min="8" max="8" width="3.796875" customWidth="1"/>
    <col min="9" max="9" width="2.796875" customWidth="1"/>
    <col min="10" max="10" width="58.796875" customWidth="1"/>
    <col min="11" max="11" width="22.73046875" customWidth="1"/>
    <col min="12" max="23" width="8.73046875" customWidth="1"/>
  </cols>
  <sheetData>
    <row r="1" spans="1:23" ht="14.25" customHeight="1" x14ac:dyDescent="0.45">
      <c r="A1" s="6" t="s">
        <v>15</v>
      </c>
      <c r="B1" s="6" t="s">
        <v>16</v>
      </c>
      <c r="C1" s="6" t="s">
        <v>17</v>
      </c>
      <c r="D1" s="6" t="s">
        <v>18</v>
      </c>
      <c r="E1" s="6" t="s">
        <v>19</v>
      </c>
      <c r="F1" s="6" t="s">
        <v>20</v>
      </c>
      <c r="G1" s="6" t="s">
        <v>21</v>
      </c>
      <c r="H1" s="7"/>
      <c r="I1" s="7"/>
      <c r="J1" s="7">
        <f>SUM(F2:F119)</f>
        <v>36726222</v>
      </c>
      <c r="K1" s="7"/>
      <c r="L1" s="7"/>
      <c r="M1" s="7"/>
      <c r="N1" s="7"/>
      <c r="O1" s="7"/>
      <c r="P1" s="7"/>
      <c r="Q1" s="7"/>
      <c r="R1" s="7"/>
      <c r="S1" s="7"/>
      <c r="T1" s="7"/>
      <c r="U1" s="7"/>
      <c r="V1" s="7"/>
      <c r="W1" s="7"/>
    </row>
    <row r="2" spans="1:23" ht="14.25" customHeight="1" x14ac:dyDescent="0.4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4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45">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45">
      <c r="A5" s="8" t="s">
        <v>31</v>
      </c>
      <c r="B5" s="9">
        <v>44495</v>
      </c>
      <c r="C5" s="8" t="s">
        <v>23</v>
      </c>
      <c r="D5" s="8" t="s">
        <v>28</v>
      </c>
      <c r="E5" s="8" t="s">
        <v>29</v>
      </c>
      <c r="F5" s="8">
        <v>160847</v>
      </c>
      <c r="G5" s="10">
        <v>4825.41</v>
      </c>
      <c r="H5" s="11"/>
      <c r="I5" s="7"/>
      <c r="J5" s="8" t="s">
        <v>3</v>
      </c>
      <c r="K5" s="12">
        <f>SUMIFS(F2:F119,D2:D119,"Laptop")</f>
        <v>15114742</v>
      </c>
      <c r="L5" s="7"/>
      <c r="M5" s="7"/>
      <c r="N5" s="7"/>
      <c r="O5" s="7"/>
      <c r="P5" s="7"/>
      <c r="Q5" s="7"/>
      <c r="R5" s="7"/>
      <c r="S5" s="7"/>
      <c r="T5" s="7"/>
      <c r="U5" s="7"/>
      <c r="V5" s="7"/>
      <c r="W5" s="7"/>
    </row>
    <row r="6" spans="1:23" ht="14.25" customHeight="1" x14ac:dyDescent="0.45">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45">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45">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4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4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4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45">
      <c r="A12" s="8" t="s">
        <v>41</v>
      </c>
      <c r="B12" s="9">
        <v>44335</v>
      </c>
      <c r="C12" s="8" t="s">
        <v>23</v>
      </c>
      <c r="D12" s="8" t="s">
        <v>28</v>
      </c>
      <c r="E12" s="8" t="s">
        <v>35</v>
      </c>
      <c r="F12" s="8">
        <v>157481</v>
      </c>
      <c r="G12" s="10">
        <v>4724.4299999999994</v>
      </c>
      <c r="H12" s="11"/>
      <c r="I12" s="7"/>
      <c r="J12" s="8" t="s">
        <v>10</v>
      </c>
      <c r="K12" s="12">
        <f>AVERAGEIF(D2:D119,"Tablet",G2:G119)</f>
        <v>14929.778947368421</v>
      </c>
      <c r="L12" s="7"/>
      <c r="M12" s="7"/>
      <c r="N12" s="7"/>
      <c r="O12" s="7"/>
      <c r="P12" s="7"/>
      <c r="Q12" s="7"/>
      <c r="R12" s="7"/>
      <c r="S12" s="7"/>
      <c r="T12" s="7"/>
      <c r="U12" s="7"/>
      <c r="V12" s="7"/>
      <c r="W12" s="7"/>
    </row>
    <row r="13" spans="1:23" ht="14.25" customHeight="1" x14ac:dyDescent="0.4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45">
      <c r="A14" s="8" t="s">
        <v>43</v>
      </c>
      <c r="B14" s="9">
        <v>44334</v>
      </c>
      <c r="C14" s="8" t="s">
        <v>23</v>
      </c>
      <c r="D14" s="8" t="s">
        <v>33</v>
      </c>
      <c r="E14" s="8" t="s">
        <v>25</v>
      </c>
      <c r="F14" s="8">
        <v>197482</v>
      </c>
      <c r="G14" s="10">
        <v>5924.46</v>
      </c>
      <c r="H14" s="7"/>
      <c r="I14" s="7"/>
      <c r="J14" s="8" t="s">
        <v>12</v>
      </c>
      <c r="K14" s="12"/>
      <c r="L14" s="7"/>
      <c r="M14" s="7"/>
      <c r="N14" s="7"/>
      <c r="O14" s="7"/>
      <c r="P14" s="7"/>
      <c r="Q14" s="7"/>
      <c r="R14" s="7"/>
      <c r="S14" s="7"/>
      <c r="T14" s="7"/>
      <c r="U14" s="7"/>
      <c r="V14" s="7"/>
      <c r="W14" s="7"/>
    </row>
    <row r="15" spans="1:23" ht="14.25" customHeight="1" x14ac:dyDescent="0.4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4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4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4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45">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4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4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45">
      <c r="A22" s="8" t="s">
        <v>51</v>
      </c>
      <c r="B22" s="9">
        <v>44522</v>
      </c>
      <c r="C22" s="8" t="s">
        <v>27</v>
      </c>
      <c r="D22" s="8" t="s">
        <v>28</v>
      </c>
      <c r="E22" s="8" t="s">
        <v>29</v>
      </c>
      <c r="F22" s="8">
        <v>340531</v>
      </c>
      <c r="G22" s="10">
        <v>17026.55</v>
      </c>
      <c r="H22" s="7"/>
      <c r="I22" s="7"/>
      <c r="J22" s="14" t="s">
        <v>153</v>
      </c>
      <c r="K22" s="7">
        <f>SUM(F1:F120)</f>
        <v>36726222</v>
      </c>
      <c r="L22" s="7"/>
      <c r="M22" s="7"/>
      <c r="N22" s="7"/>
      <c r="O22" s="7"/>
      <c r="P22" s="7"/>
      <c r="Q22" s="7"/>
      <c r="R22" s="7"/>
      <c r="S22" s="7"/>
      <c r="T22" s="7"/>
      <c r="U22" s="7"/>
      <c r="V22" s="7"/>
      <c r="W22" s="7"/>
    </row>
    <row r="23" spans="1:23" ht="14.25" customHeight="1" x14ac:dyDescent="0.45">
      <c r="A23" s="8" t="s">
        <v>52</v>
      </c>
      <c r="B23" s="9">
        <v>44559</v>
      </c>
      <c r="C23" s="8" t="s">
        <v>53</v>
      </c>
      <c r="D23" s="8" t="s">
        <v>24</v>
      </c>
      <c r="E23" s="8" t="s">
        <v>25</v>
      </c>
      <c r="F23" s="8">
        <v>446852</v>
      </c>
      <c r="G23" s="10">
        <v>26811.119999999999</v>
      </c>
      <c r="H23" s="7"/>
      <c r="I23" s="7"/>
      <c r="J23" s="7" t="s">
        <v>2</v>
      </c>
      <c r="K23" s="7">
        <f>SUMIFS(F2:F119,F2:F119,"&gt;500000")</f>
        <v>9959676</v>
      </c>
      <c r="L23" s="7"/>
      <c r="M23" s="7"/>
      <c r="N23" s="7"/>
      <c r="O23" s="7"/>
      <c r="P23" s="7"/>
      <c r="Q23" s="7"/>
      <c r="R23" s="7"/>
      <c r="S23" s="7"/>
      <c r="T23" s="7"/>
      <c r="U23" s="7"/>
      <c r="V23" s="7"/>
      <c r="W23" s="7"/>
    </row>
    <row r="24" spans="1:23" ht="14.25" customHeight="1" x14ac:dyDescent="0.45">
      <c r="A24" s="8" t="s">
        <v>54</v>
      </c>
      <c r="B24" s="9">
        <v>44312</v>
      </c>
      <c r="C24" s="8" t="s">
        <v>55</v>
      </c>
      <c r="D24" s="8" t="s">
        <v>28</v>
      </c>
      <c r="E24" s="8" t="s">
        <v>29</v>
      </c>
      <c r="F24" s="8">
        <v>136867</v>
      </c>
      <c r="G24" s="10">
        <v>4106.01</v>
      </c>
      <c r="H24" s="7"/>
      <c r="I24" s="7"/>
      <c r="J24" s="7" t="s">
        <v>4</v>
      </c>
      <c r="K24" s="7">
        <f>COUNTIF(D2:D119,"=Laptop")</f>
        <v>44</v>
      </c>
      <c r="L24" s="7"/>
      <c r="M24" s="7"/>
      <c r="N24" s="7"/>
      <c r="O24" s="7"/>
      <c r="P24" s="7"/>
      <c r="Q24" s="7"/>
      <c r="R24" s="7"/>
      <c r="S24" s="7"/>
      <c r="T24" s="7"/>
      <c r="U24" s="7"/>
      <c r="V24" s="7"/>
      <c r="W24" s="7"/>
    </row>
    <row r="25" spans="1:23" ht="14.25" customHeight="1" x14ac:dyDescent="0.45">
      <c r="A25" s="8" t="s">
        <v>56</v>
      </c>
      <c r="B25" s="9">
        <v>44314</v>
      </c>
      <c r="C25" s="8" t="s">
        <v>53</v>
      </c>
      <c r="D25" s="8" t="s">
        <v>24</v>
      </c>
      <c r="E25" s="8" t="s">
        <v>25</v>
      </c>
      <c r="F25" s="8">
        <v>516616</v>
      </c>
      <c r="G25" s="10">
        <v>51661.600000000006</v>
      </c>
      <c r="H25" s="7"/>
      <c r="I25" s="7"/>
      <c r="J25" s="7" t="s">
        <v>5</v>
      </c>
      <c r="K25" s="7">
        <f>SUMIFS(F2:F119,D2:D119,"=Laptop",E2:E119,"=Apple")</f>
        <v>6593786</v>
      </c>
      <c r="L25" s="7"/>
      <c r="M25" s="7"/>
      <c r="N25" s="7"/>
      <c r="O25" s="7"/>
      <c r="P25" s="7"/>
      <c r="Q25" s="7"/>
      <c r="R25" s="7"/>
      <c r="S25" s="7"/>
      <c r="T25" s="7"/>
      <c r="U25" s="7"/>
      <c r="V25" s="7"/>
      <c r="W25" s="7"/>
    </row>
    <row r="26" spans="1:23" ht="14.25" customHeight="1" x14ac:dyDescent="0.45">
      <c r="A26" s="8" t="s">
        <v>57</v>
      </c>
      <c r="B26" s="9">
        <v>44398</v>
      </c>
      <c r="C26" s="8" t="s">
        <v>53</v>
      </c>
      <c r="D26" s="8" t="s">
        <v>28</v>
      </c>
      <c r="E26" s="8" t="s">
        <v>29</v>
      </c>
      <c r="F26" s="8">
        <v>214977</v>
      </c>
      <c r="G26" s="10">
        <v>8599.08</v>
      </c>
      <c r="H26" s="7"/>
      <c r="I26" s="7"/>
      <c r="J26" s="7" t="s">
        <v>6</v>
      </c>
      <c r="K26" s="7">
        <f>COUNTIFS(D2:D119,"=Laptop",E2:E119,"=Apple")</f>
        <v>18</v>
      </c>
      <c r="L26" s="7"/>
      <c r="M26" s="7"/>
      <c r="N26" s="7"/>
      <c r="O26" s="7"/>
      <c r="P26" s="7"/>
      <c r="Q26" s="7"/>
      <c r="R26" s="7"/>
      <c r="S26" s="7"/>
      <c r="T26" s="7"/>
      <c r="U26" s="7"/>
      <c r="V26" s="7"/>
      <c r="W26" s="7"/>
    </row>
    <row r="27" spans="1:23" ht="14.25" customHeight="1" x14ac:dyDescent="0.45">
      <c r="A27" s="8" t="s">
        <v>58</v>
      </c>
      <c r="B27" s="9">
        <v>44502</v>
      </c>
      <c r="C27" s="8" t="s">
        <v>55</v>
      </c>
      <c r="D27" s="8" t="s">
        <v>33</v>
      </c>
      <c r="E27" s="8" t="s">
        <v>25</v>
      </c>
      <c r="F27" s="8">
        <v>164982</v>
      </c>
      <c r="G27" s="10">
        <v>4949.46</v>
      </c>
      <c r="H27" s="7"/>
      <c r="I27" s="7"/>
      <c r="J27" s="7" t="s">
        <v>3</v>
      </c>
      <c r="K27" s="7">
        <f>SUMIFS(F2:F119,D2:D119,"=Laptop")</f>
        <v>15114742</v>
      </c>
      <c r="L27" s="7"/>
      <c r="M27" s="7"/>
      <c r="N27" s="7"/>
      <c r="O27" s="7"/>
      <c r="P27" s="7"/>
      <c r="Q27" s="7"/>
      <c r="R27" s="7"/>
      <c r="S27" s="7"/>
      <c r="T27" s="7"/>
      <c r="U27" s="7"/>
      <c r="V27" s="7"/>
      <c r="W27" s="7"/>
    </row>
    <row r="28" spans="1:23" ht="14.25" customHeight="1" x14ac:dyDescent="0.45">
      <c r="A28" s="8" t="s">
        <v>59</v>
      </c>
      <c r="B28" s="9">
        <v>44407</v>
      </c>
      <c r="C28" s="8" t="s">
        <v>53</v>
      </c>
      <c r="D28" s="8" t="s">
        <v>24</v>
      </c>
      <c r="E28" s="8" t="s">
        <v>35</v>
      </c>
      <c r="F28" s="8">
        <v>599410</v>
      </c>
      <c r="G28" s="10">
        <v>59941</v>
      </c>
      <c r="H28" s="7"/>
      <c r="I28" s="7"/>
      <c r="J28" s="7" t="s">
        <v>8</v>
      </c>
      <c r="K28" s="15">
        <f>MAX(G2:G119)</f>
        <v>59941</v>
      </c>
      <c r="L28" s="7"/>
      <c r="M28" s="7"/>
      <c r="N28" s="7"/>
      <c r="O28" s="7"/>
      <c r="P28" s="7"/>
      <c r="Q28" s="7"/>
      <c r="R28" s="7"/>
      <c r="S28" s="7"/>
      <c r="T28" s="7"/>
      <c r="U28" s="7"/>
      <c r="V28" s="7"/>
      <c r="W28" s="7"/>
    </row>
    <row r="29" spans="1:23" ht="14.25" customHeight="1" x14ac:dyDescent="0.45">
      <c r="A29" s="8" t="s">
        <v>60</v>
      </c>
      <c r="B29" s="9">
        <v>44618</v>
      </c>
      <c r="C29" s="8" t="s">
        <v>61</v>
      </c>
      <c r="D29" s="8" t="s">
        <v>33</v>
      </c>
      <c r="E29" s="8" t="s">
        <v>25</v>
      </c>
      <c r="F29" s="8">
        <v>525266</v>
      </c>
      <c r="G29" s="10">
        <v>52526.600000000006</v>
      </c>
      <c r="H29" s="7"/>
      <c r="I29" s="7"/>
      <c r="J29" s="7" t="s">
        <v>7</v>
      </c>
      <c r="K29" s="15">
        <f>MIN(G2:G119)</f>
        <v>3310.1099999999997</v>
      </c>
      <c r="L29" s="7"/>
      <c r="M29" s="7"/>
      <c r="N29" s="7"/>
      <c r="O29" s="7"/>
      <c r="P29" s="7"/>
      <c r="Q29" s="7"/>
      <c r="R29" s="7"/>
      <c r="S29" s="7"/>
      <c r="T29" s="7"/>
      <c r="U29" s="7"/>
      <c r="V29" s="7"/>
      <c r="W29" s="7"/>
    </row>
    <row r="30" spans="1:23" ht="14.25" customHeight="1" x14ac:dyDescent="0.45">
      <c r="A30" s="8" t="s">
        <v>62</v>
      </c>
      <c r="B30" s="9">
        <v>44648</v>
      </c>
      <c r="C30" s="8" t="s">
        <v>53</v>
      </c>
      <c r="D30" s="8" t="s">
        <v>24</v>
      </c>
      <c r="E30" s="8" t="s">
        <v>25</v>
      </c>
      <c r="F30" s="8">
        <v>208439</v>
      </c>
      <c r="G30" s="10">
        <v>8337.56</v>
      </c>
      <c r="H30" s="7"/>
      <c r="I30" s="7"/>
      <c r="J30" s="7" t="s">
        <v>9</v>
      </c>
      <c r="K30" s="15">
        <f>AVERAGE(G2:G119)</f>
        <v>18678.626779661023</v>
      </c>
      <c r="L30" s="7"/>
      <c r="M30" s="7"/>
      <c r="N30" s="7"/>
      <c r="O30" s="7"/>
      <c r="P30" s="7"/>
      <c r="Q30" s="7"/>
      <c r="R30" s="7"/>
      <c r="S30" s="7"/>
      <c r="T30" s="7"/>
      <c r="U30" s="7"/>
      <c r="V30" s="7"/>
      <c r="W30" s="7"/>
    </row>
    <row r="31" spans="1:23" ht="14.25" customHeight="1" x14ac:dyDescent="0.45">
      <c r="A31" s="8" t="s">
        <v>63</v>
      </c>
      <c r="B31" s="9">
        <v>44439</v>
      </c>
      <c r="C31" s="8" t="s">
        <v>61</v>
      </c>
      <c r="D31" s="8" t="s">
        <v>24</v>
      </c>
      <c r="E31" s="8" t="s">
        <v>29</v>
      </c>
      <c r="F31" s="8">
        <v>596943</v>
      </c>
      <c r="G31" s="10">
        <v>59694.3</v>
      </c>
      <c r="H31" s="7"/>
      <c r="I31" s="7"/>
      <c r="J31" s="7" t="s">
        <v>10</v>
      </c>
      <c r="K31" s="7">
        <f>AVERAGEIF(D2:D119,"=Laptop",G2:G119)</f>
        <v>23617.810909090909</v>
      </c>
      <c r="L31" s="7"/>
      <c r="M31" s="7"/>
      <c r="N31" s="7"/>
      <c r="O31" s="7"/>
      <c r="P31" s="7"/>
      <c r="Q31" s="7"/>
      <c r="R31" s="7"/>
      <c r="S31" s="7"/>
      <c r="T31" s="7"/>
      <c r="U31" s="7"/>
      <c r="V31" s="7"/>
      <c r="W31" s="7"/>
    </row>
    <row r="32" spans="1:23" ht="14.25" customHeight="1" x14ac:dyDescent="0.45">
      <c r="A32" s="8" t="s">
        <v>64</v>
      </c>
      <c r="B32" s="9">
        <v>44467</v>
      </c>
      <c r="C32" s="8" t="s">
        <v>53</v>
      </c>
      <c r="D32" s="8" t="s">
        <v>28</v>
      </c>
      <c r="E32" s="8" t="s">
        <v>35</v>
      </c>
      <c r="F32" s="8">
        <v>244388</v>
      </c>
      <c r="G32" s="10">
        <v>9775.52</v>
      </c>
      <c r="H32" s="7"/>
      <c r="I32" s="7"/>
      <c r="J32" s="7" t="s">
        <v>11</v>
      </c>
      <c r="K32" s="7">
        <f>AVERAGEIFS(G2:G119,D2:D119,"=Laptop",E2:E119,"=Apple")</f>
        <v>26739.383333333335</v>
      </c>
      <c r="L32" s="7"/>
      <c r="M32" s="7"/>
      <c r="N32" s="7"/>
      <c r="O32" s="7"/>
      <c r="P32" s="7"/>
      <c r="Q32" s="7"/>
      <c r="R32" s="7"/>
      <c r="S32" s="7"/>
      <c r="T32" s="7"/>
      <c r="U32" s="7"/>
      <c r="V32" s="7"/>
      <c r="W32" s="7"/>
    </row>
    <row r="33" spans="1:23" ht="14.25" customHeight="1" x14ac:dyDescent="0.45">
      <c r="A33" s="8" t="s">
        <v>65</v>
      </c>
      <c r="B33" s="9">
        <v>44577</v>
      </c>
      <c r="C33" s="8" t="s">
        <v>55</v>
      </c>
      <c r="D33" s="8" t="s">
        <v>28</v>
      </c>
      <c r="E33" s="8" t="s">
        <v>35</v>
      </c>
      <c r="F33" s="8">
        <v>131993</v>
      </c>
      <c r="G33" s="10">
        <v>3959.79</v>
      </c>
      <c r="H33" s="7"/>
      <c r="I33" s="7"/>
      <c r="J33" s="7" t="s">
        <v>12</v>
      </c>
      <c r="K33" s="7" t="s">
        <v>154</v>
      </c>
      <c r="L33" s="7"/>
      <c r="M33" s="7"/>
      <c r="N33" s="7"/>
      <c r="O33" s="7"/>
      <c r="P33" s="7"/>
      <c r="Q33" s="7"/>
      <c r="R33" s="7"/>
      <c r="S33" s="7"/>
      <c r="T33" s="7"/>
      <c r="U33" s="7"/>
      <c r="V33" s="7"/>
      <c r="W33" s="7"/>
    </row>
    <row r="34" spans="1:23" ht="14.25" customHeight="1" x14ac:dyDescent="0.4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4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45">
      <c r="A36" s="8" t="s">
        <v>69</v>
      </c>
      <c r="B36" s="9">
        <v>44352</v>
      </c>
      <c r="C36" s="8" t="s">
        <v>55</v>
      </c>
      <c r="D36" s="8" t="s">
        <v>24</v>
      </c>
      <c r="E36" s="8" t="s">
        <v>35</v>
      </c>
      <c r="F36" s="8">
        <v>292765</v>
      </c>
      <c r="G36" s="10">
        <v>11710.6</v>
      </c>
      <c r="H36" s="7"/>
      <c r="I36" s="7"/>
      <c r="J36" s="7" t="s">
        <v>17</v>
      </c>
      <c r="K36" s="7" t="s">
        <v>23</v>
      </c>
      <c r="L36" s="7"/>
      <c r="M36" s="7"/>
      <c r="N36" s="7"/>
      <c r="O36" s="7"/>
      <c r="P36" s="7"/>
      <c r="Q36" s="7"/>
      <c r="R36" s="7"/>
      <c r="S36" s="7"/>
      <c r="T36" s="7"/>
      <c r="U36" s="7"/>
      <c r="V36" s="7"/>
      <c r="W36" s="7"/>
    </row>
    <row r="37" spans="1:23" ht="14.25" customHeight="1" x14ac:dyDescent="0.45">
      <c r="A37" s="8" t="s">
        <v>70</v>
      </c>
      <c r="B37" s="9">
        <v>44364</v>
      </c>
      <c r="C37" s="8" t="s">
        <v>55</v>
      </c>
      <c r="D37" s="8" t="s">
        <v>33</v>
      </c>
      <c r="E37" s="8" t="s">
        <v>25</v>
      </c>
      <c r="F37" s="8">
        <v>394736</v>
      </c>
      <c r="G37" s="10">
        <v>19736.800000000003</v>
      </c>
      <c r="H37" s="7"/>
      <c r="I37" s="7"/>
      <c r="J37" s="7" t="s">
        <v>18</v>
      </c>
      <c r="K37" s="7" t="s">
        <v>28</v>
      </c>
      <c r="L37" s="7"/>
      <c r="M37" s="7"/>
      <c r="N37" s="7"/>
      <c r="O37" s="7"/>
      <c r="P37" s="7"/>
      <c r="Q37" s="7"/>
      <c r="R37" s="7"/>
      <c r="S37" s="7"/>
      <c r="T37" s="7"/>
      <c r="U37" s="7"/>
      <c r="V37" s="7"/>
      <c r="W37" s="7"/>
    </row>
    <row r="38" spans="1:23" ht="14.25" customHeight="1" x14ac:dyDescent="0.45">
      <c r="A38" s="8" t="s">
        <v>71</v>
      </c>
      <c r="B38" s="9">
        <v>44620</v>
      </c>
      <c r="C38" s="8" t="s">
        <v>53</v>
      </c>
      <c r="D38" s="8" t="s">
        <v>33</v>
      </c>
      <c r="E38" s="8" t="s">
        <v>25</v>
      </c>
      <c r="F38" s="8">
        <v>289678</v>
      </c>
      <c r="G38" s="10">
        <v>11587.12</v>
      </c>
      <c r="H38" s="7"/>
      <c r="I38" s="7"/>
      <c r="J38" s="7" t="s">
        <v>19</v>
      </c>
      <c r="K38" s="7" t="s">
        <v>35</v>
      </c>
      <c r="L38" s="7"/>
      <c r="M38" s="7"/>
      <c r="N38" s="7"/>
      <c r="O38" s="7"/>
      <c r="P38" s="7"/>
      <c r="Q38" s="7"/>
      <c r="R38" s="7"/>
      <c r="S38" s="7"/>
      <c r="T38" s="7"/>
      <c r="U38" s="7"/>
      <c r="V38" s="7"/>
      <c r="W38" s="7"/>
    </row>
    <row r="39" spans="1:23" ht="14.25" customHeight="1" x14ac:dyDescent="0.45">
      <c r="A39" s="8" t="s">
        <v>72</v>
      </c>
      <c r="B39" s="9">
        <v>44574</v>
      </c>
      <c r="C39" s="8" t="s">
        <v>53</v>
      </c>
      <c r="D39" s="8" t="s">
        <v>33</v>
      </c>
      <c r="E39" s="8" t="s">
        <v>25</v>
      </c>
      <c r="F39" s="8">
        <v>311501</v>
      </c>
      <c r="G39" s="10">
        <v>15575.050000000001</v>
      </c>
      <c r="H39" s="7"/>
      <c r="I39" s="7"/>
      <c r="J39" s="7" t="s">
        <v>20</v>
      </c>
      <c r="K39" s="7">
        <f>SUMIFS(F2:F119,C2:C119,"=Delhi",D2:D119,"=Tablet",E2:E119,"=HP")</f>
        <v>314962</v>
      </c>
      <c r="L39" s="7"/>
      <c r="M39" s="7"/>
      <c r="N39" s="7"/>
      <c r="O39" s="7"/>
      <c r="P39" s="7"/>
      <c r="Q39" s="7"/>
      <c r="R39" s="7"/>
      <c r="S39" s="7"/>
      <c r="T39" s="7"/>
      <c r="U39" s="7"/>
      <c r="V39" s="7"/>
      <c r="W39" s="7"/>
    </row>
    <row r="40" spans="1:23" ht="14.25" customHeight="1" x14ac:dyDescent="0.4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4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4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4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4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4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4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4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4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4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4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4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4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4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4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4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4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4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4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4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4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4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4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4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4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4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4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4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4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4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4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4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4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4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4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4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4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4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4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4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4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4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4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4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4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4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4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4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4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4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4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4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4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4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4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4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4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4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4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4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4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4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4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4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4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4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4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4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4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4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4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4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4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4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4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4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4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4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4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4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4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4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4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4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4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4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4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4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4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4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4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4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4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4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4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4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4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4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4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4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4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4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4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4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4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4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4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4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4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4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4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4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4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4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4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4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4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4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4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4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4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4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4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4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4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4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4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4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4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4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4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4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4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4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4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4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4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4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4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4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4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4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4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4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4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4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4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4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4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4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4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4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4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4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4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4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4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4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4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4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4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4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4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4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4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4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4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4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4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4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4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4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4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4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4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4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4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4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4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4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4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4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4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4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4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4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4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4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4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4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4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4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4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4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4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4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4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4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4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4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4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4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4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4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4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4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4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4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4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4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4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4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4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4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4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4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4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4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4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4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4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4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4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4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4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4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4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4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4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4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4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4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4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4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4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4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4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4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4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4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4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4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4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4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4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4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4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4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4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4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4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4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4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4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4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4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4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4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4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4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4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4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4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4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4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4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4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4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4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4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4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4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4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4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4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4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4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4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4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4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4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4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4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4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4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4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4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4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4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4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4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4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4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4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4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4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4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4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4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4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4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4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4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4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4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4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4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4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4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4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4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4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4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4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4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4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4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4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4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4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4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4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4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4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4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4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4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4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4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4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4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4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4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4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4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4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4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4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4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4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4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4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4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4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4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4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4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4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4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4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4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4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4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4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4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4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4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4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4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4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4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4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4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4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4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4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4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4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4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4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4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4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4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4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4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4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4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4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4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4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4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4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4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4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4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4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4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4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4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4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4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4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4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4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4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4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4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4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4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4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4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4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4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4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4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4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4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4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4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4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4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4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4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4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4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4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4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4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4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4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4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4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4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4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4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4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4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4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4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4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4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4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4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4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4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4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4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4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4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4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4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4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4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4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4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4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4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4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4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4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4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4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4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4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4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4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4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4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4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4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4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4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4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4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4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4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4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4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4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4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4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4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4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4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4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4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4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4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4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4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4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4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4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4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4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4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4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4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4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4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4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4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4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4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4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4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4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4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4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4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4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4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4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4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4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4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4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4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4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4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4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4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4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4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4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4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4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4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4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4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4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4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4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4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4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4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4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4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4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4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4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4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4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4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4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4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4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4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4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4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4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4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4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4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4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4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4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4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4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4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4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4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4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4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4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4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4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4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4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4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4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4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4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4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4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4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4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4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4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4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4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4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4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4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4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4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4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4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4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4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4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4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4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4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4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4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4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4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4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4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4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4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4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4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4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4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4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4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4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4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4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4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4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4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4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4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4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4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4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4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4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4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4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4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4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4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4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4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4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4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4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4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4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4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4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4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4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4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4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4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4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4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4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4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4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4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4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4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4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4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4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4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4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4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4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4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4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4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4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4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4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4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4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4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4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4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4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4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4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4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4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4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4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4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4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4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4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4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4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4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4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4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4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4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4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4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4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4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4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4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4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4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4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4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4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4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4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4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4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4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4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4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4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4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4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4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4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4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4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4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4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4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4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4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4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4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4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4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4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4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4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4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4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4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4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4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4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4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4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4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4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4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4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4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4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4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4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4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4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4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4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4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4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4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4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4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4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4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4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4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4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4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4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4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4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4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4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4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4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4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4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4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4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4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4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4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4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4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4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4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4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4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4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4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4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4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4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4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4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4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4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4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4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4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4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4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4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4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4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4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4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4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4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4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4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4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4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4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4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4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4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4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4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4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4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4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4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4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4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4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4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4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4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4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4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4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4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4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4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4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4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4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4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4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4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4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4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4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4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4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4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4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4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4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4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4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4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4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4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4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4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4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4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4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4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4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4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4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4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4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4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4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4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4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4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4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4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4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4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4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4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4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4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4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4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4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4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4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4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4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4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4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4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4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4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4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4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4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4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4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4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4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4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4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4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4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4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4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4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4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4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4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4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4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4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4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4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4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4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4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4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4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4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4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4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4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4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4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4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4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4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4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4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4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4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4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4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4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4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4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4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4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4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4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4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4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4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4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4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4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4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4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4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4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4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4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4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4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4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4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4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4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4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4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4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4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4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4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4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4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4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4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4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4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4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4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4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4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4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4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4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4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4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4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4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4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soma shekar</cp:lastModifiedBy>
  <dcterms:created xsi:type="dcterms:W3CDTF">2022-11-11T15:20:55Z</dcterms:created>
  <dcterms:modified xsi:type="dcterms:W3CDTF">2024-11-17T01:47:44Z</dcterms:modified>
</cp:coreProperties>
</file>