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50" i="5" l="1"/>
  <c r="I150" i="5"/>
  <c r="H150" i="5"/>
  <c r="G150" i="5"/>
  <c r="F150" i="5"/>
  <c r="E150" i="5"/>
  <c r="D150" i="5"/>
  <c r="C150" i="5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<sst xmlns="http://schemas.openxmlformats.org/spreadsheetml/2006/main" count="275" uniqueCount="270">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</sst>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4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4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47264"/>
        <c:axId val="77948800"/>
      </c:lineChart>
      <c:dateAx>
        <c:axId val="7794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8800"/>
        <c:crosses val="autoZero"/>
        <c:auto val="1"/>
        <c:lblOffset val="100"/>
        <c:baseTimeUnit val="days"/>
      </c:dateAx>
      <c:valAx>
        <c:axId val="77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0"/>
  <sheetViews>
    <sheetView tabSelected="1" workbookViewId="0">
      <pane ySplit="1" topLeftCell="A125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0" si="45">C128/B128</f>
        <v>610.15232452781834</v>
      </c>
      <c r="E128" s="16">
        <f>E127+D128</f>
        <v>158642.23792691118</v>
      </c>
      <c r="F128" s="16">
        <f t="shared" ref="F128:F150" si="46">E128*B128</f>
        <v>520008.63243348437</v>
      </c>
      <c r="G128" s="16">
        <f>G127+C128</f>
        <v>252000</v>
      </c>
      <c r="H128" s="16">
        <f t="shared" ref="H128:H150" si="47">F128</f>
        <v>520008.63243348437</v>
      </c>
      <c r="I128" s="16">
        <f t="shared" ref="I128:I150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0" si="49">C128</f>
        <v>2000</v>
      </c>
      <c r="D129" s="16">
        <f t="shared" si="45"/>
        <v>640.11675729653098</v>
      </c>
      <c r="E129" s="16">
        <f t="shared" ref="E129:E150" si="50">E128+D129</f>
        <v>159282.3546842077</v>
      </c>
      <c r="F129" s="16">
        <f t="shared" si="46"/>
        <v>497666.56744597905</v>
      </c>
      <c r="G129" s="16">
        <f t="shared" ref="G129:G150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10.100000380000001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49"/>
        <v>2000</v>
      </c>
      <c r="D150" s="16">
        <f t="shared" si="45"/>
        <v>812.20255014944246</v>
      </c>
      <c r="E150" s="16">
        <f t="shared" si="50"/>
        <v>174498.12646538622</v>
      </c>
      <c r="F150" s="16">
        <f t="shared" si="46"/>
        <v>429691.15630892606</v>
      </c>
      <c r="G150" s="16">
        <f t="shared" si="51"/>
        <v>296000</v>
      </c>
      <c r="H150" s="16">
        <f t="shared" si="47"/>
        <v>429691.15630892606</v>
      </c>
      <c r="I150" s="16">
        <f t="shared" si="48"/>
        <v>133691.15630892606</v>
      </c>
      <c r="J150" s="31">
        <f>VLOOKUP(A150,myPEPB!B:C,2)</f>
        <v>10.72999954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4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24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10.55</v>
      </c>
      <c r="D344" s="17">
        <f>SUM($C$3:C344)/A344</f>
        <v>12.74526316497885</v>
      </c>
    </row>
    <row r="345" spans="1:4" ht="12.75" customHeight="1">
      <c r="A345" s="17">
        <f t="shared" si="3"/>
        <v>343</v>
      </c>
      <c r="B345" s="20" t="s">
        <v>196</v>
      </c>
      <c r="C345" s="21">
        <v>10.55000019</v>
      </c>
      <c r="D345" s="17">
        <f>SUM($C$3:C345)/A345</f>
        <v>12.738862981378329</v>
      </c>
    </row>
    <row r="346" spans="1:4" ht="12.75" customHeight="1">
      <c r="A346" s="17">
        <f t="shared" si="3"/>
        <v>344</v>
      </c>
      <c r="B346" s="20" t="s">
        <v>197</v>
      </c>
      <c r="C346" s="21">
        <v>10.55</v>
      </c>
      <c r="D346" s="17">
        <f>SUM($C$3:C346)/A346</f>
        <v>12.732500007595252</v>
      </c>
    </row>
    <row r="347" spans="1:4" ht="12.75" customHeight="1">
      <c r="A347" s="17">
        <f t="shared" si="3"/>
        <v>345</v>
      </c>
      <c r="B347" s="20" t="s">
        <v>198</v>
      </c>
      <c r="C347" s="21">
        <v>10.49</v>
      </c>
      <c r="D347" s="17">
        <f>SUM($C$3:C347)/A347</f>
        <v>12.726000007573237</v>
      </c>
    </row>
    <row r="348" spans="1:4" ht="12.75" customHeight="1">
      <c r="A348" s="17">
        <f t="shared" si="3"/>
        <v>346</v>
      </c>
      <c r="B348" s="20" t="s">
        <v>199</v>
      </c>
      <c r="C348" s="21">
        <v>10.42</v>
      </c>
      <c r="D348" s="17">
        <f>SUM($C$3:C348)/A348</f>
        <v>12.719335267666956</v>
      </c>
    </row>
    <row r="349" spans="1:4" ht="12.75" customHeight="1">
      <c r="A349" s="17">
        <f t="shared" si="3"/>
        <v>347</v>
      </c>
      <c r="B349" s="20" t="s">
        <v>200</v>
      </c>
      <c r="C349" s="21">
        <v>10.4</v>
      </c>
      <c r="D349" s="17">
        <f>SUM($C$3:C349)/A349</f>
        <v>12.712651304359557</v>
      </c>
    </row>
    <row r="350" spans="1:4" ht="12.75" customHeight="1">
      <c r="A350" s="17">
        <f t="shared" si="3"/>
        <v>348</v>
      </c>
      <c r="B350" s="20" t="s">
        <v>201</v>
      </c>
      <c r="C350" s="21">
        <v>10.34</v>
      </c>
      <c r="D350" s="17">
        <f>SUM($C$3:C350)/A350</f>
        <v>12.705833340841282</v>
      </c>
    </row>
    <row r="351" spans="1:4" ht="12.75" customHeight="1">
      <c r="A351" s="17">
        <f t="shared" si="3"/>
        <v>349</v>
      </c>
      <c r="B351" s="20" t="s">
        <v>202</v>
      </c>
      <c r="C351" s="21">
        <v>10.48</v>
      </c>
      <c r="D351" s="17">
        <f>SUM($C$3:C351)/A351</f>
        <v>12.699455594878986</v>
      </c>
    </row>
    <row r="352" spans="1:4" ht="12.75" customHeight="1">
      <c r="A352" s="17">
        <f t="shared" si="3"/>
        <v>350</v>
      </c>
      <c r="B352" s="20" t="s">
        <v>203</v>
      </c>
      <c r="C352" s="21">
        <v>10.37</v>
      </c>
      <c r="D352" s="17">
        <f>SUM($C$3:C352)/A352</f>
        <v>12.692800007465046</v>
      </c>
    </row>
    <row r="353" spans="1:4" ht="12.75" customHeight="1">
      <c r="A353" s="17">
        <f t="shared" si="3"/>
        <v>351</v>
      </c>
      <c r="B353" s="20" t="s">
        <v>204</v>
      </c>
      <c r="C353" s="21">
        <v>10.37</v>
      </c>
      <c r="D353" s="17">
        <f>SUM($C$3:C353)/A353</f>
        <v>12.686182343626113</v>
      </c>
    </row>
    <row r="354" spans="1:4" ht="12.75" customHeight="1">
      <c r="A354" s="17">
        <f t="shared" si="3"/>
        <v>352</v>
      </c>
      <c r="B354" s="20" t="s">
        <v>205</v>
      </c>
      <c r="C354" s="21">
        <v>10.350000380000001</v>
      </c>
      <c r="D354" s="17">
        <f>SUM($C$3:C354)/A354</f>
        <v>12.67954546304763</v>
      </c>
    </row>
    <row r="355" spans="1:4" ht="12.75" customHeight="1">
      <c r="A355" s="17">
        <f t="shared" si="3"/>
        <v>353</v>
      </c>
      <c r="B355" s="20" t="s">
        <v>206</v>
      </c>
      <c r="C355" s="21">
        <v>10.149999619999999</v>
      </c>
      <c r="D355" s="17">
        <f>SUM($C$3:C355)/A355</f>
        <v>12.672379610801036</v>
      </c>
    </row>
    <row r="356" spans="1:4" ht="12.75" customHeight="1">
      <c r="A356" s="17">
        <f t="shared" si="3"/>
        <v>354</v>
      </c>
      <c r="B356" s="20" t="s">
        <v>207</v>
      </c>
      <c r="C356" s="21">
        <v>10.15999985</v>
      </c>
      <c r="D356" s="17">
        <f>SUM($C$3:C356)/A356</f>
        <v>12.66528249283267</v>
      </c>
    </row>
    <row r="357" spans="1:4" ht="12.75" customHeight="1">
      <c r="A357" s="17">
        <f t="shared" si="3"/>
        <v>355</v>
      </c>
      <c r="B357" s="20" t="s">
        <v>208</v>
      </c>
      <c r="C357" s="21">
        <v>10.260000229999999</v>
      </c>
      <c r="D357" s="17">
        <f>SUM($C$3:C357)/A357</f>
        <v>12.658507049838775</v>
      </c>
    </row>
    <row r="358" spans="1:4" ht="12.75" customHeight="1">
      <c r="A358" s="17">
        <f t="shared" si="3"/>
        <v>356</v>
      </c>
      <c r="B358" s="20" t="s">
        <v>209</v>
      </c>
      <c r="C358" s="21">
        <v>10.170000079999999</v>
      </c>
      <c r="D358" s="17">
        <f>SUM($C$3:C358)/A358</f>
        <v>12.65151686172125</v>
      </c>
    </row>
    <row r="359" spans="1:4" ht="12.75" customHeight="1">
      <c r="A359" s="17">
        <f t="shared" si="3"/>
        <v>357</v>
      </c>
      <c r="B359" s="20" t="s">
        <v>210</v>
      </c>
      <c r="C359" s="21">
        <v>10.39000034</v>
      </c>
      <c r="D359" s="17">
        <f>SUM($C$3:C359)/A359</f>
        <v>12.645182081548363</v>
      </c>
    </row>
    <row r="360" spans="1:4" ht="12.75" customHeight="1">
      <c r="A360" s="17">
        <f t="shared" si="3"/>
        <v>358</v>
      </c>
      <c r="B360" s="20" t="s">
        <v>211</v>
      </c>
      <c r="C360" s="21">
        <v>10.369999890000001</v>
      </c>
      <c r="D360" s="17">
        <f>SUM($C$3:C360)/A360</f>
        <v>12.638826824030073</v>
      </c>
    </row>
    <row r="361" spans="1:4" ht="12.75" customHeight="1">
      <c r="A361" s="17">
        <f t="shared" si="3"/>
        <v>359</v>
      </c>
      <c r="B361" s="20" t="s">
        <v>212</v>
      </c>
      <c r="C361" s="21">
        <v>10.350000380000001</v>
      </c>
      <c r="D361" s="17">
        <f>SUM($C$3:C361)/A361</f>
        <v>12.63245126290464</v>
      </c>
    </row>
    <row r="362" spans="1:4" ht="12.75" customHeight="1">
      <c r="A362" s="17">
        <f t="shared" si="3"/>
        <v>360</v>
      </c>
      <c r="B362" s="20" t="s">
        <v>213</v>
      </c>
      <c r="C362" s="21">
        <v>10.18000031</v>
      </c>
      <c r="D362" s="17">
        <f>SUM($C$3:C362)/A362</f>
        <v>12.625638899146571</v>
      </c>
    </row>
    <row r="363" spans="1:4" ht="12.75" customHeight="1">
      <c r="A363" s="17">
        <f t="shared" si="3"/>
        <v>361</v>
      </c>
      <c r="B363" s="20" t="s">
        <v>214</v>
      </c>
      <c r="C363" s="21">
        <v>10.119999890000001</v>
      </c>
      <c r="D363" s="17">
        <f>SUM($C$3:C363)/A363</f>
        <v>12.618698070866387</v>
      </c>
    </row>
    <row r="364" spans="1:4" ht="12.75" customHeight="1">
      <c r="A364" s="17">
        <f t="shared" si="3"/>
        <v>362</v>
      </c>
      <c r="B364" s="20">
        <v>44834</v>
      </c>
      <c r="C364" s="21">
        <v>10.100000380000001</v>
      </c>
      <c r="D364" s="17">
        <f>SUM($C$3:C364)/A364</f>
        <v>12.611740342438578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12.604958687555827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12.598241767672432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12.591835626473328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12.585218589461107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12.57923706834541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12.573233706447732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12.567208683882834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12.560756769358825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12.554177909845729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12.547580658421412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12.540241301213847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12.532860976165148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12.525653346692707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12.518244693565864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12.51031831436012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12.502063504912076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12.494696582835791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12.487631592933591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12.480419960855023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12.473979072109332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12.467676255785285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12.461223973272823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12.454623391721466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12.447953383229958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12.441963839888279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12.436082489398874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12.430616982793735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12.425051298812212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12.41936063004287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12.413673484507049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12.40783716492815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12.402055852605997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12.396405078498134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12.390681833628189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12.385163742888572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12.379422126398902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12.374436106884119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12.369450016891909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12.364713234480707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12.359875639569063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12.355533515550281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12.351386156130602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12.347185201720402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12.343029572775277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12.339164636380252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12.33568629187932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12.332200505957854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12.328804893943325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12.325352813544434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12.322014578098939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12.31828088597279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12.314130449968024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12.310024110715089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12.306009630497025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12.301990423013818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12.297990446188425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12.294295958250029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12.290595253039911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12.28676961184504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12.283080583238773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2023-01-26T11:18:31Z</dcterms:modified>
</cp:coreProperties>
</file>