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3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AD6" i="13" l="1"/>
  <c r="AD4" i="13"/>
  <c r="AD3" i="13"/>
  <c r="AA4" i="8" l="1"/>
  <c r="AA3" i="8"/>
  <c r="AA6" i="8" s="1"/>
  <c r="AD4" i="9"/>
  <c r="AD3" i="9"/>
  <c r="AD6" i="9" s="1"/>
  <c r="AD6" i="10"/>
  <c r="AD4" i="10"/>
  <c r="AD3" i="10"/>
  <c r="AB4" i="15"/>
  <c r="AB3" i="15"/>
  <c r="AB6" i="15" s="1"/>
  <c r="AB4" i="11"/>
  <c r="AB3" i="11"/>
  <c r="AB6" i="11" s="1"/>
  <c r="AA6" i="14"/>
  <c r="AA4" i="14"/>
  <c r="AA3" i="14"/>
  <c r="V4" i="15" l="1"/>
  <c r="S4" i="15"/>
  <c r="S5" i="15" l="1"/>
  <c r="V5" i="15"/>
  <c r="R4" i="15"/>
  <c r="R5" i="15"/>
  <c r="U4" i="15" l="1"/>
  <c r="T4" i="15"/>
  <c r="W4" i="15" l="1"/>
  <c r="X4" i="15" s="1"/>
  <c r="U4" i="14" l="1"/>
  <c r="R4" i="14"/>
  <c r="U5" i="14" l="1"/>
  <c r="R5" i="14"/>
  <c r="Q5" i="14" s="1"/>
  <c r="Q4" i="14"/>
  <c r="T4" i="14" l="1"/>
  <c r="S4" i="14"/>
  <c r="V4" i="14" l="1"/>
  <c r="W4" i="14" s="1"/>
  <c r="U5" i="15" l="1"/>
  <c r="T5" i="15"/>
  <c r="W5" i="15" s="1"/>
  <c r="H2" i="15" l="1"/>
  <c r="U5" i="13" l="1"/>
  <c r="U4" i="13"/>
  <c r="T5" i="13" l="1"/>
  <c r="X4" i="13"/>
  <c r="S4" i="11" l="1"/>
  <c r="V4" i="11"/>
  <c r="V5" i="11" l="1"/>
  <c r="S5" i="11"/>
  <c r="R5" i="11" s="1"/>
  <c r="R4" i="11"/>
  <c r="X5" i="13"/>
  <c r="R5" i="8" l="1"/>
  <c r="T5" i="14"/>
  <c r="S5" i="14"/>
  <c r="V5" i="14" s="1"/>
  <c r="R4" i="8"/>
  <c r="Q4" i="8" l="1"/>
  <c r="Q5" i="8"/>
  <c r="H2" i="14"/>
  <c r="U4" i="8"/>
  <c r="U4" i="9"/>
  <c r="T4" i="13"/>
  <c r="U5" i="8" l="1"/>
  <c r="U5" i="9"/>
  <c r="T5" i="9" s="1"/>
  <c r="X4" i="9" l="1"/>
  <c r="X5" i="9" l="1"/>
  <c r="T4" i="9"/>
  <c r="W4" i="13" l="1"/>
  <c r="V4" i="13"/>
  <c r="Y4" i="13" s="1"/>
  <c r="Z4" i="13" s="1"/>
  <c r="U4" i="11" l="1"/>
  <c r="T4" i="11"/>
  <c r="W4" i="11" s="1"/>
  <c r="X4" i="11" s="1"/>
  <c r="T4" i="8" l="1"/>
  <c r="S4" i="8"/>
  <c r="V4" i="8" s="1"/>
  <c r="W4" i="8" s="1"/>
  <c r="W4" i="9"/>
  <c r="V4" i="9"/>
  <c r="Y4" i="9" s="1"/>
  <c r="Z4" i="9" s="1"/>
  <c r="W5" i="13" l="1"/>
  <c r="V5" i="13"/>
  <c r="Y5" i="13" s="1"/>
  <c r="J2" i="13" l="1"/>
  <c r="U5" i="11" l="1"/>
  <c r="T5" i="11"/>
  <c r="W5" i="11" s="1"/>
  <c r="H2" i="11" l="1"/>
  <c r="W5" i="9" l="1"/>
  <c r="V5" i="9"/>
  <c r="Y5" i="9" s="1"/>
  <c r="T5" i="8"/>
  <c r="S5" i="8"/>
  <c r="V5" i="8" s="1"/>
  <c r="H2" i="8" l="1"/>
  <c r="J2" i="9"/>
  <c r="U4" i="10" l="1"/>
  <c r="X4" i="10"/>
  <c r="T4" i="10" l="1"/>
  <c r="W4" i="10" l="1"/>
  <c r="V4" i="10"/>
  <c r="Y4" i="10" s="1"/>
  <c r="Z4" i="10" s="1"/>
  <c r="U5" i="10" l="1"/>
  <c r="T5" i="10" s="1"/>
  <c r="X5" i="10"/>
  <c r="W5" i="10" l="1"/>
  <c r="V5" i="10"/>
  <c r="Y5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<sst xmlns="http://schemas.openxmlformats.org/spreadsheetml/2006/main" count="162" uniqueCount="27">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</sst>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68704"/>
        <c:axId val="80570624"/>
      </c:lineChart>
      <c:dateAx>
        <c:axId val="80568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70624"/>
        <c:crosses val="autoZero"/>
        <c:auto val="1"/>
        <c:lblOffset val="100"/>
        <c:baseTimeUnit val="days"/>
      </c:dateAx>
      <c:valAx>
        <c:axId val="80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0592"/>
        <c:axId val="8098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77280"/>
        <c:axId val="80987264"/>
      </c:lineChart>
      <c:dateAx>
        <c:axId val="8097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7264"/>
        <c:crosses val="autoZero"/>
        <c:auto val="1"/>
        <c:lblOffset val="100"/>
        <c:baseTimeUnit val="months"/>
      </c:dateAx>
      <c:valAx>
        <c:axId val="809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77280"/>
        <c:crosses val="autoZero"/>
        <c:crossBetween val="between"/>
      </c:valAx>
      <c:valAx>
        <c:axId val="8098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90592"/>
        <c:crosses val="max"/>
        <c:crossBetween val="between"/>
      </c:valAx>
      <c:catAx>
        <c:axId val="8099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8098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6169218.0708446894</c:v>
                </c:pt>
                <c:pt idx="16">
                  <c:v>8631760.2332314495</c:v>
                </c:pt>
                <c:pt idx="17">
                  <c:v>9960685.3694002461</c:v>
                </c:pt>
                <c:pt idx="18">
                  <c:v>10931034.910544405</c:v>
                </c:pt>
                <c:pt idx="19">
                  <c:v>11358771.598912753</c:v>
                </c:pt>
                <c:pt idx="20">
                  <c:v>11532962.367859984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5706413.7442452544</c:v>
                </c:pt>
                <c:pt idx="16">
                  <c:v>8095166.0442423308</c:v>
                </c:pt>
                <c:pt idx="17">
                  <c:v>9812942.5767630897</c:v>
                </c:pt>
                <c:pt idx="18">
                  <c:v>10824178.850611808</c:v>
                </c:pt>
                <c:pt idx="19">
                  <c:v>12240014.638386695</c:v>
                </c:pt>
                <c:pt idx="20">
                  <c:v>12010859.474023988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-536594.18898911867</c:v>
                </c:pt>
                <c:pt idx="17">
                  <c:v>-147742.79263715632</c:v>
                </c:pt>
                <c:pt idx="18">
                  <c:v>-106856.05993259698</c:v>
                </c:pt>
                <c:pt idx="19">
                  <c:v>881243.03947394155</c:v>
                </c:pt>
                <c:pt idx="20">
                  <c:v>477897.10616400465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6704"/>
        <c:axId val="94378240"/>
      </c:lineChart>
      <c:dateAx>
        <c:axId val="94376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78240"/>
        <c:crosses val="autoZero"/>
        <c:auto val="1"/>
        <c:lblOffset val="100"/>
        <c:baseTimeUnit val="days"/>
      </c:dateAx>
      <c:valAx>
        <c:axId val="94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1526720.9655698179</c:v>
                </c:pt>
                <c:pt idx="16">
                  <c:v>2462542.1623867596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12800"/>
        <c:axId val="94406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3584"/>
        <c:axId val="94405376"/>
      </c:lineChart>
      <c:dateAx>
        <c:axId val="9440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05376"/>
        <c:crosses val="autoZero"/>
        <c:auto val="1"/>
        <c:lblOffset val="100"/>
        <c:baseTimeUnit val="days"/>
      </c:dateAx>
      <c:valAx>
        <c:axId val="944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03584"/>
        <c:crosses val="autoZero"/>
        <c:crossBetween val="between"/>
      </c:valAx>
      <c:valAx>
        <c:axId val="94406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12800"/>
        <c:crosses val="max"/>
        <c:crossBetween val="between"/>
      </c:valAx>
      <c:catAx>
        <c:axId val="9441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9440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23335253.905480795</c:v>
                </c:pt>
                <c:pt idx="16">
                  <c:v>27278646.087988157</c:v>
                </c:pt>
                <c:pt idx="17">
                  <c:v>30070697.116007932</c:v>
                </c:pt>
                <c:pt idx="18">
                  <c:v>32524365.410766624</c:v>
                </c:pt>
                <c:pt idx="19">
                  <c:v>33427449.505397856</c:v>
                </c:pt>
                <c:pt idx="20">
                  <c:v>34643870.054104492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21287477.541379735</c:v>
                </c:pt>
                <c:pt idx="16">
                  <c:v>24955600.507737815</c:v>
                </c:pt>
                <c:pt idx="17">
                  <c:v>28946394.100295544</c:v>
                </c:pt>
                <c:pt idx="18">
                  <c:v>31520670.812874004</c:v>
                </c:pt>
                <c:pt idx="19">
                  <c:v>35301159.916489385</c:v>
                </c:pt>
                <c:pt idx="20">
                  <c:v>35354299.234405242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-2323045.5802503414</c:v>
                </c:pt>
                <c:pt idx="17">
                  <c:v>-1124303.0157123879</c:v>
                </c:pt>
                <c:pt idx="18">
                  <c:v>-1003694.5978926197</c:v>
                </c:pt>
                <c:pt idx="19">
                  <c:v>1873710.4110915288</c:v>
                </c:pt>
                <c:pt idx="20">
                  <c:v>710429.18030074984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8592"/>
        <c:axId val="94800128"/>
      </c:lineChart>
      <c:dateAx>
        <c:axId val="94798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00128"/>
        <c:crosses val="autoZero"/>
        <c:auto val="1"/>
        <c:lblOffset val="100"/>
        <c:baseTimeUnit val="days"/>
      </c:dateAx>
      <c:valAx>
        <c:axId val="94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3985735.7610334312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2453668.2947586924</c:v>
                </c:pt>
                <c:pt idx="19">
                  <c:v>903084.09463123081</c:v>
                </c:pt>
                <c:pt idx="20">
                  <c:v>1216420.548706634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08416"/>
        <c:axId val="94906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5472"/>
        <c:axId val="94905088"/>
      </c:lineChart>
      <c:dateAx>
        <c:axId val="9482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05088"/>
        <c:crosses val="autoZero"/>
        <c:auto val="1"/>
        <c:lblOffset val="100"/>
        <c:baseTimeUnit val="days"/>
      </c:dateAx>
      <c:valAx>
        <c:axId val="949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5472"/>
        <c:crosses val="autoZero"/>
        <c:crossBetween val="between"/>
      </c:valAx>
      <c:valAx>
        <c:axId val="94906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08416"/>
        <c:crosses val="max"/>
        <c:crossBetween val="between"/>
      </c:valAx>
      <c:catAx>
        <c:axId val="9490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490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16256"/>
        <c:axId val="264014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3232"/>
        <c:axId val="264012928"/>
      </c:lineChart>
      <c:dateAx>
        <c:axId val="10070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2928"/>
        <c:crosses val="autoZero"/>
        <c:auto val="1"/>
        <c:lblOffset val="100"/>
        <c:baseTimeUnit val="months"/>
      </c:dateAx>
      <c:valAx>
        <c:axId val="2640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3232"/>
        <c:crosses val="autoZero"/>
        <c:crossBetween val="between"/>
      </c:valAx>
      <c:valAx>
        <c:axId val="264014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6256"/>
        <c:crosses val="max"/>
        <c:crossBetween val="between"/>
      </c:valAx>
      <c:catAx>
        <c:axId val="26401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6401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4339714.4476100737</c:v>
                </c:pt>
                <c:pt idx="16">
                  <c:v>4734273.8035304034</c:v>
                </c:pt>
                <c:pt idx="17">
                  <c:v>5047709.1225246815</c:v>
                </c:pt>
                <c:pt idx="18">
                  <c:v>5320900.2169426642</c:v>
                </c:pt>
                <c:pt idx="19">
                  <c:v>5461205.7396658277</c:v>
                </c:pt>
                <c:pt idx="20">
                  <c:v>5497231.9178632172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3863320.9150351929</c:v>
                </c:pt>
                <c:pt idx="16">
                  <c:v>4207923.5150201302</c:v>
                </c:pt>
                <c:pt idx="17">
                  <c:v>4723486.4896567063</c:v>
                </c:pt>
                <c:pt idx="18">
                  <c:v>5016358.5236119805</c:v>
                </c:pt>
                <c:pt idx="19">
                  <c:v>5614588.7912871493</c:v>
                </c:pt>
                <c:pt idx="20">
                  <c:v>5465597.089761504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-476393.53257488087</c:v>
                </c:pt>
                <c:pt idx="16">
                  <c:v>-526350.28851027321</c:v>
                </c:pt>
                <c:pt idx="17">
                  <c:v>-324222.63286797516</c:v>
                </c:pt>
                <c:pt idx="18">
                  <c:v>-304541.69333068375</c:v>
                </c:pt>
                <c:pt idx="19">
                  <c:v>153383.05162132159</c:v>
                </c:pt>
                <c:pt idx="20">
                  <c:v>-31634.82810171321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27552"/>
        <c:axId val="487529472"/>
      </c:lineChart>
      <c:dateAx>
        <c:axId val="48752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529472"/>
        <c:crosses val="autoZero"/>
        <c:auto val="1"/>
        <c:lblOffset val="100"/>
        <c:baseTimeUnit val="days"/>
      </c:dateAx>
      <c:valAx>
        <c:axId val="4875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5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377509.86587853474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273191.09441798262</c:v>
                </c:pt>
                <c:pt idx="19">
                  <c:v>140305.52272316307</c:v>
                </c:pt>
                <c:pt idx="20">
                  <c:v>36026.178197389869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35872"/>
        <c:axId val="559880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0784"/>
        <c:axId val="559878528"/>
      </c:lineChart>
      <c:dateAx>
        <c:axId val="49927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78528"/>
        <c:crosses val="autoZero"/>
        <c:auto val="1"/>
        <c:lblOffset val="100"/>
        <c:baseTimeUnit val="months"/>
      </c:dateAx>
      <c:valAx>
        <c:axId val="559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70784"/>
        <c:crosses val="autoZero"/>
        <c:crossBetween val="between"/>
      </c:valAx>
      <c:valAx>
        <c:axId val="559880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5872"/>
        <c:crosses val="max"/>
        <c:crossBetween val="between"/>
      </c:valAx>
      <c:catAx>
        <c:axId val="55993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5988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37228309.95714125</c:v>
                </c:pt>
                <c:pt idx="16">
                  <c:v>41171702.139648609</c:v>
                </c:pt>
                <c:pt idx="17">
                  <c:v>43963753.167668387</c:v>
                </c:pt>
                <c:pt idx="18">
                  <c:v>46294738.047689147</c:v>
                </c:pt>
                <c:pt idx="19">
                  <c:v>47152667.937588818</c:v>
                </c:pt>
                <c:pt idx="20">
                  <c:v>47395952.047330149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33894872.046851009</c:v>
                </c:pt>
                <c:pt idx="16">
                  <c:v>37399968.294967815</c:v>
                </c:pt>
                <c:pt idx="17">
                  <c:v>41988527.240865454</c:v>
                </c:pt>
                <c:pt idx="18">
                  <c:v>44494462.058331147</c:v>
                </c:pt>
                <c:pt idx="19">
                  <c:v>49414126.19109492</c:v>
                </c:pt>
                <c:pt idx="20">
                  <c:v>48029063.649621032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-3771733.8446807936</c:v>
                </c:pt>
                <c:pt idx="17">
                  <c:v>-1975225.9268029332</c:v>
                </c:pt>
                <c:pt idx="18">
                  <c:v>-1800275.9893580005</c:v>
                </c:pt>
                <c:pt idx="19">
                  <c:v>2261458.2535061017</c:v>
                </c:pt>
                <c:pt idx="20">
                  <c:v>633111.60229088366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21888"/>
        <c:axId val="578423808"/>
      </c:lineChart>
      <c:dateAx>
        <c:axId val="57842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423808"/>
        <c:crosses val="autoZero"/>
        <c:auto val="1"/>
        <c:lblOffset val="100"/>
        <c:baseTimeUnit val="months"/>
      </c:dateAx>
      <c:valAx>
        <c:axId val="5784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4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3786448.9729817593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2330984.8800207577</c:v>
                </c:pt>
                <c:pt idx="19">
                  <c:v>857929.88989966922</c:v>
                </c:pt>
                <c:pt idx="20">
                  <c:v>243284.1097413268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20704"/>
        <c:axId val="80519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15840"/>
        <c:axId val="80517376"/>
      </c:lineChart>
      <c:dateAx>
        <c:axId val="8051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17376"/>
        <c:crosses val="autoZero"/>
        <c:auto val="1"/>
        <c:lblOffset val="100"/>
        <c:baseTimeUnit val="months"/>
      </c:dateAx>
      <c:valAx>
        <c:axId val="805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15840"/>
        <c:crosses val="autoZero"/>
        <c:crossBetween val="between"/>
      </c:valAx>
      <c:valAx>
        <c:axId val="80519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20704"/>
        <c:crosses val="max"/>
        <c:crossBetween val="between"/>
      </c:valAx>
      <c:catAx>
        <c:axId val="8052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805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1328381.384441121</c:v>
                </c:pt>
                <c:pt idx="16">
                  <c:v>1671267.0019886445</c:v>
                </c:pt>
                <c:pt idx="17">
                  <c:v>1856307.2108222744</c:v>
                </c:pt>
                <c:pt idx="18">
                  <c:v>1984663.5741761536</c:v>
                </c:pt>
                <c:pt idx="19">
                  <c:v>2041243.9335869034</c:v>
                </c:pt>
                <c:pt idx="20">
                  <c:v>2046094.8157601175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1224960.5237644389</c:v>
                </c:pt>
                <c:pt idx="16">
                  <c:v>1552006.1282087194</c:v>
                </c:pt>
                <c:pt idx="17">
                  <c:v>1811596.9697041714</c:v>
                </c:pt>
                <c:pt idx="18">
                  <c:v>1947501.5562835776</c:v>
                </c:pt>
                <c:pt idx="19">
                  <c:v>2181862.102109842</c:v>
                </c:pt>
                <c:pt idx="20">
                  <c:v>2114813.9521390004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-103420.86067668209</c:v>
                </c:pt>
                <c:pt idx="16">
                  <c:v>-119260.87377992505</c:v>
                </c:pt>
                <c:pt idx="17">
                  <c:v>-44710.241118103033</c:v>
                </c:pt>
                <c:pt idx="18">
                  <c:v>-37162.017892576056</c:v>
                </c:pt>
                <c:pt idx="19">
                  <c:v>140618.16852293862</c:v>
                </c:pt>
                <c:pt idx="20">
                  <c:v>68719.136378882919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5776"/>
        <c:axId val="80637312"/>
      </c:lineChart>
      <c:dateAx>
        <c:axId val="80635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37312"/>
        <c:crosses val="autoZero"/>
        <c:auto val="1"/>
        <c:lblOffset val="100"/>
        <c:baseTimeUnit val="months"/>
      </c:dateAx>
      <c:valAx>
        <c:axId val="80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201952.33025575429</c:v>
                </c:pt>
                <c:pt idx="16">
                  <c:v>342885.61754752346</c:v>
                </c:pt>
                <c:pt idx="17">
                  <c:v>185040.20883362993</c:v>
                </c:pt>
                <c:pt idx="18">
                  <c:v>128356.36335387925</c:v>
                </c:pt>
                <c:pt idx="19">
                  <c:v>56580.359410749836</c:v>
                </c:pt>
                <c:pt idx="20">
                  <c:v>4850.8821732139995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88960"/>
        <c:axId val="80887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84096"/>
        <c:axId val="80885632"/>
      </c:lineChart>
      <c:dateAx>
        <c:axId val="80884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5632"/>
        <c:crosses val="autoZero"/>
        <c:auto val="1"/>
        <c:lblOffset val="100"/>
        <c:baseTimeUnit val="months"/>
      </c:dateAx>
      <c:valAx>
        <c:axId val="80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4096"/>
        <c:crosses val="autoZero"/>
        <c:crossBetween val="between"/>
      </c:valAx>
      <c:valAx>
        <c:axId val="80887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8960"/>
        <c:crosses val="max"/>
        <c:crossBetween val="between"/>
      </c:valAx>
      <c:catAx>
        <c:axId val="8088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8088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2821149.9130855468</c:v>
                </c:pt>
                <c:pt idx="16">
                  <c:v>3215709.269005877</c:v>
                </c:pt>
                <c:pt idx="17">
                  <c:v>3529144.5880001546</c:v>
                </c:pt>
                <c:pt idx="18">
                  <c:v>3816714.1610717154</c:v>
                </c:pt>
                <c:pt idx="19">
                  <c:v>3964404.1849908344</c:v>
                </c:pt>
                <c:pt idx="20">
                  <c:v>4144535.0759777837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2514532.1272484688</c:v>
                </c:pt>
                <c:pt idx="16">
                  <c:v>2876575.9685285888</c:v>
                </c:pt>
                <c:pt idx="17">
                  <c:v>3328187.6480770046</c:v>
                </c:pt>
                <c:pt idx="18">
                  <c:v>3629624.4905932853</c:v>
                </c:pt>
                <c:pt idx="19">
                  <c:v>4108649.458237621</c:v>
                </c:pt>
                <c:pt idx="20">
                  <c:v>4153387.7782729845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-339133.3004772882</c:v>
                </c:pt>
                <c:pt idx="17">
                  <c:v>-200956.93992315</c:v>
                </c:pt>
                <c:pt idx="18">
                  <c:v>-187089.67047843011</c:v>
                </c:pt>
                <c:pt idx="19">
                  <c:v>144245.27324678656</c:v>
                </c:pt>
                <c:pt idx="20">
                  <c:v>8852.7022952008992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8592"/>
        <c:axId val="80960128"/>
      </c:lineChart>
      <c:dateAx>
        <c:axId val="80958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0128"/>
        <c:crosses val="autoZero"/>
        <c:auto val="1"/>
        <c:lblOffset val="100"/>
        <c:baseTimeUnit val="months"/>
      </c:dateAx>
      <c:valAx>
        <c:axId val="80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42">
        <v>44925</v>
      </c>
      <c r="Z4" s="27">
        <v>3511692.6815237701</v>
      </c>
      <c r="AA4" s="27">
        <f>-Z4</f>
        <v>-3511692.6815237701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f>R5-R4</f>
        <v>3511692.6815237701</v>
      </c>
      <c r="R5" s="34">
        <f>VLOOKUP(P5,A:I,9,)</f>
        <v>3756910.4972957228</v>
      </c>
      <c r="S5" s="34">
        <f>VLOOKUP(P5,A:J,10,)</f>
        <v>3575030.9949550489</v>
      </c>
      <c r="T5" s="34">
        <f>VLOOKUP(P5,A:K,11,)</f>
        <v>-181879.50234067393</v>
      </c>
      <c r="U5" s="34">
        <f>VLOOKUP(P5,A:L,12,)</f>
        <v>0</v>
      </c>
      <c r="V5" s="33">
        <f>(S5-R5)/R5</f>
        <v>-4.8411987049357008E-2</v>
      </c>
      <c r="W5" s="33">
        <v>-4.5572950047727101E-2</v>
      </c>
      <c r="Y5" s="42">
        <v>44925</v>
      </c>
      <c r="Z5" s="27"/>
      <c r="AA5" s="27">
        <v>3575030.9949550489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f>IRR(AA3:AA5)</f>
        <v>-4.5572950047727101E-2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31.159999849999998</v>
      </c>
      <c r="D10" s="29">
        <v>37.710494996683174</v>
      </c>
      <c r="E10" s="29">
        <v>169490.49733354338</v>
      </c>
      <c r="F10" s="30">
        <v>190225.03086846921</v>
      </c>
      <c r="G10" s="30">
        <v>440108.18834410026</v>
      </c>
      <c r="H10" s="30">
        <v>392136.3838525769</v>
      </c>
      <c r="I10" s="30">
        <v>414708.31310549635</v>
      </c>
      <c r="J10" s="30">
        <v>392136.3838525769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37.189770586238538</v>
      </c>
      <c r="E11" s="29">
        <v>152807.94117845185</v>
      </c>
      <c r="F11" s="30">
        <v>173251.62827558978</v>
      </c>
      <c r="G11" s="30">
        <v>613359.81661969004</v>
      </c>
      <c r="H11" s="30">
        <v>540983.37609940453</v>
      </c>
      <c r="I11" s="30">
        <v>567516.25428394822</v>
      </c>
      <c r="J11" s="30">
        <v>540983.37609940453</v>
      </c>
      <c r="K11" s="30">
        <v>-26532.87818454369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36.340622369004151</v>
      </c>
      <c r="E12" s="29">
        <v>299018.3188799615</v>
      </c>
      <c r="F12" s="30">
        <v>377548.38446997904</v>
      </c>
      <c r="G12" s="30">
        <v>990908.20108966902</v>
      </c>
      <c r="H12" s="30">
        <v>784799.29101050121</v>
      </c>
      <c r="I12" s="30">
        <v>866534.57316390972</v>
      </c>
      <c r="J12" s="30">
        <v>784799.29101050121</v>
      </c>
      <c r="K12" s="30">
        <v>-81735.282153408509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35.566653817730753</v>
      </c>
      <c r="E13" s="29">
        <v>430248.85375669535</v>
      </c>
      <c r="F13" s="30">
        <v>598398.97718994762</v>
      </c>
      <c r="G13" s="30">
        <v>1589307.1782796166</v>
      </c>
      <c r="H13" s="30">
        <v>1142711.8323850972</v>
      </c>
      <c r="I13" s="30">
        <v>1296783.4269206051</v>
      </c>
      <c r="J13" s="30">
        <v>1142711.8323850972</v>
      </c>
      <c r="K13" s="30">
        <v>-154071.59453550796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34.740573439534039</v>
      </c>
      <c r="E14" s="29">
        <v>444707.93183896161</v>
      </c>
      <c r="F14" s="30">
        <v>595325.22667922615</v>
      </c>
      <c r="G14" s="30">
        <v>2184632.4049588428</v>
      </c>
      <c r="H14" s="30">
        <v>1631920.3606688436</v>
      </c>
      <c r="I14" s="30">
        <v>1741491.3587595667</v>
      </c>
      <c r="J14" s="30">
        <v>1631920.3606688436</v>
      </c>
      <c r="K14" s="30">
        <v>-109570.99809072306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34.119366627533324</v>
      </c>
      <c r="E15" s="29">
        <v>157242.05001781249</v>
      </c>
      <c r="F15" s="30">
        <v>186085.25999274614</v>
      </c>
      <c r="G15" s="30">
        <v>2370717.664951589</v>
      </c>
      <c r="H15" s="30">
        <v>2003256.4947108692</v>
      </c>
      <c r="I15" s="30">
        <v>1898733.4087773792</v>
      </c>
      <c r="J15" s="30">
        <v>2003256.4947108692</v>
      </c>
      <c r="K15" s="30">
        <v>104523.08593348996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33.666137024579427</v>
      </c>
      <c r="E16" s="29">
        <v>212584.68508788882</v>
      </c>
      <c r="F16" s="30">
        <v>265399.10779150203</v>
      </c>
      <c r="G16" s="30">
        <v>2636116.772743091</v>
      </c>
      <c r="H16" s="30">
        <v>2111529.5324532189</v>
      </c>
      <c r="I16" s="30">
        <v>2111318.0938652679</v>
      </c>
      <c r="J16" s="30">
        <v>2111529.5324532189</v>
      </c>
      <c r="K16" s="30">
        <v>211.43858795100823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33.177616240465106</v>
      </c>
      <c r="E17" s="29">
        <v>252649.34925635549</v>
      </c>
      <c r="F17" s="30">
        <v>330260.59343891655</v>
      </c>
      <c r="G17" s="30">
        <v>2966377.3661820074</v>
      </c>
      <c r="H17" s="30">
        <v>2269278.6426948672</v>
      </c>
      <c r="I17" s="30">
        <v>2363967.4431216232</v>
      </c>
      <c r="J17" s="30">
        <v>2269278.6426948672</v>
      </c>
      <c r="K17" s="30">
        <v>-94688.800426756032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32.640066271698615</v>
      </c>
      <c r="E18" s="29">
        <v>397378.80618793133</v>
      </c>
      <c r="F18" s="30">
        <v>570946.57704363531</v>
      </c>
      <c r="G18" s="30">
        <v>3537323.9432256427</v>
      </c>
      <c r="H18" s="30">
        <v>2461977.3936424926</v>
      </c>
      <c r="I18" s="30">
        <v>2761346.2493095547</v>
      </c>
      <c r="J18" s="30">
        <v>2461977.3936424926</v>
      </c>
      <c r="K18" s="30">
        <v>-299368.8556670621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32.234420440393677</v>
      </c>
      <c r="E19" s="29">
        <v>394559.35592032992</v>
      </c>
      <c r="F19" s="30">
        <v>574322.22611263557</v>
      </c>
      <c r="G19" s="30">
        <v>4111646.1693382785</v>
      </c>
      <c r="H19" s="30">
        <v>2824700.8222666993</v>
      </c>
      <c r="I19" s="30">
        <v>3155905.6052298844</v>
      </c>
      <c r="J19" s="30">
        <v>2824700.8222666993</v>
      </c>
      <c r="K19" s="30">
        <v>-331204.78296318511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31.717901224590552</v>
      </c>
      <c r="E20" s="29">
        <v>313435.3189942778</v>
      </c>
      <c r="F20" s="30">
        <v>435326.81463816349</v>
      </c>
      <c r="G20" s="30">
        <v>4546972.9839764424</v>
      </c>
      <c r="H20" s="30">
        <v>3273820.6785529791</v>
      </c>
      <c r="I20" s="30">
        <v>3469340.924224162</v>
      </c>
      <c r="J20" s="30">
        <v>3273820.6785529791</v>
      </c>
      <c r="K20" s="30">
        <v>-195520.24567118287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31.272433394847042</v>
      </c>
      <c r="E21" s="29">
        <v>287569.57307156065</v>
      </c>
      <c r="F21" s="30">
        <v>397744.9198539576</v>
      </c>
      <c r="G21" s="30">
        <v>4944717.9038303997</v>
      </c>
      <c r="H21" s="30">
        <v>3575030.9949550489</v>
      </c>
      <c r="I21" s="30">
        <v>3756910.4972957228</v>
      </c>
      <c r="J21" s="30">
        <v>3575030.9949550489</v>
      </c>
      <c r="K21" s="30">
        <v>-181879.50234067393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24.899999619999999</v>
      </c>
      <c r="D22" s="29">
        <v>31.014726063038534</v>
      </c>
      <c r="E22" s="29">
        <v>147690.02391911903</v>
      </c>
      <c r="F22" s="30">
        <v>187186.34809855712</v>
      </c>
      <c r="G22" s="30">
        <v>5131904.2519289572</v>
      </c>
      <c r="H22" s="30">
        <v>4049072.3250765675</v>
      </c>
      <c r="I22" s="30">
        <v>3904600.5212148419</v>
      </c>
      <c r="J22" s="30">
        <v>4049072.3250765675</v>
      </c>
      <c r="K22" s="30">
        <v>144471.80386172561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30.732980897288492</v>
      </c>
      <c r="E23" s="29">
        <v>180130.89098694932</v>
      </c>
      <c r="F23" s="30">
        <v>236082.42239213682</v>
      </c>
      <c r="G23" s="30">
        <v>5367986.6743210936</v>
      </c>
      <c r="H23" s="30">
        <v>4095773.8939387267</v>
      </c>
      <c r="I23" s="30">
        <v>4084731.4122017911</v>
      </c>
      <c r="J23" s="30">
        <v>4095773.8939387267</v>
      </c>
      <c r="K23" s="30">
        <v>11042.481736935675</v>
      </c>
      <c r="L2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0">(T4-S4)/S4</f>
        <v>1.5772054826979239E-2</v>
      </c>
      <c r="X4" s="9">
        <f>W4</f>
        <v>1.5772054826979239E-2</v>
      </c>
      <c r="Z4" s="42">
        <v>44925</v>
      </c>
      <c r="AA4" s="7">
        <v>4929734.1316487892</v>
      </c>
      <c r="AB4" s="7">
        <f>-AA4</f>
        <v>-4929734.1316487892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f>S5-S4</f>
        <v>4929734.1316487892</v>
      </c>
      <c r="S5" s="4">
        <f>VLOOKUP(Q5,A:I,9,)</f>
        <v>5320900.2169426642</v>
      </c>
      <c r="T5" s="4">
        <f>VLOOKUP(Q5,A:J,10,)</f>
        <v>5016358.5236119805</v>
      </c>
      <c r="U5" s="4">
        <f>VLOOKUP(Q5,A:K,11,)</f>
        <v>-304541.69333068375</v>
      </c>
      <c r="V5" s="4">
        <f>VLOOKUP(Q5,A:L,12,)</f>
        <v>0</v>
      </c>
      <c r="W5" s="9">
        <f t="shared" ref="W5" si="1">(T5-S5)/S5</f>
        <v>-5.7234994251718997E-2</v>
      </c>
      <c r="X5" s="9">
        <v>-5.3511597687478707E-2</v>
      </c>
      <c r="Z5" s="42">
        <v>44925</v>
      </c>
      <c r="AA5" s="7"/>
      <c r="AB5" s="7">
        <v>5016358.5236119805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f>IRR(AB3:AB5)</f>
        <v>-5.3511597687478707E-2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161015.97246686619</v>
      </c>
      <c r="F10" s="18">
        <v>180713.77932504573</v>
      </c>
      <c r="G10" s="18">
        <v>581253.68328807317</v>
      </c>
      <c r="H10" s="18">
        <v>517897.01601136196</v>
      </c>
      <c r="I10" s="18">
        <v>552182.0577607411</v>
      </c>
      <c r="J10" s="18">
        <v>517897.01601136196</v>
      </c>
      <c r="K10" s="18">
        <v>-34285.041749379132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305615.88235690369</v>
      </c>
      <c r="F11" s="18">
        <v>346503.25655117957</v>
      </c>
      <c r="G11" s="18">
        <v>927756.93983925274</v>
      </c>
      <c r="H11" s="18">
        <v>818281.64792394883</v>
      </c>
      <c r="I11" s="18">
        <v>857797.94011764484</v>
      </c>
      <c r="J11" s="18">
        <v>818281.64792394883</v>
      </c>
      <c r="K11" s="18">
        <v>-39516.292193696019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598036.637759923</v>
      </c>
      <c r="F12" s="18">
        <v>755096.76893995807</v>
      </c>
      <c r="G12" s="18">
        <v>1682853.7087792107</v>
      </c>
      <c r="H12" s="18">
        <v>1332820.1301311103</v>
      </c>
      <c r="I12" s="18">
        <v>1455834.5778775678</v>
      </c>
      <c r="J12" s="18">
        <v>1332820.1301311103</v>
      </c>
      <c r="K12" s="18">
        <v>-123014.44774645753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860497.70751339069</v>
      </c>
      <c r="F13" s="18">
        <v>1196797.9543798952</v>
      </c>
      <c r="G13" s="18">
        <v>2879651.6631591059</v>
      </c>
      <c r="H13" s="18">
        <v>2070469.4936326505</v>
      </c>
      <c r="I13" s="18">
        <v>2316332.2853909587</v>
      </c>
      <c r="J13" s="18">
        <v>2070469.4936326505</v>
      </c>
      <c r="K13" s="18">
        <v>-245862.79175830819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889415.86367792322</v>
      </c>
      <c r="F14" s="18">
        <v>1190650.4533584523</v>
      </c>
      <c r="G14" s="18">
        <v>4070302.1165175582</v>
      </c>
      <c r="H14" s="18">
        <v>3040515.5956402789</v>
      </c>
      <c r="I14" s="18">
        <v>3205748.1490688818</v>
      </c>
      <c r="J14" s="18">
        <v>3040515.5956402789</v>
      </c>
      <c r="K14" s="18">
        <v>-165232.55342860287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314484.10003562499</v>
      </c>
      <c r="F15" s="18">
        <v>372170.51998549228</v>
      </c>
      <c r="G15" s="18">
        <v>4442472.6365030501</v>
      </c>
      <c r="H15" s="18">
        <v>3753889.5049452391</v>
      </c>
      <c r="I15" s="18">
        <v>3520232.2491045068</v>
      </c>
      <c r="J15" s="18">
        <v>3753889.5049452391</v>
      </c>
      <c r="K15" s="18">
        <v>233657.25584073225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201955.45083349437</v>
      </c>
      <c r="F16" s="18">
        <v>252129.15240192693</v>
      </c>
      <c r="G16" s="18">
        <v>4694601.788904977</v>
      </c>
      <c r="H16" s="18">
        <v>3760376.0284357653</v>
      </c>
      <c r="I16" s="18">
        <v>3722187.6999380011</v>
      </c>
      <c r="J16" s="18">
        <v>3760376.0284357653</v>
      </c>
      <c r="K16" s="18">
        <v>38188.328497764189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240016.8817935377</v>
      </c>
      <c r="F17" s="18">
        <v>313747.56376697071</v>
      </c>
      <c r="G17" s="18">
        <v>5008349.3526719473</v>
      </c>
      <c r="H17" s="18">
        <v>3831387.1831490276</v>
      </c>
      <c r="I17" s="18">
        <v>3962204.5817315388</v>
      </c>
      <c r="J17" s="18">
        <v>3831387.1831490276</v>
      </c>
      <c r="K17" s="18">
        <v>-130817.39858251112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377509.86587853474</v>
      </c>
      <c r="F18" s="18">
        <v>542399.24819145352</v>
      </c>
      <c r="G18" s="18">
        <v>5550748.6008634008</v>
      </c>
      <c r="H18" s="18">
        <v>3863320.9150351929</v>
      </c>
      <c r="I18" s="18">
        <v>4339714.4476100737</v>
      </c>
      <c r="J18" s="18">
        <v>3863320.9150351929</v>
      </c>
      <c r="K18" s="18">
        <v>-476393.53257488087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394559.35592032992</v>
      </c>
      <c r="F19" s="18">
        <v>574322.22611263557</v>
      </c>
      <c r="G19" s="18">
        <v>6125070.8269760367</v>
      </c>
      <c r="H19" s="18">
        <v>4207923.5150201302</v>
      </c>
      <c r="I19" s="18">
        <v>4734273.8035304034</v>
      </c>
      <c r="J19" s="18">
        <v>4207923.5150201302</v>
      </c>
      <c r="K19" s="18">
        <v>-526350.28851027321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313435.3189942778</v>
      </c>
      <c r="F20" s="18">
        <v>435326.81463816349</v>
      </c>
      <c r="G20" s="18">
        <v>6560397.6416142005</v>
      </c>
      <c r="H20" s="18">
        <v>4723486.4896567063</v>
      </c>
      <c r="I20" s="18">
        <v>5047709.1225246815</v>
      </c>
      <c r="J20" s="18">
        <v>4723486.4896567063</v>
      </c>
      <c r="K20" s="18">
        <v>-324222.63286797516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273191.09441798262</v>
      </c>
      <c r="F21" s="18">
        <v>377857.67386125971</v>
      </c>
      <c r="G21" s="18">
        <v>6938255.3154754601</v>
      </c>
      <c r="H21" s="18">
        <v>5016358.5236119805</v>
      </c>
      <c r="I21" s="18">
        <v>5320900.2169426642</v>
      </c>
      <c r="J21" s="18">
        <v>5016358.5236119805</v>
      </c>
      <c r="K21" s="18">
        <v>-304541.69333068375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140305.52272316307</v>
      </c>
      <c r="F22" s="18">
        <v>177827.03069362926</v>
      </c>
      <c r="G22" s="18">
        <v>7116082.346169089</v>
      </c>
      <c r="H22" s="18">
        <v>5614588.7912871493</v>
      </c>
      <c r="I22" s="18">
        <v>5461205.7396658277</v>
      </c>
      <c r="J22" s="18">
        <v>5614588.7912871493</v>
      </c>
      <c r="K22" s="18">
        <v>153383.05162132159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36026.178197389869</v>
      </c>
      <c r="F23" s="18">
        <v>47216.484478427374</v>
      </c>
      <c r="G23" s="18">
        <v>7163298.8306475161</v>
      </c>
      <c r="H23" s="18">
        <v>5465597.089761504</v>
      </c>
      <c r="I23" s="18">
        <v>5497231.9178632172</v>
      </c>
      <c r="J23" s="18">
        <v>5465597.089761504</v>
      </c>
      <c r="K23" s="18">
        <v>-31634.82810171321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0">(T4-S4)/S4</f>
        <v>1.8594879481117182E-2</v>
      </c>
      <c r="X4" s="9">
        <f>W4</f>
        <v>1.8594879481117182E-2</v>
      </c>
      <c r="Z4" s="42">
        <v>44925</v>
      </c>
      <c r="AA4" s="7">
        <v>44815025.469250679</v>
      </c>
      <c r="AB4" s="7">
        <f>-AA4</f>
        <v>-44815025.469250679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f>S5-S4</f>
        <v>44815025.469250679</v>
      </c>
      <c r="S5" s="4">
        <f>VLOOKUP(Q5,A:I,9,)</f>
        <v>46294738.047689147</v>
      </c>
      <c r="T5" s="4">
        <f>VLOOKUP(Q5,A:J,10,)</f>
        <v>44494462.058331147</v>
      </c>
      <c r="U5" s="4">
        <f>VLOOKUP(Q5,A:K,11,)</f>
        <v>-1800275.9893580005</v>
      </c>
      <c r="V5" s="4">
        <f>VLOOKUP(Q5,A:L,12,)</f>
        <v>0</v>
      </c>
      <c r="W5" s="9">
        <f t="shared" ref="W5" si="1">(T5-S5)/S5</f>
        <v>-3.8887270244482207E-2</v>
      </c>
      <c r="X5" s="9">
        <v>-3.7726903588423899E-2</v>
      </c>
      <c r="Z5" s="42">
        <v>44925</v>
      </c>
      <c r="AA5" s="7"/>
      <c r="AB5" s="7">
        <v>44494462.058331147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f>IRR(AB3:AB5)</f>
        <v>-3.7726903588423899E-2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1054734.3461826786</v>
      </c>
      <c r="F10" s="18">
        <v>1183764.7344074864</v>
      </c>
      <c r="G10" s="18">
        <v>2703147.4764782167</v>
      </c>
      <c r="H10" s="18">
        <v>2408504.3280713051</v>
      </c>
      <c r="I10" s="18">
        <v>2534446.9246211494</v>
      </c>
      <c r="J10" s="18">
        <v>2408504.3280713051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1900860.8866457662</v>
      </c>
      <c r="F11" s="18">
        <v>2155171.0022201403</v>
      </c>
      <c r="G11" s="18">
        <v>4858318.478698357</v>
      </c>
      <c r="H11" s="18">
        <v>4285037.0395261841</v>
      </c>
      <c r="I11" s="18">
        <v>4435307.8112669159</v>
      </c>
      <c r="J11" s="18">
        <v>4285037.0395261841</v>
      </c>
      <c r="K11" s="18">
        <v>-150270.77174073178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5203291.3127803681</v>
      </c>
      <c r="F12" s="18">
        <v>6569812.2992107878</v>
      </c>
      <c r="G12" s="18">
        <v>11428130.777909145</v>
      </c>
      <c r="H12" s="18">
        <v>9051079.5270598251</v>
      </c>
      <c r="I12" s="18">
        <v>9638599.1240472831</v>
      </c>
      <c r="J12" s="18">
        <v>9051079.5270598251</v>
      </c>
      <c r="K12" s="18">
        <v>-587519.59698745795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8980717.4070862643</v>
      </c>
      <c r="F13" s="18">
        <v>12490566.944941571</v>
      </c>
      <c r="G13" s="18">
        <v>23918697.722850718</v>
      </c>
      <c r="H13" s="18">
        <v>17197543.229327358</v>
      </c>
      <c r="I13" s="18">
        <v>18619316.531133547</v>
      </c>
      <c r="J13" s="18">
        <v>17197543.229327358</v>
      </c>
      <c r="K13" s="18">
        <v>-1421773.3018061891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9437213.0869505238</v>
      </c>
      <c r="F14" s="18">
        <v>12633485.076320736</v>
      </c>
      <c r="G14" s="18">
        <v>36552182.799171455</v>
      </c>
      <c r="H14" s="18">
        <v>27304479.784085762</v>
      </c>
      <c r="I14" s="18">
        <v>28056529.618084073</v>
      </c>
      <c r="J14" s="18">
        <v>27304479.784085762</v>
      </c>
      <c r="K14" s="18">
        <v>-752049.83399831131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1984195.6523311967</v>
      </c>
      <c r="F15" s="18">
        <v>2348160.4557985645</v>
      </c>
      <c r="G15" s="18">
        <v>38900343.254970022</v>
      </c>
      <c r="H15" s="18">
        <v>32870791.163397416</v>
      </c>
      <c r="I15" s="18">
        <v>30040725.270415269</v>
      </c>
      <c r="J15" s="18">
        <v>32870791.163397416</v>
      </c>
      <c r="K15" s="18">
        <v>2830065.8929821476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1481572.8763316646</v>
      </c>
      <c r="F16" s="18">
        <v>1849654.0300819378</v>
      </c>
      <c r="G16" s="18">
        <v>40749997.285051957</v>
      </c>
      <c r="H16" s="18">
        <v>32640747.786464393</v>
      </c>
      <c r="I16" s="18">
        <v>31522298.146746933</v>
      </c>
      <c r="J16" s="18">
        <v>32640747.786464393</v>
      </c>
      <c r="K16" s="18">
        <v>1118449.6397174597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1919562.8374125573</v>
      </c>
      <c r="F17" s="18">
        <v>2509232.5141273416</v>
      </c>
      <c r="G17" s="18">
        <v>43259229.799179301</v>
      </c>
      <c r="H17" s="18">
        <v>33093310.17754392</v>
      </c>
      <c r="I17" s="18">
        <v>33441860.984159492</v>
      </c>
      <c r="J17" s="18">
        <v>33093310.17754392</v>
      </c>
      <c r="K17" s="18">
        <v>-348550.80661557242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3786448.9729817593</v>
      </c>
      <c r="F18" s="18">
        <v>5440300.4050797839</v>
      </c>
      <c r="G18" s="18">
        <v>48699530.204259083</v>
      </c>
      <c r="H18" s="18">
        <v>33894872.046851009</v>
      </c>
      <c r="I18" s="18">
        <v>37228309.95714125</v>
      </c>
      <c r="J18" s="18">
        <v>33894872.046851009</v>
      </c>
      <c r="K18" s="18">
        <v>-3333437.9102902412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3943392.1825073613</v>
      </c>
      <c r="F19" s="18">
        <v>5740017.9281266369</v>
      </c>
      <c r="G19" s="18">
        <v>54439548.132385716</v>
      </c>
      <c r="H19" s="18">
        <v>37399968.294967815</v>
      </c>
      <c r="I19" s="18">
        <v>41171702.139648609</v>
      </c>
      <c r="J19" s="18">
        <v>37399968.294967815</v>
      </c>
      <c r="K19" s="18">
        <v>-3771733.8446807936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2792051.0280197761</v>
      </c>
      <c r="F20" s="18">
        <v>3877848.4959356119</v>
      </c>
      <c r="G20" s="18">
        <v>58317396.628321327</v>
      </c>
      <c r="H20" s="18">
        <v>41988527.240865454</v>
      </c>
      <c r="I20" s="18">
        <v>43963753.167668387</v>
      </c>
      <c r="J20" s="18">
        <v>41988527.240865454</v>
      </c>
      <c r="K20" s="18">
        <v>-1975225.9268029332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2330984.8800207577</v>
      </c>
      <c r="F21" s="18">
        <v>3224045.5218602996</v>
      </c>
      <c r="G21" s="18">
        <v>61541442.150181629</v>
      </c>
      <c r="H21" s="18">
        <v>44494462.058331147</v>
      </c>
      <c r="I21" s="18">
        <v>46294738.047689147</v>
      </c>
      <c r="J21" s="18">
        <v>44494462.058331147</v>
      </c>
      <c r="K21" s="18">
        <v>-1800275.9893580005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857929.88989966922</v>
      </c>
      <c r="F22" s="18">
        <v>1087363.64686936</v>
      </c>
      <c r="G22" s="18">
        <v>62628805.79705099</v>
      </c>
      <c r="H22" s="18">
        <v>49414126.19109492</v>
      </c>
      <c r="I22" s="18">
        <v>47152667.937588818</v>
      </c>
      <c r="J22" s="18">
        <v>49414126.19109492</v>
      </c>
      <c r="K22" s="18">
        <v>2261458.2535061017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243284.1097413268</v>
      </c>
      <c r="F23" s="18">
        <v>318852.03943952132</v>
      </c>
      <c r="G23" s="18">
        <v>62947657.836490512</v>
      </c>
      <c r="H23" s="18">
        <v>48029063.649621032</v>
      </c>
      <c r="I23" s="18">
        <v>47395952.047330149</v>
      </c>
      <c r="J23" s="18">
        <v>48029063.649621032</v>
      </c>
      <c r="K23" s="18">
        <v>633111.60229088366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0">(V4-U4)/U4</f>
        <v>1.5166496443425811E-2</v>
      </c>
      <c r="Z4" s="9">
        <f>Y4</f>
        <v>1.5166496443425811E-2</v>
      </c>
      <c r="AB4" s="42">
        <v>44925</v>
      </c>
      <c r="AC4" s="7">
        <v>1944948.3031127355</v>
      </c>
      <c r="AD4" s="7">
        <f>-AC4</f>
        <v>-1944948.3031127355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f>U5-U4</f>
        <v>1944948.3031127355</v>
      </c>
      <c r="U5" s="4">
        <f>VLOOKUP(S5,A:K,11,)</f>
        <v>1984663.5741761536</v>
      </c>
      <c r="V5" s="4">
        <f>VLOOKUP(S5,A:L,12,)</f>
        <v>1947501.5562835776</v>
      </c>
      <c r="W5" s="4">
        <f>VLOOKUP(S5,A:M,13,)</f>
        <v>-37162.017892576056</v>
      </c>
      <c r="X5" s="4">
        <f>VLOOKUP(S5,A:N,14,)</f>
        <v>0</v>
      </c>
      <c r="Y5" s="9">
        <f t="shared" ref="Y5" si="1">(V5-U5)/U5</f>
        <v>-1.8724593112967394E-2</v>
      </c>
      <c r="Z5" s="9">
        <v>-1.8363860705057022E-2</v>
      </c>
      <c r="AB5" s="42">
        <v>44925</v>
      </c>
      <c r="AC5" s="7"/>
      <c r="AD5" s="7">
        <v>1947501.5562835776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f>IRR(AD3:AD5)</f>
        <v>-1.8363860705057022E-2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2257005</v>
      </c>
      <c r="F10" s="17">
        <v>9461572.5990646258</v>
      </c>
      <c r="G10" s="17">
        <v>35033.044238754694</v>
      </c>
      <c r="H10" s="18">
        <v>39318.793835497672</v>
      </c>
      <c r="I10" s="18">
        <v>79961.549117423288</v>
      </c>
      <c r="J10" s="18">
        <v>71245.738090291794</v>
      </c>
      <c r="K10" s="18">
        <v>74748.315302172705</v>
      </c>
      <c r="L10" s="18">
        <v>71245.738090291794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906904</v>
      </c>
      <c r="F11" s="17">
        <v>8699501.0544478521</v>
      </c>
      <c r="G11" s="17">
        <v>27591.982164722565</v>
      </c>
      <c r="H11" s="18">
        <v>31283.425458933656</v>
      </c>
      <c r="I11" s="18">
        <v>111244.97457635694</v>
      </c>
      <c r="J11" s="18">
        <v>98118.070812136808</v>
      </c>
      <c r="K11" s="18">
        <v>102340.29746689527</v>
      </c>
      <c r="L11" s="18">
        <v>98118.070812136808</v>
      </c>
      <c r="M11" s="18">
        <v>-4222.2266547584586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1401901</v>
      </c>
      <c r="F12" s="17">
        <v>7836928.591733871</v>
      </c>
      <c r="G12" s="17">
        <v>129603.04069628248</v>
      </c>
      <c r="H12" s="18">
        <v>163640.20378604805</v>
      </c>
      <c r="I12" s="18">
        <v>274885.17836240499</v>
      </c>
      <c r="J12" s="18">
        <v>217709.06008334554</v>
      </c>
      <c r="K12" s="18">
        <v>231943.33816317774</v>
      </c>
      <c r="L12" s="18">
        <v>217709.06008334554</v>
      </c>
      <c r="M12" s="18">
        <v>-14234.278079832206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2631500</v>
      </c>
      <c r="F13" s="17">
        <v>7310293.186280488</v>
      </c>
      <c r="G13" s="17">
        <v>450137.50968326896</v>
      </c>
      <c r="H13" s="18">
        <v>626060.52994070668</v>
      </c>
      <c r="I13" s="18">
        <v>900945.70830311161</v>
      </c>
      <c r="J13" s="18">
        <v>647779.94794497034</v>
      </c>
      <c r="K13" s="18">
        <v>682080.84784644668</v>
      </c>
      <c r="L13" s="18">
        <v>647779.94794497034</v>
      </c>
      <c r="M13" s="18">
        <v>-34300.899901476339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1147010</v>
      </c>
      <c r="F14" s="17">
        <v>6847440.4204799104</v>
      </c>
      <c r="G14" s="17">
        <v>220114.31991095777</v>
      </c>
      <c r="H14" s="18">
        <v>294664.42582766194</v>
      </c>
      <c r="I14" s="18">
        <v>1195610.1341307736</v>
      </c>
      <c r="J14" s="18">
        <v>893120.74511078896</v>
      </c>
      <c r="K14" s="18">
        <v>902195.1677574045</v>
      </c>
      <c r="L14" s="18">
        <v>893120.74511078896</v>
      </c>
      <c r="M14" s="18">
        <v>-9074.4226466155378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2764909</v>
      </c>
      <c r="F15" s="17">
        <v>6486059.213010204</v>
      </c>
      <c r="G15" s="17">
        <v>117774.16140422859</v>
      </c>
      <c r="H15" s="18">
        <v>139377.70108473441</v>
      </c>
      <c r="I15" s="18">
        <v>1334987.835215508</v>
      </c>
      <c r="J15" s="18">
        <v>1128064.7589514125</v>
      </c>
      <c r="K15" s="18">
        <v>1019969.329161633</v>
      </c>
      <c r="L15" s="18">
        <v>1128064.7589514125</v>
      </c>
      <c r="M15" s="18">
        <v>108095.42978977947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2184000</v>
      </c>
      <c r="F16" s="17">
        <v>6139372.2173402254</v>
      </c>
      <c r="G16" s="17">
        <v>73386.686969169547</v>
      </c>
      <c r="H16" s="18">
        <v>91618.835276584359</v>
      </c>
      <c r="I16" s="18">
        <v>1426606.6704920924</v>
      </c>
      <c r="J16" s="18">
        <v>1142711.9417036478</v>
      </c>
      <c r="K16" s="18">
        <v>1093356.0161308027</v>
      </c>
      <c r="L16" s="18">
        <v>1142711.9417036478</v>
      </c>
      <c r="M16" s="18">
        <v>49355.925572845154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719700</v>
      </c>
      <c r="F17" s="17">
        <v>5816280.4526384082</v>
      </c>
      <c r="G17" s="17">
        <v>33073.038054563942</v>
      </c>
      <c r="H17" s="18">
        <v>43232.730291520405</v>
      </c>
      <c r="I17" s="18">
        <v>1469839.4007836129</v>
      </c>
      <c r="J17" s="18">
        <v>1124427.1205732427</v>
      </c>
      <c r="K17" s="18">
        <v>1126429.0541853667</v>
      </c>
      <c r="L17" s="18">
        <v>1124427.1205732427</v>
      </c>
      <c r="M17" s="18">
        <v>-2001.9336121240631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2128200</v>
      </c>
      <c r="F18" s="17">
        <v>5555987.6610887097</v>
      </c>
      <c r="G18" s="17">
        <v>201952.33025575429</v>
      </c>
      <c r="H18" s="18">
        <v>290161.40239491855</v>
      </c>
      <c r="I18" s="18">
        <v>1760000.8031785314</v>
      </c>
      <c r="J18" s="18">
        <v>1224960.5237644389</v>
      </c>
      <c r="K18" s="18">
        <v>1328381.384441121</v>
      </c>
      <c r="L18" s="18">
        <v>1224960.5237644389</v>
      </c>
      <c r="M18" s="18">
        <v>-103420.86067668209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3400007.75</v>
      </c>
      <c r="F19" s="17">
        <v>5444602.8119248468</v>
      </c>
      <c r="G19" s="17">
        <v>342885.61754752346</v>
      </c>
      <c r="H19" s="18">
        <v>499105.71937283693</v>
      </c>
      <c r="I19" s="18">
        <v>2259106.5225513685</v>
      </c>
      <c r="J19" s="18">
        <v>1552006.1282087194</v>
      </c>
      <c r="K19" s="18">
        <v>1671267.0019886445</v>
      </c>
      <c r="L19" s="18">
        <v>1552006.1282087194</v>
      </c>
      <c r="M19" s="18">
        <v>-119260.87377992505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2516800</v>
      </c>
      <c r="F20" s="17">
        <v>5287757.6291307472</v>
      </c>
      <c r="G20" s="17">
        <v>185040.20883362993</v>
      </c>
      <c r="H20" s="18">
        <v>257000.27983443465</v>
      </c>
      <c r="I20" s="18">
        <v>2516106.8023858033</v>
      </c>
      <c r="J20" s="18">
        <v>1811596.9697041714</v>
      </c>
      <c r="K20" s="18">
        <v>1856307.2108222744</v>
      </c>
      <c r="L20" s="18">
        <v>1811596.9697041714</v>
      </c>
      <c r="M20" s="18">
        <v>-44710.241118103033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2041800</v>
      </c>
      <c r="F21" s="17">
        <v>5162984.7923986483</v>
      </c>
      <c r="G21" s="17">
        <v>128356.36335387925</v>
      </c>
      <c r="H21" s="18">
        <v>177533.00848080261</v>
      </c>
      <c r="I21" s="18">
        <v>2693639.810866606</v>
      </c>
      <c r="J21" s="18">
        <v>1947501.5562835776</v>
      </c>
      <c r="K21" s="18">
        <v>1984663.5741761536</v>
      </c>
      <c r="L21" s="18">
        <v>1947501.5562835776</v>
      </c>
      <c r="M21" s="18">
        <v>-37162.017892576056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2396100</v>
      </c>
      <c r="F22" s="17">
        <v>5058906.2336463733</v>
      </c>
      <c r="G22" s="17">
        <v>56580.359410749836</v>
      </c>
      <c r="H22" s="18">
        <v>71711.484439884618</v>
      </c>
      <c r="I22" s="18">
        <v>2765351.2953064907</v>
      </c>
      <c r="J22" s="18">
        <v>2181862.102109842</v>
      </c>
      <c r="K22" s="18">
        <v>2041243.9335869034</v>
      </c>
      <c r="L22" s="18">
        <v>2181862.102109842</v>
      </c>
      <c r="M22" s="18">
        <v>140618.16852293862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699600</v>
      </c>
      <c r="F23" s="17">
        <v>4885493.1924261088</v>
      </c>
      <c r="G23" s="17">
        <v>4850.8821732139995</v>
      </c>
      <c r="H23" s="18">
        <v>6357.6436441108026</v>
      </c>
      <c r="I23" s="18">
        <v>2771708.9389506015</v>
      </c>
      <c r="J23" s="18">
        <v>2114813.9521390004</v>
      </c>
      <c r="K23" s="18">
        <v>2046094.8157601175</v>
      </c>
      <c r="L23" s="18">
        <v>2114813.9521390004</v>
      </c>
      <c r="M23" s="18">
        <v>68719.136378882919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0">(V4-U4)/U4</f>
        <v>1.0873077815565837E-2</v>
      </c>
      <c r="Z4" s="9">
        <f>Y4</f>
        <v>1.0873077815565837E-2</v>
      </c>
      <c r="AB4" s="42">
        <v>44925</v>
      </c>
      <c r="AC4" s="7">
        <v>3571496.3452997627</v>
      </c>
      <c r="AD4" s="7">
        <f>-AC4</f>
        <v>-3571496.3452997627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f>U5-U4</f>
        <v>3571496.3452997627</v>
      </c>
      <c r="U5" s="4">
        <f>VLOOKUP(S5,A:I,9,)</f>
        <v>3816714.1610717154</v>
      </c>
      <c r="V5" s="4">
        <f>VLOOKUP(S5,A:J,10,)</f>
        <v>3629624.4905932853</v>
      </c>
      <c r="W5" s="4">
        <f>VLOOKUP(S5,A:K,11,)</f>
        <v>-187089.67047843011</v>
      </c>
      <c r="X5" s="4">
        <f>VLOOKUP(S5,A:L,12,)</f>
        <v>0</v>
      </c>
      <c r="Y5" s="9">
        <f t="shared" ref="Y5" si="1">(V5-U5)/U5</f>
        <v>-4.9018517652340048E-2</v>
      </c>
      <c r="Z5" s="9">
        <v>-4.6188071097940209E-2</v>
      </c>
      <c r="AB5" s="42">
        <v>44925</v>
      </c>
      <c r="AC5" s="7"/>
      <c r="AD5" s="7">
        <v>3629624.4905932853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f>IRR(AD3:AD5)</f>
        <v>-4.6188071097940209E-2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169490.49733354338</v>
      </c>
      <c r="F10" s="18">
        <v>190225.03086846921</v>
      </c>
      <c r="G10" s="18">
        <v>440108.18834410026</v>
      </c>
      <c r="H10" s="18">
        <v>392136.3838525769</v>
      </c>
      <c r="I10" s="18">
        <v>414708.31310549635</v>
      </c>
      <c r="J10" s="18">
        <v>392136.3838525769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152807.94117845185</v>
      </c>
      <c r="F11" s="18">
        <v>173251.62827558978</v>
      </c>
      <c r="G11" s="18">
        <v>613359.81661969004</v>
      </c>
      <c r="H11" s="18">
        <v>540983.37609940453</v>
      </c>
      <c r="I11" s="18">
        <v>567516.25428394822</v>
      </c>
      <c r="J11" s="18">
        <v>540983.37609940453</v>
      </c>
      <c r="K11" s="18">
        <v>-26532.87818454369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358821.98265595379</v>
      </c>
      <c r="F12" s="18">
        <v>453058.06136397482</v>
      </c>
      <c r="G12" s="18">
        <v>1066417.8779836649</v>
      </c>
      <c r="H12" s="18">
        <v>844602.95478649356</v>
      </c>
      <c r="I12" s="18">
        <v>926338.23693990195</v>
      </c>
      <c r="J12" s="18">
        <v>844602.95478649356</v>
      </c>
      <c r="K12" s="18">
        <v>-81735.282153408392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430248.85375669535</v>
      </c>
      <c r="F13" s="18">
        <v>598398.97718994762</v>
      </c>
      <c r="G13" s="18">
        <v>1664816.8551736125</v>
      </c>
      <c r="H13" s="18">
        <v>1197003.2887036589</v>
      </c>
      <c r="I13" s="18">
        <v>1356587.0906965972</v>
      </c>
      <c r="J13" s="18">
        <v>1197003.2887036589</v>
      </c>
      <c r="K13" s="18">
        <v>-159583.80199293839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444707.93183896161</v>
      </c>
      <c r="F14" s="18">
        <v>595325.22667922615</v>
      </c>
      <c r="G14" s="18">
        <v>2260142.0818528384</v>
      </c>
      <c r="H14" s="18">
        <v>1688326.0877244023</v>
      </c>
      <c r="I14" s="18">
        <v>1801295.0225355588</v>
      </c>
      <c r="J14" s="18">
        <v>1688326.0877244023</v>
      </c>
      <c r="K14" s="18">
        <v>-112968.93481115648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157242.05001781249</v>
      </c>
      <c r="F15" s="18">
        <v>186085.25999274614</v>
      </c>
      <c r="G15" s="18">
        <v>2446227.3418455846</v>
      </c>
      <c r="H15" s="18">
        <v>2067062.1738466446</v>
      </c>
      <c r="I15" s="18">
        <v>1958537.0725533713</v>
      </c>
      <c r="J15" s="18">
        <v>2067062.1738466446</v>
      </c>
      <c r="K15" s="18">
        <v>108525.10129327327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212584.68508788882</v>
      </c>
      <c r="F16" s="18">
        <v>265399.10779150203</v>
      </c>
      <c r="G16" s="18">
        <v>2711626.4496370866</v>
      </c>
      <c r="H16" s="18">
        <v>2172012.7835732978</v>
      </c>
      <c r="I16" s="18">
        <v>2171121.75764126</v>
      </c>
      <c r="J16" s="18">
        <v>2172012.7835732978</v>
      </c>
      <c r="K16" s="18">
        <v>891.02593203773722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252649.34925635549</v>
      </c>
      <c r="F17" s="18">
        <v>330260.59343891655</v>
      </c>
      <c r="G17" s="18">
        <v>3041887.043076003</v>
      </c>
      <c r="H17" s="18">
        <v>2327043.5444385991</v>
      </c>
      <c r="I17" s="18">
        <v>2423771.1068976154</v>
      </c>
      <c r="J17" s="18">
        <v>2327043.5444385991</v>
      </c>
      <c r="K17" s="18">
        <v>-96727.562459016219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397378.80618793133</v>
      </c>
      <c r="F18" s="18">
        <v>570946.57704363531</v>
      </c>
      <c r="G18" s="18">
        <v>3612833.6201196383</v>
      </c>
      <c r="H18" s="18">
        <v>2514532.1272484688</v>
      </c>
      <c r="I18" s="18">
        <v>2821149.9130855468</v>
      </c>
      <c r="J18" s="18">
        <v>2514532.1272484688</v>
      </c>
      <c r="K18" s="18">
        <v>-306617.785837078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394559.35592032992</v>
      </c>
      <c r="F19" s="18">
        <v>574322.22611263557</v>
      </c>
      <c r="G19" s="18">
        <v>4187155.8462322736</v>
      </c>
      <c r="H19" s="18">
        <v>2876575.9685285888</v>
      </c>
      <c r="I19" s="18">
        <v>3215709.269005877</v>
      </c>
      <c r="J19" s="18">
        <v>2876575.9685285888</v>
      </c>
      <c r="K19" s="18">
        <v>-339133.3004772882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313435.3189942778</v>
      </c>
      <c r="F20" s="18">
        <v>435326.81463816349</v>
      </c>
      <c r="G20" s="18">
        <v>4622482.6608704375</v>
      </c>
      <c r="H20" s="18">
        <v>3328187.6480770046</v>
      </c>
      <c r="I20" s="18">
        <v>3529144.5880001546</v>
      </c>
      <c r="J20" s="18">
        <v>3328187.6480770046</v>
      </c>
      <c r="K20" s="18">
        <v>-200956.93992315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287569.57307156065</v>
      </c>
      <c r="F21" s="18">
        <v>397744.9198539576</v>
      </c>
      <c r="G21" s="18">
        <v>5020227.5807243949</v>
      </c>
      <c r="H21" s="18">
        <v>3629624.4905932853</v>
      </c>
      <c r="I21" s="18">
        <v>3816714.1610717154</v>
      </c>
      <c r="J21" s="18">
        <v>3629624.4905932853</v>
      </c>
      <c r="K21" s="18">
        <v>-187089.67047843011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147690.02391911903</v>
      </c>
      <c r="F22" s="18">
        <v>187186.34809855712</v>
      </c>
      <c r="G22" s="18">
        <v>5207413.9288229523</v>
      </c>
      <c r="H22" s="18">
        <v>4108649.458237621</v>
      </c>
      <c r="I22" s="18">
        <v>3964404.1849908344</v>
      </c>
      <c r="J22" s="18">
        <v>4108649.458237621</v>
      </c>
      <c r="K22" s="18">
        <v>144245.27324678656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180130.89098694932</v>
      </c>
      <c r="F23" s="18">
        <v>236082.42239213682</v>
      </c>
      <c r="G23" s="18">
        <v>5443496.3512150887</v>
      </c>
      <c r="H23" s="18">
        <v>4153387.7782729845</v>
      </c>
      <c r="I23" s="18">
        <v>4144535.0759777837</v>
      </c>
      <c r="J23" s="18">
        <v>4153387.7782729845</v>
      </c>
      <c r="K23" s="18">
        <v>8852.7022952008992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0">(V4-U4)/U4</f>
        <v>1.0269351792964985E-2</v>
      </c>
      <c r="Z4" s="9">
        <f>Y4</f>
        <v>1.0269351792964985E-2</v>
      </c>
      <c r="AB4" s="42">
        <v>44925</v>
      </c>
      <c r="AC4" s="7">
        <v>10752398.792524347</v>
      </c>
      <c r="AD4" s="7">
        <f>-AC4</f>
        <v>-10752398.792524347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f>U5-U4</f>
        <v>10752398.792524347</v>
      </c>
      <c r="U5" s="4">
        <f>VLOOKUP(S5,A:K,11,)</f>
        <v>10931034.910544405</v>
      </c>
      <c r="V5" s="4">
        <f>VLOOKUP(S5,A:L,12,)</f>
        <v>10824178.850611808</v>
      </c>
      <c r="W5" s="4">
        <f>VLOOKUP(S5,A:M,13,)</f>
        <v>-106856.05993259698</v>
      </c>
      <c r="X5" s="4">
        <f>VLOOKUP(S5,A:N,14,)</f>
        <v>0</v>
      </c>
      <c r="Y5" s="9">
        <f t="shared" ref="Y5" si="1">(V5-U5)/U5</f>
        <v>-9.7754751317755302E-3</v>
      </c>
      <c r="Z5" s="9">
        <v>-9.6197799803419137E-3</v>
      </c>
      <c r="AB5" s="42">
        <v>44925</v>
      </c>
      <c r="AC5" s="7"/>
      <c r="AD5" s="7">
        <v>10824178.850611808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f>IRR(AD3:AD5)</f>
        <v>-9.6197799803419137E-3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2257005</v>
      </c>
      <c r="F10" s="17">
        <v>9461572.5990646258</v>
      </c>
      <c r="G10" s="17">
        <v>264843.10955613601</v>
      </c>
      <c r="H10" s="18">
        <v>297242.55626835563</v>
      </c>
      <c r="I10" s="18">
        <v>479168.56242602097</v>
      </c>
      <c r="J10" s="18">
        <v>426939.1760979183</v>
      </c>
      <c r="K10" s="18">
        <v>443479.22757619375</v>
      </c>
      <c r="L10" s="18">
        <v>426939.1760979183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906904</v>
      </c>
      <c r="F11" s="17">
        <v>8699501.0544478521</v>
      </c>
      <c r="G11" s="17">
        <v>99080.299591503761</v>
      </c>
      <c r="H11" s="18">
        <v>112335.93687526176</v>
      </c>
      <c r="I11" s="18">
        <v>591504.49930128269</v>
      </c>
      <c r="J11" s="18">
        <v>521706.98558886215</v>
      </c>
      <c r="K11" s="18">
        <v>542559.52716769755</v>
      </c>
      <c r="L11" s="18">
        <v>521706.98558886215</v>
      </c>
      <c r="M11" s="18">
        <v>-20852.5415788354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1401901</v>
      </c>
      <c r="F12" s="17">
        <v>7836928.591733871</v>
      </c>
      <c r="G12" s="17">
        <v>465392.73704574164</v>
      </c>
      <c r="H12" s="18">
        <v>587617.09541353618</v>
      </c>
      <c r="I12" s="18">
        <v>1179121.594714819</v>
      </c>
      <c r="J12" s="18">
        <v>933864.29795389576</v>
      </c>
      <c r="K12" s="18">
        <v>1007952.2642134392</v>
      </c>
      <c r="L12" s="18">
        <v>933864.29795389576</v>
      </c>
      <c r="M12" s="18">
        <v>-74087.966259543435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2631500</v>
      </c>
      <c r="F13" s="17">
        <v>7310293.186280488</v>
      </c>
      <c r="G13" s="17">
        <v>1616402.8756808292</v>
      </c>
      <c r="H13" s="18">
        <v>2248126.4484234462</v>
      </c>
      <c r="I13" s="18">
        <v>3427248.0431382651</v>
      </c>
      <c r="J13" s="18">
        <v>2464191.2809153222</v>
      </c>
      <c r="K13" s="18">
        <v>2624355.1398942685</v>
      </c>
      <c r="L13" s="18">
        <v>2464191.2809153222</v>
      </c>
      <c r="M13" s="18">
        <v>-160163.85897894623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1147010</v>
      </c>
      <c r="F14" s="17">
        <v>6847440.4204799104</v>
      </c>
      <c r="G14" s="17">
        <v>790410.51240753022</v>
      </c>
      <c r="H14" s="18">
        <v>1058113.1654720588</v>
      </c>
      <c r="I14" s="18">
        <v>4485361.2086103242</v>
      </c>
      <c r="J14" s="18">
        <v>3350564.728725289</v>
      </c>
      <c r="K14" s="18">
        <v>3414765.6523017986</v>
      </c>
      <c r="L14" s="18">
        <v>3350564.728725289</v>
      </c>
      <c r="M14" s="18">
        <v>-64200.92357650958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2764909</v>
      </c>
      <c r="F15" s="17">
        <v>6486059.213010204</v>
      </c>
      <c r="G15" s="17">
        <v>422916.30686063902</v>
      </c>
      <c r="H15" s="18">
        <v>500492.65389518265</v>
      </c>
      <c r="I15" s="18">
        <v>4985853.8625055067</v>
      </c>
      <c r="J15" s="18">
        <v>4213046.6564635765</v>
      </c>
      <c r="K15" s="18">
        <v>3837681.9591624374</v>
      </c>
      <c r="L15" s="18">
        <v>4213046.6564635765</v>
      </c>
      <c r="M15" s="18">
        <v>375364.69730113912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2184000</v>
      </c>
      <c r="F16" s="17">
        <v>6139372.2173402254</v>
      </c>
      <c r="G16" s="17">
        <v>554789.30818798032</v>
      </c>
      <c r="H16" s="18">
        <v>692620.85998566169</v>
      </c>
      <c r="I16" s="18">
        <v>5678474.7224911684</v>
      </c>
      <c r="J16" s="18">
        <v>4548458.2473000102</v>
      </c>
      <c r="K16" s="18">
        <v>4392471.2673504176</v>
      </c>
      <c r="L16" s="18">
        <v>4548458.2473000102</v>
      </c>
      <c r="M16" s="18">
        <v>155986.97994959261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719700</v>
      </c>
      <c r="F17" s="17">
        <v>5816280.4526384082</v>
      </c>
      <c r="G17" s="17">
        <v>250025.83792445474</v>
      </c>
      <c r="H17" s="18">
        <v>326831.16679713997</v>
      </c>
      <c r="I17" s="18">
        <v>6005305.8892883081</v>
      </c>
      <c r="J17" s="18">
        <v>4594058.9193989662</v>
      </c>
      <c r="K17" s="18">
        <v>4642497.1052748719</v>
      </c>
      <c r="L17" s="18">
        <v>4594058.9193989662</v>
      </c>
      <c r="M17" s="18">
        <v>-48438.185875905678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2128200</v>
      </c>
      <c r="F18" s="17">
        <v>5555987.6610887097</v>
      </c>
      <c r="G18" s="17">
        <v>1526720.9655698179</v>
      </c>
      <c r="H18" s="18">
        <v>2193564.6688228305</v>
      </c>
      <c r="I18" s="18">
        <v>8198870.5581111386</v>
      </c>
      <c r="J18" s="18">
        <v>5706413.7442452544</v>
      </c>
      <c r="K18" s="18">
        <v>6169218.0708446894</v>
      </c>
      <c r="L18" s="18">
        <v>5706413.7442452544</v>
      </c>
      <c r="M18" s="18">
        <v>-462804.32659943495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3400007.75</v>
      </c>
      <c r="F19" s="17">
        <v>5444602.8119248468</v>
      </c>
      <c r="G19" s="17">
        <v>2462542.1623867596</v>
      </c>
      <c r="H19" s="18">
        <v>3584486.5300412835</v>
      </c>
      <c r="I19" s="18">
        <v>11783357.088152422</v>
      </c>
      <c r="J19" s="18">
        <v>8095166.0442423308</v>
      </c>
      <c r="K19" s="18">
        <v>8631760.2332314495</v>
      </c>
      <c r="L19" s="18">
        <v>8095166.0442423308</v>
      </c>
      <c r="M19" s="18">
        <v>-536594.18898911867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2516800</v>
      </c>
      <c r="F20" s="17">
        <v>5287757.6291307472</v>
      </c>
      <c r="G20" s="17">
        <v>1328925.1361687968</v>
      </c>
      <c r="H20" s="18">
        <v>1845729.2824473034</v>
      </c>
      <c r="I20" s="18">
        <v>13629086.370599724</v>
      </c>
      <c r="J20" s="18">
        <v>9812942.5767630897</v>
      </c>
      <c r="K20" s="18">
        <v>9960685.3694002461</v>
      </c>
      <c r="L20" s="18">
        <v>9812942.5767630897</v>
      </c>
      <c r="M20" s="18">
        <v>-147742.79263715632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2041800</v>
      </c>
      <c r="F21" s="17">
        <v>5162984.7923986483</v>
      </c>
      <c r="G21" s="17">
        <v>970349.54114415869</v>
      </c>
      <c r="H21" s="18">
        <v>1342115.5665055888</v>
      </c>
      <c r="I21" s="18">
        <v>14971201.937105313</v>
      </c>
      <c r="J21" s="18">
        <v>10824178.850611808</v>
      </c>
      <c r="K21" s="18">
        <v>10931034.910544405</v>
      </c>
      <c r="L21" s="18">
        <v>10824178.850611808</v>
      </c>
      <c r="M21" s="18">
        <v>-106856.05993259698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2396100</v>
      </c>
      <c r="F22" s="17">
        <v>5058906.2336463733</v>
      </c>
      <c r="G22" s="17">
        <v>427736.68836834806</v>
      </c>
      <c r="H22" s="18">
        <v>542125.09767951048</v>
      </c>
      <c r="I22" s="18">
        <v>15513327.034784824</v>
      </c>
      <c r="J22" s="18">
        <v>12240014.638386695</v>
      </c>
      <c r="K22" s="18">
        <v>11358771.598912753</v>
      </c>
      <c r="L22" s="18">
        <v>12240014.638386695</v>
      </c>
      <c r="M22" s="18">
        <v>881243.03947394155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699600</v>
      </c>
      <c r="F23" s="17">
        <v>4885493.1924261088</v>
      </c>
      <c r="G23" s="17">
        <v>174190.76894722995</v>
      </c>
      <c r="H23" s="18">
        <v>228297.20358397876</v>
      </c>
      <c r="I23" s="18">
        <v>15741624.238368802</v>
      </c>
      <c r="J23" s="18">
        <v>12010859.474023988</v>
      </c>
      <c r="K23" s="18">
        <v>11532962.367859984</v>
      </c>
      <c r="L23" s="18">
        <v>12010859.474023988</v>
      </c>
      <c r="M23" s="18">
        <v>477897.10616400465</v>
      </c>
      <c r="N2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0">(S4-R4)/R4</f>
        <v>1.3754185445609043E-2</v>
      </c>
      <c r="W4" s="9">
        <f>V4</f>
        <v>1.3754185445609043E-2</v>
      </c>
      <c r="Y4" s="42">
        <v>44925</v>
      </c>
      <c r="Z4" s="7">
        <v>31618375.975981474</v>
      </c>
      <c r="AA4" s="7">
        <f>-Z4</f>
        <v>-31618375.975981474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f>R5-R4</f>
        <v>31618375.975981474</v>
      </c>
      <c r="R5" s="4">
        <f>VLOOKUP(P5,A:I,9,)</f>
        <v>32524365.410766624</v>
      </c>
      <c r="S5" s="4">
        <f>VLOOKUP(P5,A:J,10,)</f>
        <v>31520670.812874004</v>
      </c>
      <c r="T5" s="4">
        <f>VLOOKUP(P5,A:K,11,)</f>
        <v>-1003694.5978926197</v>
      </c>
      <c r="U5" s="4">
        <f>VLOOKUP(P5,A:L,12,)</f>
        <v>0</v>
      </c>
      <c r="V5" s="9">
        <f t="shared" ref="V5" si="1">(S5-R5)/R5</f>
        <v>-3.0859774978433986E-2</v>
      </c>
      <c r="W5" s="9">
        <v>-3.0047919023080905E-2</v>
      </c>
      <c r="Y5" s="42">
        <v>44925</v>
      </c>
      <c r="Z5" s="7"/>
      <c r="AA5" s="7">
        <v>31520670.812874004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f>IRR(AA3:AA5)</f>
        <v>-3.0047919023080905E-2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1110246.6801922934</v>
      </c>
      <c r="F10" s="18">
        <v>1246068.1414815646</v>
      </c>
      <c r="G10" s="18">
        <v>2171925.5976240817</v>
      </c>
      <c r="H10" s="18">
        <v>1935185.6484507315</v>
      </c>
      <c r="I10" s="18">
        <v>2016236.1149774427</v>
      </c>
      <c r="J10" s="18">
        <v>1935185.6484507315</v>
      </c>
      <c r="K10" s="18">
        <v>-81050.466526711127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950430.4433228831</v>
      </c>
      <c r="F11" s="18">
        <v>1077585.5011100702</v>
      </c>
      <c r="G11" s="18">
        <v>3249511.0987341516</v>
      </c>
      <c r="H11" s="18">
        <v>2866068.8836022676</v>
      </c>
      <c r="I11" s="18">
        <v>2966666.5583003256</v>
      </c>
      <c r="J11" s="18">
        <v>2866068.8836022676</v>
      </c>
      <c r="K11" s="18">
        <v>-100597.67469805805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2601645.6563901841</v>
      </c>
      <c r="F12" s="18">
        <v>3284906.1496053939</v>
      </c>
      <c r="G12" s="18">
        <v>6534417.248339545</v>
      </c>
      <c r="H12" s="18">
        <v>5175258.4326422429</v>
      </c>
      <c r="I12" s="18">
        <v>5568312.2146905102</v>
      </c>
      <c r="J12" s="18">
        <v>5175258.4326422429</v>
      </c>
      <c r="K12" s="18">
        <v>-393053.78204826731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4490358.7035431322</v>
      </c>
      <c r="F13" s="18">
        <v>6245283.4724707855</v>
      </c>
      <c r="G13" s="18">
        <v>12779700.720810331</v>
      </c>
      <c r="H13" s="18">
        <v>9188604.5866968539</v>
      </c>
      <c r="I13" s="18">
        <v>10058670.918233642</v>
      </c>
      <c r="J13" s="18">
        <v>9188604.5866968539</v>
      </c>
      <c r="K13" s="18">
        <v>-870066.33153678849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4718606.5434752619</v>
      </c>
      <c r="F14" s="18">
        <v>6316742.5381603679</v>
      </c>
      <c r="G14" s="18">
        <v>19096443.2589707</v>
      </c>
      <c r="H14" s="18">
        <v>14265042.713791789</v>
      </c>
      <c r="I14" s="18">
        <v>14777277.461708903</v>
      </c>
      <c r="J14" s="18">
        <v>14265042.713791789</v>
      </c>
      <c r="K14" s="18">
        <v>-512234.74791711383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992097.82616559835</v>
      </c>
      <c r="F15" s="18">
        <v>1174080.2278992822</v>
      </c>
      <c r="G15" s="18">
        <v>20270523.486869983</v>
      </c>
      <c r="H15" s="18">
        <v>17128592.926349465</v>
      </c>
      <c r="I15" s="18">
        <v>15769375.287874501</v>
      </c>
      <c r="J15" s="18">
        <v>17128592.926349465</v>
      </c>
      <c r="K15" s="18">
        <v>1359217.6384749636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1559550.3961385945</v>
      </c>
      <c r="F16" s="18">
        <v>1947004.2421915135</v>
      </c>
      <c r="G16" s="18">
        <v>22217527.729061496</v>
      </c>
      <c r="H16" s="18">
        <v>17796239.689789973</v>
      </c>
      <c r="I16" s="18">
        <v>17328925.684013095</v>
      </c>
      <c r="J16" s="18">
        <v>17796239.689789973</v>
      </c>
      <c r="K16" s="18">
        <v>467314.00577687845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2020592.460434271</v>
      </c>
      <c r="F17" s="18">
        <v>2641297.3832919388</v>
      </c>
      <c r="G17" s="18">
        <v>24858825.112353433</v>
      </c>
      <c r="H17" s="18">
        <v>19017000.855342031</v>
      </c>
      <c r="I17" s="18">
        <v>19349518.144447364</v>
      </c>
      <c r="J17" s="18">
        <v>19017000.855342031</v>
      </c>
      <c r="K17" s="18">
        <v>-332517.28910533339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3985735.7610334312</v>
      </c>
      <c r="F18" s="18">
        <v>5726632.0053471411</v>
      </c>
      <c r="G18" s="18">
        <v>30585457.117700573</v>
      </c>
      <c r="H18" s="18">
        <v>21287477.541379735</v>
      </c>
      <c r="I18" s="18">
        <v>23335253.905480795</v>
      </c>
      <c r="J18" s="18">
        <v>21287477.541379735</v>
      </c>
      <c r="K18" s="18">
        <v>-2047776.3641010597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3943392.1825073613</v>
      </c>
      <c r="F19" s="18">
        <v>5740017.9281266369</v>
      </c>
      <c r="G19" s="18">
        <v>36325475.04582721</v>
      </c>
      <c r="H19" s="18">
        <v>24955600.507737815</v>
      </c>
      <c r="I19" s="18">
        <v>27278646.087988157</v>
      </c>
      <c r="J19" s="18">
        <v>24955600.507737815</v>
      </c>
      <c r="K19" s="18">
        <v>-2323045.5802503414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2792051.0280197761</v>
      </c>
      <c r="F20" s="18">
        <v>3877848.4959356119</v>
      </c>
      <c r="G20" s="18">
        <v>40203323.541762821</v>
      </c>
      <c r="H20" s="18">
        <v>28946394.100295544</v>
      </c>
      <c r="I20" s="18">
        <v>30070697.116007932</v>
      </c>
      <c r="J20" s="18">
        <v>28946394.100295544</v>
      </c>
      <c r="K20" s="18">
        <v>-1124303.0157123879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2453668.2947586924</v>
      </c>
      <c r="F21" s="18">
        <v>3393732.1282739993</v>
      </c>
      <c r="G21" s="18">
        <v>43597055.670036823</v>
      </c>
      <c r="H21" s="18">
        <v>31520670.812874004</v>
      </c>
      <c r="I21" s="18">
        <v>32524365.410766624</v>
      </c>
      <c r="J21" s="18">
        <v>31520670.812874004</v>
      </c>
      <c r="K21" s="18">
        <v>-1003694.5978926197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903084.09463123081</v>
      </c>
      <c r="F22" s="18">
        <v>1144593.3124940631</v>
      </c>
      <c r="G22" s="18">
        <v>44741648.982530884</v>
      </c>
      <c r="H22" s="18">
        <v>35301159.916489385</v>
      </c>
      <c r="I22" s="18">
        <v>33427449.505397856</v>
      </c>
      <c r="J22" s="18">
        <v>35301159.916489385</v>
      </c>
      <c r="K22" s="18">
        <v>1873710.4110915288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1216420.548706634</v>
      </c>
      <c r="F23" s="18">
        <v>1594260.1971976068</v>
      </c>
      <c r="G23" s="18">
        <v>46335909.179728493</v>
      </c>
      <c r="H23" s="18">
        <v>35354299.234405242</v>
      </c>
      <c r="I23" s="18">
        <v>34643870.054104492</v>
      </c>
      <c r="J23" s="18">
        <v>35354299.234405242</v>
      </c>
      <c r="K23" s="18">
        <v>710429.18030074984</v>
      </c>
      <c r="L2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2023-04-08T07:05:40Z</dcterms:modified>
</cp:coreProperties>
</file>