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48" i="5" l="1"/>
  <c r="I148" i="5"/>
  <c r="H148" i="5"/>
  <c r="G148" i="5"/>
  <c r="F148" i="5"/>
  <c r="E148" i="5"/>
  <c r="D148" i="5"/>
  <c r="C148" i="5"/>
  <c r="B148" i="5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D346" i="6" l="1"/>
  <c r="A346" i="6"/>
  <c r="D345" i="6" l="1"/>
  <c r="A345" i="6"/>
  <c r="D344" i="6" l="1"/>
  <c r="A344" i="6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3" i="6" s="1"/>
  <c r="D342" i="6"/>
</calcChain>
</file>

<file path=xl/sharedStrings.xml><?xml version="1.0" encoding="utf-8"?>
<sst xmlns="http://schemas.openxmlformats.org/spreadsheetml/2006/main" count="234" uniqueCount="229">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</sst>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4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3" fillId="0" borderId="0" xfId="3"/>
    <xf numFmtId="0" fontId="11" fillId="0" borderId="0" xfId="2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right"/>
    </xf>
    <xf numFmtId="0" fontId="12" fillId="0" borderId="0" xfId="30" applyNumberFormat="1" applyFont="1" applyFill="1" applyBorder="1" applyAlignment="1" applyProtection="1">
      <alignment horizontal="right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4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2208"/>
        <c:axId val="90652672"/>
      </c:lineChart>
      <c:dateAx>
        <c:axId val="90622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52672"/>
        <c:crosses val="autoZero"/>
        <c:auto val="1"/>
        <c:lblOffset val="100"/>
        <c:baseTimeUnit val="days"/>
      </c:dateAx>
      <c:valAx>
        <c:axId val="906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8"/>
  <sheetViews>
    <sheetView tabSelected="1" workbookViewId="0">
      <pane ySplit="1" topLeftCell="A11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6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7" t="s">
        <v>188</v>
      </c>
      <c r="H1" s="11" t="s">
        <v>189</v>
      </c>
      <c r="I1" s="36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5" t="s">
        <v>194</v>
      </c>
      <c r="E2" s="4"/>
      <c r="F2" s="4"/>
      <c r="G2" s="4"/>
      <c r="H2" s="5"/>
      <c r="I2" s="5"/>
      <c r="J2" s="6"/>
    </row>
    <row r="3" spans="1:28" ht="14.1" customHeight="1">
      <c r="A3" s="29">
        <v>40451</v>
      </c>
      <c r="B3" s="30">
        <f>VLOOKUP(A3,[1]CNI_ESG_300!$A:$F,6)</f>
        <v>1.2300899999999999</v>
      </c>
      <c r="C3" s="4">
        <f>C2</f>
        <v>2000</v>
      </c>
      <c r="D3" s="31">
        <f t="shared" ref="D3:D66" si="0">C3/B3</f>
        <v>1625.8972920680601</v>
      </c>
      <c r="E3" s="31">
        <f t="shared" ref="E3:E66" si="1">E2+D3</f>
        <v>1625.8972920680601</v>
      </c>
      <c r="F3" s="31">
        <f t="shared" ref="F3:F66" si="2">E3*B3</f>
        <v>2000</v>
      </c>
      <c r="G3" s="31">
        <f t="shared" ref="G3:G66" si="3">G2+C3</f>
        <v>2000</v>
      </c>
      <c r="H3" s="31">
        <f t="shared" ref="H3:H66" si="4">F3</f>
        <v>2000</v>
      </c>
      <c r="I3" s="31">
        <f t="shared" ref="I3:I66" si="5">H3-G3</f>
        <v>0</v>
      </c>
      <c r="J3" s="6" t="e">
        <f>VLOOKUP(A3,myPEPB!B:C,2)</f>
        <v>#N/A</v>
      </c>
      <c r="L3" s="38" t="s">
        <v>182</v>
      </c>
      <c r="M3" s="39" t="s">
        <v>191</v>
      </c>
      <c r="N3" s="39" t="s">
        <v>188</v>
      </c>
      <c r="O3" s="39" t="s">
        <v>189</v>
      </c>
      <c r="P3" s="39" t="s">
        <v>190</v>
      </c>
      <c r="Q3" s="39" t="s">
        <v>192</v>
      </c>
      <c r="R3" s="39" t="s">
        <v>193</v>
      </c>
      <c r="T3" s="32">
        <v>40543</v>
      </c>
      <c r="U3" s="1">
        <f>VLOOKUP(T3,L:M,2)</f>
        <v>8000</v>
      </c>
      <c r="V3" s="1">
        <f>-U3</f>
        <v>-8000</v>
      </c>
      <c r="W3" s="32">
        <v>40543</v>
      </c>
      <c r="X3" s="1">
        <f>VLOOKUP(W3,L:M,2)</f>
        <v>8000</v>
      </c>
      <c r="Y3" s="1">
        <f>-X3</f>
        <v>-8000</v>
      </c>
      <c r="Z3" s="32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9">
        <v>40480</v>
      </c>
      <c r="B4" s="30">
        <f>VLOOKUP(A4,[1]CNI_ESG_300!$A:$F,6)</f>
        <v>1.3965399999999999</v>
      </c>
      <c r="C4" s="4">
        <f t="shared" ref="C4:C67" si="6">C3</f>
        <v>2000</v>
      </c>
      <c r="D4" s="31">
        <f t="shared" si="0"/>
        <v>1432.1107880905668</v>
      </c>
      <c r="E4" s="31">
        <f t="shared" si="1"/>
        <v>3058.0080801586269</v>
      </c>
      <c r="F4" s="31">
        <f t="shared" si="2"/>
        <v>4270.6306042647284</v>
      </c>
      <c r="G4" s="31">
        <f t="shared" si="3"/>
        <v>4000</v>
      </c>
      <c r="H4" s="31">
        <f t="shared" si="4"/>
        <v>4270.6306042647284</v>
      </c>
      <c r="I4" s="31">
        <f t="shared" si="5"/>
        <v>270.63060426472839</v>
      </c>
      <c r="J4" s="6" t="e">
        <f>VLOOKUP(A4,myPEPB!B:C,2)</f>
        <v>#N/A</v>
      </c>
      <c r="L4" s="32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32">
        <v>40907</v>
      </c>
      <c r="U4" s="1">
        <f>VLOOKUP(T4,L:M,2)</f>
        <v>24000</v>
      </c>
      <c r="V4" s="1">
        <f>-U4</f>
        <v>-24000</v>
      </c>
      <c r="W4" s="32">
        <v>40907</v>
      </c>
      <c r="X4" s="1">
        <f>VLOOKUP(W4,L:M,2)</f>
        <v>24000</v>
      </c>
      <c r="Y4" s="1">
        <f t="shared" ref="Y4:Y5" si="11">-X4</f>
        <v>-24000</v>
      </c>
      <c r="Z4" s="32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9">
        <v>40512</v>
      </c>
      <c r="B5" s="30">
        <f>VLOOKUP(A5,[1]CNI_ESG_300!$A:$F,6)</f>
        <v>1.31427</v>
      </c>
      <c r="C5" s="4">
        <f t="shared" si="6"/>
        <v>2000</v>
      </c>
      <c r="D5" s="31">
        <f t="shared" si="0"/>
        <v>1521.7573253593248</v>
      </c>
      <c r="E5" s="31">
        <f t="shared" si="1"/>
        <v>4579.7654055179519</v>
      </c>
      <c r="F5" s="31">
        <f t="shared" si="2"/>
        <v>6019.0482795100788</v>
      </c>
      <c r="G5" s="31">
        <f t="shared" si="3"/>
        <v>6000</v>
      </c>
      <c r="H5" s="31">
        <f t="shared" si="4"/>
        <v>6019.0482795100788</v>
      </c>
      <c r="I5" s="31">
        <f t="shared" si="5"/>
        <v>19.048279510078828</v>
      </c>
      <c r="J5" s="6" t="e">
        <f>VLOOKUP(A5,myPEPB!B:C,2)</f>
        <v>#N/A</v>
      </c>
      <c r="L5" s="32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32">
        <v>40907</v>
      </c>
      <c r="V5" s="1">
        <f>VLOOKUP(T5,L:O,4)</f>
        <v>25685.572979740344</v>
      </c>
      <c r="W5" s="32">
        <v>41274</v>
      </c>
      <c r="X5" s="1">
        <f>VLOOKUP(W5,L:M,2)</f>
        <v>24000</v>
      </c>
      <c r="Y5" s="1">
        <f t="shared" si="11"/>
        <v>-24000</v>
      </c>
      <c r="Z5" s="32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9">
        <v>40543</v>
      </c>
      <c r="B6" s="30">
        <f>VLOOKUP(A6,[1]CNI_ESG_300!$A:$F,6)</f>
        <v>1.29017</v>
      </c>
      <c r="C6" s="4">
        <f t="shared" si="6"/>
        <v>2000</v>
      </c>
      <c r="D6" s="31">
        <f t="shared" si="0"/>
        <v>1550.1833091763101</v>
      </c>
      <c r="E6" s="31">
        <f t="shared" si="1"/>
        <v>6129.948714694262</v>
      </c>
      <c r="F6" s="31">
        <f t="shared" si="2"/>
        <v>7908.6759332370966</v>
      </c>
      <c r="G6" s="31">
        <f t="shared" si="3"/>
        <v>8000</v>
      </c>
      <c r="H6" s="31">
        <f t="shared" si="4"/>
        <v>7908.6759332370966</v>
      </c>
      <c r="I6" s="31">
        <f t="shared" si="5"/>
        <v>-91.324066762903385</v>
      </c>
      <c r="J6" s="6" t="e">
        <f>VLOOKUP(A6,myPEPB!B:C,2)</f>
        <v>#N/A</v>
      </c>
      <c r="L6" s="32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32">
        <v>41274</v>
      </c>
      <c r="Y6" s="1">
        <f>VLOOKUP(W6,L:O,4)</f>
        <v>52348.707732068309</v>
      </c>
      <c r="Z6" s="32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9">
        <v>40574</v>
      </c>
      <c r="B7" s="30">
        <f>VLOOKUP(A7,[1]CNI_ESG_300!$A:$F,6)</f>
        <v>1.2746999999999999</v>
      </c>
      <c r="C7" s="4">
        <f t="shared" si="6"/>
        <v>2000</v>
      </c>
      <c r="D7" s="31">
        <f t="shared" si="0"/>
        <v>1568.9966266572528</v>
      </c>
      <c r="E7" s="31">
        <f t="shared" si="1"/>
        <v>7698.9453413515148</v>
      </c>
      <c r="F7" s="31">
        <f t="shared" si="2"/>
        <v>9813.8456266207759</v>
      </c>
      <c r="G7" s="31">
        <f t="shared" si="3"/>
        <v>10000</v>
      </c>
      <c r="H7" s="31">
        <f t="shared" si="4"/>
        <v>9813.8456266207759</v>
      </c>
      <c r="I7" s="31">
        <f t="shared" si="5"/>
        <v>-186.15437337922413</v>
      </c>
      <c r="J7" s="6" t="e">
        <f>VLOOKUP(A7,myPEPB!B:C,2)</f>
        <v>#N/A</v>
      </c>
      <c r="L7" s="32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32">
        <v>41639</v>
      </c>
      <c r="AB7" s="1">
        <f>VLOOKUP(Z7,L:O,4)</f>
        <v>82813.626416639017</v>
      </c>
    </row>
    <row r="8" spans="1:28" ht="14.1" customHeight="1">
      <c r="A8" s="29">
        <v>40602</v>
      </c>
      <c r="B8" s="30">
        <f>VLOOKUP(A8,[1]CNI_ESG_300!$A:$F,6)</f>
        <v>1.3761099999999999</v>
      </c>
      <c r="C8" s="4">
        <f t="shared" si="6"/>
        <v>2000</v>
      </c>
      <c r="D8" s="31">
        <f t="shared" si="0"/>
        <v>1453.372186816461</v>
      </c>
      <c r="E8" s="31">
        <f t="shared" si="1"/>
        <v>9152.317528167976</v>
      </c>
      <c r="F8" s="31">
        <f t="shared" si="2"/>
        <v>12594.595673687232</v>
      </c>
      <c r="G8" s="31">
        <f t="shared" si="3"/>
        <v>12000</v>
      </c>
      <c r="H8" s="31">
        <f t="shared" si="4"/>
        <v>12594.595673687232</v>
      </c>
      <c r="I8" s="31">
        <f t="shared" si="5"/>
        <v>594.59567368723219</v>
      </c>
      <c r="J8" s="6" t="e">
        <f>VLOOKUP(A8,myPEPB!B:C,2)</f>
        <v>#N/A</v>
      </c>
      <c r="L8" s="32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9">
        <v>40633</v>
      </c>
      <c r="B9" s="30">
        <f>VLOOKUP(A9,[1]CNI_ESG_300!$A:$F,6)</f>
        <v>1.3503900000000002</v>
      </c>
      <c r="C9" s="4">
        <f t="shared" si="6"/>
        <v>2000</v>
      </c>
      <c r="D9" s="31">
        <f t="shared" si="0"/>
        <v>1481.0536215463678</v>
      </c>
      <c r="E9" s="31">
        <f t="shared" si="1"/>
        <v>10633.371149714343</v>
      </c>
      <c r="F9" s="31">
        <f t="shared" si="2"/>
        <v>14359.198066862755</v>
      </c>
      <c r="G9" s="31">
        <f t="shared" si="3"/>
        <v>14000</v>
      </c>
      <c r="H9" s="31">
        <f t="shared" si="4"/>
        <v>14359.198066862755</v>
      </c>
      <c r="I9" s="31">
        <f t="shared" si="5"/>
        <v>359.19806686275479</v>
      </c>
      <c r="J9" s="6" t="e">
        <f>VLOOKUP(A9,myPEPB!B:C,2)</f>
        <v>#N/A</v>
      </c>
      <c r="L9" s="32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32">
        <v>40543</v>
      </c>
      <c r="U9" s="1">
        <f>VLOOKUP(T9,L:M,2)</f>
        <v>8000</v>
      </c>
      <c r="V9" s="1">
        <f>-U9</f>
        <v>-8000</v>
      </c>
      <c r="W9" s="32">
        <v>40543</v>
      </c>
      <c r="X9" s="1">
        <f t="shared" ref="X9:X14" si="14">VLOOKUP(W9,L:M,2)</f>
        <v>8000</v>
      </c>
      <c r="Y9" s="1">
        <f>-X9</f>
        <v>-8000</v>
      </c>
      <c r="Z9" s="32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9">
        <v>40662</v>
      </c>
      <c r="B10" s="30">
        <f>VLOOKUP(A10,[1]CNI_ESG_300!$A:$F,6)</f>
        <v>1.3469</v>
      </c>
      <c r="C10" s="4">
        <f t="shared" si="6"/>
        <v>2000</v>
      </c>
      <c r="D10" s="31">
        <f t="shared" si="0"/>
        <v>1484.8912317172767</v>
      </c>
      <c r="E10" s="31">
        <f t="shared" si="1"/>
        <v>12118.262381431619</v>
      </c>
      <c r="F10" s="31">
        <f t="shared" si="2"/>
        <v>16322.087601550247</v>
      </c>
      <c r="G10" s="31">
        <f t="shared" si="3"/>
        <v>16000</v>
      </c>
      <c r="H10" s="31">
        <f t="shared" si="4"/>
        <v>16322.087601550247</v>
      </c>
      <c r="I10" s="31">
        <f t="shared" si="5"/>
        <v>322.0876015502472</v>
      </c>
      <c r="J10" s="6" t="e">
        <f>VLOOKUP(A10,myPEPB!B:C,2)</f>
        <v>#N/A</v>
      </c>
      <c r="L10" s="32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32">
        <v>40907</v>
      </c>
      <c r="U10" s="1">
        <f>VLOOKUP(T10,L:M,2)</f>
        <v>24000</v>
      </c>
      <c r="V10" s="1">
        <f t="shared" ref="V10:V13" si="16">-U10</f>
        <v>-24000</v>
      </c>
      <c r="W10" s="32">
        <v>40907</v>
      </c>
      <c r="X10" s="1">
        <f t="shared" si="14"/>
        <v>24000</v>
      </c>
      <c r="Y10" s="1">
        <f t="shared" ref="Y10:Y14" si="17">-X10</f>
        <v>-24000</v>
      </c>
      <c r="Z10" s="32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9">
        <v>40694</v>
      </c>
      <c r="B11" s="30">
        <f>VLOOKUP(A11,[1]CNI_ESG_300!$A:$F,6)</f>
        <v>1.27504</v>
      </c>
      <c r="C11" s="4">
        <f t="shared" si="6"/>
        <v>2000</v>
      </c>
      <c r="D11" s="31">
        <f t="shared" si="0"/>
        <v>1568.5782406826454</v>
      </c>
      <c r="E11" s="31">
        <f t="shared" si="1"/>
        <v>13686.840622114265</v>
      </c>
      <c r="F11" s="31">
        <f t="shared" si="2"/>
        <v>17451.269266820571</v>
      </c>
      <c r="G11" s="31">
        <f t="shared" si="3"/>
        <v>18000</v>
      </c>
      <c r="H11" s="31">
        <f t="shared" si="4"/>
        <v>17451.269266820571</v>
      </c>
      <c r="I11" s="31">
        <f t="shared" si="5"/>
        <v>-548.73073317942908</v>
      </c>
      <c r="J11" s="6" t="e">
        <f>VLOOKUP(A11,myPEPB!B:C,2)</f>
        <v>#N/A</v>
      </c>
      <c r="L11" s="32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32">
        <v>41274</v>
      </c>
      <c r="U11" s="1">
        <f>VLOOKUP(T11,L:M,2)</f>
        <v>24000</v>
      </c>
      <c r="V11" s="1">
        <f t="shared" si="16"/>
        <v>-24000</v>
      </c>
      <c r="W11" s="32">
        <v>41274</v>
      </c>
      <c r="X11" s="1">
        <f t="shared" si="14"/>
        <v>24000</v>
      </c>
      <c r="Y11" s="1">
        <f t="shared" si="17"/>
        <v>-24000</v>
      </c>
      <c r="Z11" s="32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9">
        <v>40724</v>
      </c>
      <c r="B12" s="30">
        <f>VLOOKUP(A12,[1]CNI_ESG_300!$A:$F,6)</f>
        <v>1.3109200000000001</v>
      </c>
      <c r="C12" s="4">
        <f t="shared" si="6"/>
        <v>2000</v>
      </c>
      <c r="D12" s="31">
        <f t="shared" si="0"/>
        <v>1525.6461111280626</v>
      </c>
      <c r="E12" s="31">
        <f t="shared" si="1"/>
        <v>15212.486733242327</v>
      </c>
      <c r="F12" s="31">
        <f t="shared" si="2"/>
        <v>19942.353108342035</v>
      </c>
      <c r="G12" s="31">
        <f t="shared" si="3"/>
        <v>20000</v>
      </c>
      <c r="H12" s="31">
        <f t="shared" si="4"/>
        <v>19942.353108342035</v>
      </c>
      <c r="I12" s="31">
        <f t="shared" si="5"/>
        <v>-57.64689165796517</v>
      </c>
      <c r="J12" s="6" t="e">
        <f>VLOOKUP(A12,myPEPB!B:C,2)</f>
        <v>#N/A</v>
      </c>
      <c r="L12" s="32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32">
        <v>41639</v>
      </c>
      <c r="U12" s="1">
        <f>VLOOKUP(T12,L:M,2)</f>
        <v>24000</v>
      </c>
      <c r="V12" s="1">
        <f t="shared" si="16"/>
        <v>-24000</v>
      </c>
      <c r="W12" s="32">
        <v>41639</v>
      </c>
      <c r="X12" s="1">
        <f t="shared" si="14"/>
        <v>24000</v>
      </c>
      <c r="Y12" s="1">
        <f t="shared" si="17"/>
        <v>-24000</v>
      </c>
      <c r="Z12" s="32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9">
        <v>40753</v>
      </c>
      <c r="B13" s="30">
        <f>VLOOKUP(A13,[1]CNI_ESG_300!$A:$F,6)</f>
        <v>1.2869000000000002</v>
      </c>
      <c r="C13" s="4">
        <f t="shared" si="6"/>
        <v>2000</v>
      </c>
      <c r="D13" s="31">
        <f t="shared" si="0"/>
        <v>1554.1223094257516</v>
      </c>
      <c r="E13" s="31">
        <f t="shared" si="1"/>
        <v>16766.609042668078</v>
      </c>
      <c r="F13" s="31">
        <f t="shared" si="2"/>
        <v>21576.949177009552</v>
      </c>
      <c r="G13" s="31">
        <f t="shared" si="3"/>
        <v>22000</v>
      </c>
      <c r="H13" s="31">
        <f t="shared" si="4"/>
        <v>21576.949177009552</v>
      </c>
      <c r="I13" s="31">
        <f t="shared" si="5"/>
        <v>-423.05082299044807</v>
      </c>
      <c r="J13" s="6" t="e">
        <f>VLOOKUP(A13,myPEPB!B:C,2)</f>
        <v>#N/A</v>
      </c>
      <c r="L13" s="33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32">
        <v>42004</v>
      </c>
      <c r="U13" s="1">
        <f>VLOOKUP(T13,L:M,2)</f>
        <v>24000</v>
      </c>
      <c r="V13" s="1">
        <f t="shared" si="16"/>
        <v>-24000</v>
      </c>
      <c r="W13" s="32">
        <v>42004</v>
      </c>
      <c r="X13" s="1">
        <f t="shared" si="14"/>
        <v>24000</v>
      </c>
      <c r="Y13" s="1">
        <f t="shared" si="17"/>
        <v>-24000</v>
      </c>
      <c r="Z13" s="32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9">
        <v>40786</v>
      </c>
      <c r="B14" s="30">
        <f>VLOOKUP(A14,[1]CNI_ESG_300!$A:$F,6)</f>
        <v>1.2162500000000001</v>
      </c>
      <c r="C14" s="4">
        <f t="shared" si="6"/>
        <v>2000</v>
      </c>
      <c r="D14" s="31">
        <f t="shared" si="0"/>
        <v>1644.3987667009249</v>
      </c>
      <c r="E14" s="31">
        <f t="shared" si="1"/>
        <v>18411.007809369003</v>
      </c>
      <c r="F14" s="31">
        <f t="shared" si="2"/>
        <v>22392.388248145049</v>
      </c>
      <c r="G14" s="31">
        <f t="shared" si="3"/>
        <v>24000</v>
      </c>
      <c r="H14" s="31">
        <f t="shared" si="4"/>
        <v>22392.388248145049</v>
      </c>
      <c r="I14" s="31">
        <f t="shared" si="5"/>
        <v>-1607.6117518549509</v>
      </c>
      <c r="J14" s="6" t="e">
        <f>VLOOKUP(A14,myPEPB!B:C,2)</f>
        <v>#N/A</v>
      </c>
      <c r="L14" s="27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32">
        <v>42004</v>
      </c>
      <c r="V14" s="1">
        <f>VLOOKUP(T14,L:O,4)</f>
        <v>153292.71467382699</v>
      </c>
      <c r="W14" s="32">
        <v>42369</v>
      </c>
      <c r="X14" s="1">
        <f t="shared" si="14"/>
        <v>24000</v>
      </c>
      <c r="Y14" s="1">
        <f t="shared" si="17"/>
        <v>-24000</v>
      </c>
      <c r="Z14" s="32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9">
        <v>40816</v>
      </c>
      <c r="B15" s="30">
        <f>VLOOKUP(A15,[1]CNI_ESG_300!$A:$F,6)</f>
        <v>1.1052</v>
      </c>
      <c r="C15" s="4">
        <f t="shared" si="6"/>
        <v>2000</v>
      </c>
      <c r="D15" s="31">
        <f t="shared" si="0"/>
        <v>1809.6272167933407</v>
      </c>
      <c r="E15" s="31">
        <f t="shared" si="1"/>
        <v>20220.635026162345</v>
      </c>
      <c r="F15" s="31">
        <f t="shared" si="2"/>
        <v>22347.845830914623</v>
      </c>
      <c r="G15" s="31">
        <f t="shared" si="3"/>
        <v>26000</v>
      </c>
      <c r="H15" s="31">
        <f t="shared" si="4"/>
        <v>22347.845830914623</v>
      </c>
      <c r="I15" s="31">
        <f t="shared" si="5"/>
        <v>-3652.1541690853774</v>
      </c>
      <c r="J15" s="6" t="e">
        <f>VLOOKUP(A15,myPEPB!B:C,2)</f>
        <v>#N/A</v>
      </c>
      <c r="L15" s="27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32">
        <v>42369</v>
      </c>
      <c r="Y15" s="1">
        <f>VLOOKUP(W15,L:O,4)</f>
        <v>214081.38004669495</v>
      </c>
      <c r="Z15" s="32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9">
        <v>40847</v>
      </c>
      <c r="B16" s="30">
        <f>VLOOKUP(A16,[1]CNI_ESG_300!$A:$F,6)</f>
        <v>1.1468800000000001</v>
      </c>
      <c r="C16" s="4">
        <f t="shared" si="6"/>
        <v>2000</v>
      </c>
      <c r="D16" s="31">
        <f t="shared" si="0"/>
        <v>1743.8616071428569</v>
      </c>
      <c r="E16" s="31">
        <f t="shared" si="1"/>
        <v>21964.4966333052</v>
      </c>
      <c r="F16" s="31">
        <f t="shared" si="2"/>
        <v>25190.641898805072</v>
      </c>
      <c r="G16" s="31">
        <f t="shared" si="3"/>
        <v>28000</v>
      </c>
      <c r="H16" s="31">
        <f t="shared" si="4"/>
        <v>25190.641898805072</v>
      </c>
      <c r="I16" s="31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32">
        <v>42734</v>
      </c>
      <c r="AB16" s="1">
        <f>VLOOKUP(Z16,L:O,4)</f>
        <v>226023.31414810085</v>
      </c>
    </row>
    <row r="17" spans="1:28" ht="14.1" customHeight="1">
      <c r="A17" s="29">
        <v>40877</v>
      </c>
      <c r="B17" s="30">
        <f>VLOOKUP(A17,[1]CNI_ESG_300!$A:$F,6)</f>
        <v>1.07321</v>
      </c>
      <c r="C17" s="4">
        <f t="shared" si="6"/>
        <v>2000</v>
      </c>
      <c r="D17" s="31">
        <f t="shared" si="0"/>
        <v>1863.5681739827248</v>
      </c>
      <c r="E17" s="31">
        <f t="shared" si="1"/>
        <v>23828.064807287923</v>
      </c>
      <c r="F17" s="31">
        <f t="shared" si="2"/>
        <v>25572.51743182947</v>
      </c>
      <c r="G17" s="31">
        <f t="shared" si="3"/>
        <v>30000</v>
      </c>
      <c r="H17" s="31">
        <f t="shared" si="4"/>
        <v>25572.51743182947</v>
      </c>
      <c r="I17" s="31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9">
        <v>40907</v>
      </c>
      <c r="B18" s="30">
        <f>VLOOKUP(A18,[1]CNI_ESG_300!$A:$F,6)</f>
        <v>0.99402000000000001</v>
      </c>
      <c r="C18" s="4">
        <f t="shared" si="6"/>
        <v>2000</v>
      </c>
      <c r="D18" s="31">
        <f t="shared" si="0"/>
        <v>2012.031951067383</v>
      </c>
      <c r="E18" s="31">
        <f t="shared" si="1"/>
        <v>25840.096758355307</v>
      </c>
      <c r="F18" s="31">
        <f t="shared" si="2"/>
        <v>25685.572979740344</v>
      </c>
      <c r="G18" s="31">
        <f t="shared" si="3"/>
        <v>32000</v>
      </c>
      <c r="H18" s="31">
        <f t="shared" si="4"/>
        <v>25685.572979740344</v>
      </c>
      <c r="I18" s="31">
        <f t="shared" si="5"/>
        <v>-6314.4270202596563</v>
      </c>
      <c r="J18" s="6" t="e">
        <f>VLOOKUP(A18,myPEPB!B:C,2)</f>
        <v>#N/A</v>
      </c>
      <c r="T18" s="32">
        <v>40543</v>
      </c>
      <c r="U18" s="1">
        <f t="shared" ref="U18:U25" si="21">VLOOKUP(T18,L:M,2)</f>
        <v>8000</v>
      </c>
      <c r="V18" s="1">
        <f>-U18</f>
        <v>-8000</v>
      </c>
      <c r="W18" s="32">
        <v>40543</v>
      </c>
      <c r="X18" s="1">
        <f t="shared" ref="X18:X26" si="22">VLOOKUP(W18,L:M,2)</f>
        <v>8000</v>
      </c>
      <c r="Y18" s="1">
        <f>-X18</f>
        <v>-8000</v>
      </c>
      <c r="Z18" s="32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9">
        <v>40939</v>
      </c>
      <c r="B19" s="30">
        <f>VLOOKUP(A19,[1]CNI_ESG_300!$A:$F,6)</f>
        <v>1.0423</v>
      </c>
      <c r="C19" s="4">
        <f t="shared" si="6"/>
        <v>2000</v>
      </c>
      <c r="D19" s="31">
        <f t="shared" si="0"/>
        <v>1918.8333493236112</v>
      </c>
      <c r="E19" s="31">
        <f t="shared" si="1"/>
        <v>27758.930107678916</v>
      </c>
      <c r="F19" s="31">
        <f t="shared" si="2"/>
        <v>28933.132851233735</v>
      </c>
      <c r="G19" s="31">
        <f t="shared" si="3"/>
        <v>34000</v>
      </c>
      <c r="H19" s="31">
        <f t="shared" si="4"/>
        <v>28933.132851233735</v>
      </c>
      <c r="I19" s="31">
        <f t="shared" si="5"/>
        <v>-5066.867148766265</v>
      </c>
      <c r="J19" s="6" t="e">
        <f>VLOOKUP(A19,myPEPB!B:C,2)</f>
        <v>#N/A</v>
      </c>
      <c r="T19" s="32">
        <v>40907</v>
      </c>
      <c r="U19" s="1">
        <f t="shared" si="21"/>
        <v>24000</v>
      </c>
      <c r="V19" s="1">
        <f t="shared" ref="V19:V25" si="24">-U19</f>
        <v>-24000</v>
      </c>
      <c r="W19" s="32">
        <v>40907</v>
      </c>
      <c r="X19" s="1">
        <f t="shared" si="22"/>
        <v>24000</v>
      </c>
      <c r="Y19" s="1">
        <f t="shared" ref="Y19:Y26" si="25">-X19</f>
        <v>-24000</v>
      </c>
      <c r="Z19" s="32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9">
        <v>40968</v>
      </c>
      <c r="B20" s="30">
        <f>VLOOKUP(A20,[1]CNI_ESG_300!$A:$F,6)</f>
        <v>1.1305099999999999</v>
      </c>
      <c r="C20" s="4">
        <f t="shared" si="6"/>
        <v>2000</v>
      </c>
      <c r="D20" s="31">
        <f t="shared" si="0"/>
        <v>1769.1130551697909</v>
      </c>
      <c r="E20" s="31">
        <f t="shared" si="1"/>
        <v>29528.043162848706</v>
      </c>
      <c r="F20" s="31">
        <f t="shared" si="2"/>
        <v>33381.74807603209</v>
      </c>
      <c r="G20" s="31">
        <f t="shared" si="3"/>
        <v>36000</v>
      </c>
      <c r="H20" s="31">
        <f t="shared" si="4"/>
        <v>33381.74807603209</v>
      </c>
      <c r="I20" s="31">
        <f t="shared" si="5"/>
        <v>-2618.2519239679095</v>
      </c>
      <c r="J20" s="6" t="e">
        <f>VLOOKUP(A20,myPEPB!B:C,2)</f>
        <v>#N/A</v>
      </c>
      <c r="T20" s="32">
        <v>41274</v>
      </c>
      <c r="U20" s="1">
        <f t="shared" si="21"/>
        <v>24000</v>
      </c>
      <c r="V20" s="1">
        <f t="shared" si="24"/>
        <v>-24000</v>
      </c>
      <c r="W20" s="32">
        <v>41274</v>
      </c>
      <c r="X20" s="1">
        <f t="shared" si="22"/>
        <v>24000</v>
      </c>
      <c r="Y20" s="1">
        <f t="shared" si="25"/>
        <v>-24000</v>
      </c>
      <c r="Z20" s="32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9">
        <v>40998</v>
      </c>
      <c r="B21" s="30">
        <f>VLOOKUP(A21,[1]CNI_ESG_300!$A:$F,6)</f>
        <v>1.0494400000000002</v>
      </c>
      <c r="C21" s="4">
        <f t="shared" si="6"/>
        <v>2000</v>
      </c>
      <c r="D21" s="31">
        <f t="shared" si="0"/>
        <v>1905.7783198658328</v>
      </c>
      <c r="E21" s="31">
        <f t="shared" si="1"/>
        <v>31433.821482714538</v>
      </c>
      <c r="F21" s="31">
        <f t="shared" si="2"/>
        <v>32987.909616819947</v>
      </c>
      <c r="G21" s="31">
        <f t="shared" si="3"/>
        <v>38000</v>
      </c>
      <c r="H21" s="31">
        <f t="shared" si="4"/>
        <v>32987.909616819947</v>
      </c>
      <c r="I21" s="31">
        <f t="shared" si="5"/>
        <v>-5012.0903831800533</v>
      </c>
      <c r="J21" s="6" t="e">
        <f>VLOOKUP(A21,myPEPB!B:C,2)</f>
        <v>#N/A</v>
      </c>
      <c r="T21" s="32">
        <v>41639</v>
      </c>
      <c r="U21" s="1">
        <f t="shared" si="21"/>
        <v>24000</v>
      </c>
      <c r="V21" s="1">
        <f t="shared" si="24"/>
        <v>-24000</v>
      </c>
      <c r="W21" s="32">
        <v>41639</v>
      </c>
      <c r="X21" s="1">
        <f t="shared" si="22"/>
        <v>24000</v>
      </c>
      <c r="Y21" s="1">
        <f t="shared" si="25"/>
        <v>-24000</v>
      </c>
      <c r="Z21" s="32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9">
        <v>41026</v>
      </c>
      <c r="B22" s="30">
        <f>VLOOKUP(A22,[1]CNI_ESG_300!$A:$F,6)</f>
        <v>1.1058599999999998</v>
      </c>
      <c r="C22" s="4">
        <f t="shared" si="6"/>
        <v>2000</v>
      </c>
      <c r="D22" s="31">
        <f t="shared" si="0"/>
        <v>1808.5471940390287</v>
      </c>
      <c r="E22" s="31">
        <f t="shared" si="1"/>
        <v>33242.368676753569</v>
      </c>
      <c r="F22" s="31">
        <f t="shared" si="2"/>
        <v>36761.405824874695</v>
      </c>
      <c r="G22" s="31">
        <f t="shared" si="3"/>
        <v>40000</v>
      </c>
      <c r="H22" s="31">
        <f t="shared" si="4"/>
        <v>36761.405824874695</v>
      </c>
      <c r="I22" s="31">
        <f t="shared" si="5"/>
        <v>-3238.5941751253049</v>
      </c>
      <c r="J22" s="6" t="e">
        <f>VLOOKUP(A22,myPEPB!B:C,2)</f>
        <v>#N/A</v>
      </c>
      <c r="T22" s="32">
        <v>42004</v>
      </c>
      <c r="U22" s="1">
        <f t="shared" si="21"/>
        <v>24000</v>
      </c>
      <c r="V22" s="1">
        <f t="shared" si="24"/>
        <v>-24000</v>
      </c>
      <c r="W22" s="32">
        <v>42004</v>
      </c>
      <c r="X22" s="1">
        <f t="shared" si="22"/>
        <v>24000</v>
      </c>
      <c r="Y22" s="1">
        <f t="shared" si="25"/>
        <v>-24000</v>
      </c>
      <c r="Z22" s="32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9">
        <v>41060</v>
      </c>
      <c r="B23" s="30">
        <f>VLOOKUP(A23,[1]CNI_ESG_300!$A:$F,6)</f>
        <v>1.14459</v>
      </c>
      <c r="C23" s="4">
        <f t="shared" si="6"/>
        <v>2000</v>
      </c>
      <c r="D23" s="31">
        <f t="shared" si="0"/>
        <v>1747.3505796835548</v>
      </c>
      <c r="E23" s="31">
        <f t="shared" si="1"/>
        <v>34989.719256437122</v>
      </c>
      <c r="F23" s="31">
        <f t="shared" si="2"/>
        <v>40048.882763725363</v>
      </c>
      <c r="G23" s="31">
        <f t="shared" si="3"/>
        <v>42000</v>
      </c>
      <c r="H23" s="31">
        <f t="shared" si="4"/>
        <v>40048.882763725363</v>
      </c>
      <c r="I23" s="31">
        <f t="shared" si="5"/>
        <v>-1951.1172362746365</v>
      </c>
      <c r="J23" s="6" t="e">
        <f>VLOOKUP(A23,myPEPB!B:C,2)</f>
        <v>#N/A</v>
      </c>
      <c r="T23" s="32">
        <v>42369</v>
      </c>
      <c r="U23" s="1">
        <f t="shared" si="21"/>
        <v>24000</v>
      </c>
      <c r="V23" s="1">
        <f t="shared" si="24"/>
        <v>-24000</v>
      </c>
      <c r="W23" s="32">
        <v>42369</v>
      </c>
      <c r="X23" s="1">
        <f t="shared" si="22"/>
        <v>24000</v>
      </c>
      <c r="Y23" s="1">
        <f t="shared" si="25"/>
        <v>-24000</v>
      </c>
      <c r="Z23" s="32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9">
        <v>41089</v>
      </c>
      <c r="B24" s="30">
        <f>VLOOKUP(A24,[1]CNI_ESG_300!$A:$F,6)</f>
        <v>1.0780399999999999</v>
      </c>
      <c r="C24" s="4">
        <f t="shared" si="6"/>
        <v>2000</v>
      </c>
      <c r="D24" s="31">
        <f t="shared" si="0"/>
        <v>1855.2187302883012</v>
      </c>
      <c r="E24" s="31">
        <f t="shared" si="1"/>
        <v>36844.937986725425</v>
      </c>
      <c r="F24" s="31">
        <f t="shared" si="2"/>
        <v>39720.316947209474</v>
      </c>
      <c r="G24" s="31">
        <f t="shared" si="3"/>
        <v>44000</v>
      </c>
      <c r="H24" s="31">
        <f t="shared" si="4"/>
        <v>39720.316947209474</v>
      </c>
      <c r="I24" s="31">
        <f t="shared" si="5"/>
        <v>-4279.6830527905258</v>
      </c>
      <c r="J24" s="6" t="e">
        <f>VLOOKUP(A24,myPEPB!B:C,2)</f>
        <v>#N/A</v>
      </c>
      <c r="T24" s="32">
        <v>42734</v>
      </c>
      <c r="U24" s="1">
        <f t="shared" si="21"/>
        <v>24000</v>
      </c>
      <c r="V24" s="1">
        <f t="shared" si="24"/>
        <v>-24000</v>
      </c>
      <c r="W24" s="32">
        <v>42734</v>
      </c>
      <c r="X24" s="1">
        <f t="shared" si="22"/>
        <v>24000</v>
      </c>
      <c r="Y24" s="1">
        <f t="shared" si="25"/>
        <v>-24000</v>
      </c>
      <c r="Z24" s="32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9">
        <v>41121</v>
      </c>
      <c r="B25" s="30">
        <f>VLOOKUP(A25,[1]CNI_ESG_300!$A:$F,6)</f>
        <v>1.0063800000000001</v>
      </c>
      <c r="C25" s="4">
        <f t="shared" si="6"/>
        <v>2000</v>
      </c>
      <c r="D25" s="31">
        <f t="shared" si="0"/>
        <v>1987.3208927045448</v>
      </c>
      <c r="E25" s="31">
        <f t="shared" si="1"/>
        <v>38832.258879429966</v>
      </c>
      <c r="F25" s="31">
        <f t="shared" si="2"/>
        <v>39080.008691080729</v>
      </c>
      <c r="G25" s="31">
        <f t="shared" si="3"/>
        <v>46000</v>
      </c>
      <c r="H25" s="31">
        <f t="shared" si="4"/>
        <v>39080.008691080729</v>
      </c>
      <c r="I25" s="31">
        <f t="shared" si="5"/>
        <v>-6919.9913089192705</v>
      </c>
      <c r="J25" s="6" t="e">
        <f>VLOOKUP(A25,myPEPB!B:C,2)</f>
        <v>#N/A</v>
      </c>
      <c r="T25" s="32">
        <v>43098</v>
      </c>
      <c r="U25" s="1">
        <f t="shared" si="21"/>
        <v>24000</v>
      </c>
      <c r="V25" s="1">
        <f t="shared" si="24"/>
        <v>-24000</v>
      </c>
      <c r="W25" s="32">
        <v>43098</v>
      </c>
      <c r="X25" s="1">
        <f t="shared" si="22"/>
        <v>24000</v>
      </c>
      <c r="Y25" s="1">
        <f t="shared" si="25"/>
        <v>-24000</v>
      </c>
      <c r="Z25" s="32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9">
        <v>41152</v>
      </c>
      <c r="B26" s="30">
        <f>VLOOKUP(A26,[1]CNI_ESG_300!$A:$F,6)</f>
        <v>0.95391999999999999</v>
      </c>
      <c r="C26" s="4">
        <f t="shared" si="6"/>
        <v>2000</v>
      </c>
      <c r="D26" s="31">
        <f t="shared" si="0"/>
        <v>2096.6118752096613</v>
      </c>
      <c r="E26" s="31">
        <f t="shared" si="1"/>
        <v>40928.870754639625</v>
      </c>
      <c r="F26" s="31">
        <f t="shared" si="2"/>
        <v>39042.86839026583</v>
      </c>
      <c r="G26" s="31">
        <f t="shared" si="3"/>
        <v>48000</v>
      </c>
      <c r="H26" s="31">
        <f t="shared" si="4"/>
        <v>39042.86839026583</v>
      </c>
      <c r="I26" s="31">
        <f t="shared" si="5"/>
        <v>-8957.1316097341696</v>
      </c>
      <c r="J26" s="6" t="e">
        <f>VLOOKUP(A26,myPEPB!B:C,2)</f>
        <v>#N/A</v>
      </c>
      <c r="T26" s="32">
        <v>43098</v>
      </c>
      <c r="V26" s="1">
        <f>VLOOKUP(T26,L:O,4)</f>
        <v>315263.01815480401</v>
      </c>
      <c r="W26" s="32">
        <v>43462</v>
      </c>
      <c r="X26" s="1">
        <f t="shared" si="22"/>
        <v>24000</v>
      </c>
      <c r="Y26" s="1">
        <f t="shared" si="25"/>
        <v>-24000</v>
      </c>
      <c r="Z26" s="32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9">
        <v>41180</v>
      </c>
      <c r="B27" s="30">
        <f>VLOOKUP(A27,[1]CNI_ESG_300!$A:$F,6)</f>
        <v>0.97826999999999997</v>
      </c>
      <c r="C27" s="4">
        <f t="shared" si="6"/>
        <v>2000</v>
      </c>
      <c r="D27" s="31">
        <f t="shared" si="0"/>
        <v>2044.4253631410552</v>
      </c>
      <c r="E27" s="31">
        <f t="shared" si="1"/>
        <v>42973.296117780679</v>
      </c>
      <c r="F27" s="31">
        <f t="shared" si="2"/>
        <v>42039.486393141306</v>
      </c>
      <c r="G27" s="31">
        <f t="shared" si="3"/>
        <v>50000</v>
      </c>
      <c r="H27" s="31">
        <f t="shared" si="4"/>
        <v>42039.486393141306</v>
      </c>
      <c r="I27" s="31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32">
        <v>43462</v>
      </c>
      <c r="Y27" s="1">
        <f>VLOOKUP(W27,L:O,4)</f>
        <v>257772.87391023306</v>
      </c>
      <c r="Z27" s="33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9">
        <v>41213</v>
      </c>
      <c r="B28" s="30">
        <f>VLOOKUP(A28,[1]CNI_ESG_300!$A:$F,6)</f>
        <v>0.97197</v>
      </c>
      <c r="C28" s="4">
        <f t="shared" si="6"/>
        <v>2000</v>
      </c>
      <c r="D28" s="31">
        <f t="shared" si="0"/>
        <v>2057.6766772637015</v>
      </c>
      <c r="E28" s="31">
        <f t="shared" si="1"/>
        <v>45030.972795044378</v>
      </c>
      <c r="F28" s="31">
        <f t="shared" si="2"/>
        <v>43768.754627599286</v>
      </c>
      <c r="G28" s="31">
        <f t="shared" si="3"/>
        <v>52000</v>
      </c>
      <c r="H28" s="31">
        <f t="shared" si="4"/>
        <v>43768.754627599286</v>
      </c>
      <c r="I28" s="31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3">
        <v>43830</v>
      </c>
      <c r="AB28" s="1">
        <f>VLOOKUP(Z28,L:O,4)</f>
        <v>362098.05834678403</v>
      </c>
    </row>
    <row r="29" spans="1:28" ht="14.1" customHeight="1">
      <c r="A29" s="29">
        <v>41243</v>
      </c>
      <c r="B29" s="30">
        <f>VLOOKUP(A29,[1]CNI_ESG_300!$A:$F,6)</f>
        <v>0.91870000000000007</v>
      </c>
      <c r="C29" s="4">
        <f t="shared" si="6"/>
        <v>2000</v>
      </c>
      <c r="D29" s="31">
        <f t="shared" si="0"/>
        <v>2176.9892239033416</v>
      </c>
      <c r="E29" s="31">
        <f t="shared" si="1"/>
        <v>47207.962018947721</v>
      </c>
      <c r="F29" s="31">
        <f t="shared" si="2"/>
        <v>43369.954706807272</v>
      </c>
      <c r="G29" s="31">
        <f t="shared" si="3"/>
        <v>54000</v>
      </c>
      <c r="H29" s="31">
        <f t="shared" si="4"/>
        <v>43369.954706807272</v>
      </c>
      <c r="I29" s="31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9">
        <v>41274</v>
      </c>
      <c r="B30" s="30">
        <f>VLOOKUP(A30,[1]CNI_ESG_300!$A:$F,6)</f>
        <v>1.06653</v>
      </c>
      <c r="C30" s="4">
        <f t="shared" si="6"/>
        <v>2000</v>
      </c>
      <c r="D30" s="31">
        <f t="shared" si="0"/>
        <v>1875.2402651589734</v>
      </c>
      <c r="E30" s="31">
        <f t="shared" si="1"/>
        <v>49083.202284106694</v>
      </c>
      <c r="F30" s="31">
        <f t="shared" si="2"/>
        <v>52348.707732068309</v>
      </c>
      <c r="G30" s="31">
        <f t="shared" si="3"/>
        <v>56000</v>
      </c>
      <c r="H30" s="31">
        <f t="shared" si="4"/>
        <v>52348.707732068309</v>
      </c>
      <c r="I30" s="31">
        <f t="shared" si="5"/>
        <v>-3651.2922679316907</v>
      </c>
      <c r="J30" s="6" t="e">
        <f>VLOOKUP(A30,myPEPB!B:C,2)</f>
        <v>#N/A</v>
      </c>
      <c r="T30" s="32">
        <v>40543</v>
      </c>
      <c r="U30" s="1">
        <f t="shared" ref="U30:U40" si="27">VLOOKUP(T30,L:M,2)</f>
        <v>8000</v>
      </c>
      <c r="V30" s="1">
        <f>-U30</f>
        <v>-8000</v>
      </c>
      <c r="W30" s="32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>
      <c r="A31" s="29">
        <v>41305</v>
      </c>
      <c r="B31" s="30">
        <f>VLOOKUP(A31,[1]CNI_ESG_300!$A:$F,6)</f>
        <v>1.1200399999999999</v>
      </c>
      <c r="C31" s="4">
        <f t="shared" si="6"/>
        <v>2000</v>
      </c>
      <c r="D31" s="31">
        <f t="shared" si="0"/>
        <v>1785.6505124816972</v>
      </c>
      <c r="E31" s="31">
        <f t="shared" si="1"/>
        <v>50868.852796588391</v>
      </c>
      <c r="F31" s="31">
        <f t="shared" si="2"/>
        <v>56975.149886290856</v>
      </c>
      <c r="G31" s="31">
        <f t="shared" si="3"/>
        <v>58000</v>
      </c>
      <c r="H31" s="31">
        <f t="shared" si="4"/>
        <v>56975.149886290856</v>
      </c>
      <c r="I31" s="31">
        <f t="shared" si="5"/>
        <v>-1024.8501137091444</v>
      </c>
      <c r="J31" s="6" t="e">
        <f>VLOOKUP(A31,myPEPB!B:C,2)</f>
        <v>#N/A</v>
      </c>
      <c r="L31" s="3"/>
      <c r="T31" s="32">
        <v>40907</v>
      </c>
      <c r="U31" s="1">
        <f t="shared" si="27"/>
        <v>24000</v>
      </c>
      <c r="V31" s="1">
        <f t="shared" ref="V31:V40" si="29">-U31</f>
        <v>-24000</v>
      </c>
      <c r="W31" s="32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>
      <c r="A32" s="29">
        <v>41333</v>
      </c>
      <c r="B32" s="30">
        <f>VLOOKUP(A32,[1]CNI_ESG_300!$A:$F,6)</f>
        <v>1.1328399999999998</v>
      </c>
      <c r="C32" s="4">
        <f t="shared" si="6"/>
        <v>2000</v>
      </c>
      <c r="D32" s="31">
        <f t="shared" si="0"/>
        <v>1765.4743829667034</v>
      </c>
      <c r="E32" s="31">
        <f t="shared" si="1"/>
        <v>52634.327179555097</v>
      </c>
      <c r="F32" s="31">
        <f t="shared" si="2"/>
        <v>59626.271202087191</v>
      </c>
      <c r="G32" s="31">
        <f t="shared" si="3"/>
        <v>60000</v>
      </c>
      <c r="H32" s="31">
        <f t="shared" si="4"/>
        <v>59626.271202087191</v>
      </c>
      <c r="I32" s="31">
        <f t="shared" si="5"/>
        <v>-373.72879791280866</v>
      </c>
      <c r="J32" s="6" t="e">
        <f>VLOOKUP(A32,myPEPB!B:C,2)</f>
        <v>#N/A</v>
      </c>
      <c r="T32" s="32">
        <v>41274</v>
      </c>
      <c r="U32" s="1">
        <f t="shared" si="27"/>
        <v>24000</v>
      </c>
      <c r="V32" s="1">
        <f t="shared" si="29"/>
        <v>-24000</v>
      </c>
      <c r="W32" s="32">
        <v>41274</v>
      </c>
      <c r="X32" s="1">
        <f t="shared" si="28"/>
        <v>24000</v>
      </c>
      <c r="Y32" s="1">
        <f t="shared" si="30"/>
        <v>-24000</v>
      </c>
    </row>
    <row r="33" spans="1:25" ht="14.1" customHeight="1">
      <c r="A33" s="29">
        <v>41362</v>
      </c>
      <c r="B33" s="30">
        <f>VLOOKUP(A33,[1]CNI_ESG_300!$A:$F,6)</f>
        <v>1.0812299999999999</v>
      </c>
      <c r="C33" s="4">
        <f t="shared" si="6"/>
        <v>2000</v>
      </c>
      <c r="D33" s="31">
        <f t="shared" si="0"/>
        <v>1849.7451975990309</v>
      </c>
      <c r="E33" s="31">
        <f t="shared" si="1"/>
        <v>54484.072377154131</v>
      </c>
      <c r="F33" s="31">
        <f t="shared" si="2"/>
        <v>58909.813576350352</v>
      </c>
      <c r="G33" s="31">
        <f t="shared" si="3"/>
        <v>62000</v>
      </c>
      <c r="H33" s="31">
        <f t="shared" si="4"/>
        <v>58909.813576350352</v>
      </c>
      <c r="I33" s="31">
        <f t="shared" si="5"/>
        <v>-3090.1864236496476</v>
      </c>
      <c r="J33" s="6" t="e">
        <f>VLOOKUP(A33,myPEPB!B:C,2)</f>
        <v>#N/A</v>
      </c>
      <c r="T33" s="32">
        <v>41639</v>
      </c>
      <c r="U33" s="1">
        <f t="shared" si="27"/>
        <v>24000</v>
      </c>
      <c r="V33" s="1">
        <f t="shared" si="29"/>
        <v>-24000</v>
      </c>
      <c r="W33" s="32">
        <v>41639</v>
      </c>
      <c r="X33" s="1">
        <f t="shared" si="28"/>
        <v>24000</v>
      </c>
      <c r="Y33" s="1">
        <f t="shared" si="30"/>
        <v>-24000</v>
      </c>
    </row>
    <row r="34" spans="1:25" ht="14.1" customHeight="1">
      <c r="A34" s="29">
        <v>41390</v>
      </c>
      <c r="B34" s="30">
        <f>VLOOKUP(A34,[1]CNI_ESG_300!$A:$F,6)</f>
        <v>1.0785899999999999</v>
      </c>
      <c r="C34" s="4">
        <f t="shared" si="6"/>
        <v>2000</v>
      </c>
      <c r="D34" s="31">
        <f t="shared" si="0"/>
        <v>1854.2727078871492</v>
      </c>
      <c r="E34" s="31">
        <f t="shared" si="1"/>
        <v>56338.345085041277</v>
      </c>
      <c r="F34" s="31">
        <f t="shared" si="2"/>
        <v>60765.975625274667</v>
      </c>
      <c r="G34" s="31">
        <f t="shared" si="3"/>
        <v>64000</v>
      </c>
      <c r="H34" s="31">
        <f t="shared" si="4"/>
        <v>60765.975625274667</v>
      </c>
      <c r="I34" s="31">
        <f t="shared" si="5"/>
        <v>-3234.0243747253335</v>
      </c>
      <c r="J34" s="6" t="e">
        <f>VLOOKUP(A34,myPEPB!B:C,2)</f>
        <v>#N/A</v>
      </c>
      <c r="T34" s="32">
        <v>42004</v>
      </c>
      <c r="U34" s="1">
        <f t="shared" si="27"/>
        <v>24000</v>
      </c>
      <c r="V34" s="1">
        <f t="shared" si="29"/>
        <v>-24000</v>
      </c>
      <c r="W34" s="32">
        <v>42004</v>
      </c>
      <c r="X34" s="1">
        <f t="shared" si="28"/>
        <v>24000</v>
      </c>
      <c r="Y34" s="1">
        <f t="shared" si="30"/>
        <v>-24000</v>
      </c>
    </row>
    <row r="35" spans="1:25" ht="14.1" customHeight="1">
      <c r="A35" s="29">
        <v>41425</v>
      </c>
      <c r="B35" s="30">
        <f>VLOOKUP(A35,[1]CNI_ESG_300!$A:$F,6)</f>
        <v>1.1670399999999999</v>
      </c>
      <c r="C35" s="4">
        <f t="shared" si="6"/>
        <v>2000</v>
      </c>
      <c r="D35" s="31">
        <f t="shared" si="0"/>
        <v>1713.7373183438444</v>
      </c>
      <c r="E35" s="31">
        <f t="shared" si="1"/>
        <v>58052.082403385124</v>
      </c>
      <c r="F35" s="31">
        <f t="shared" si="2"/>
        <v>67749.102248046562</v>
      </c>
      <c r="G35" s="31">
        <f t="shared" si="3"/>
        <v>66000</v>
      </c>
      <c r="H35" s="31">
        <f t="shared" si="4"/>
        <v>67749.102248046562</v>
      </c>
      <c r="I35" s="31">
        <f t="shared" si="5"/>
        <v>1749.1022480465617</v>
      </c>
      <c r="J35" s="6" t="e">
        <f>VLOOKUP(A35,myPEPB!B:C,2)</f>
        <v>#N/A</v>
      </c>
      <c r="T35" s="32">
        <v>42369</v>
      </c>
      <c r="U35" s="1">
        <f t="shared" si="27"/>
        <v>24000</v>
      </c>
      <c r="V35" s="1">
        <f t="shared" si="29"/>
        <v>-24000</v>
      </c>
      <c r="W35" s="32">
        <v>42369</v>
      </c>
      <c r="X35" s="1">
        <f t="shared" si="28"/>
        <v>24000</v>
      </c>
      <c r="Y35" s="1">
        <f t="shared" si="30"/>
        <v>-24000</v>
      </c>
    </row>
    <row r="36" spans="1:25" ht="14.1" customHeight="1">
      <c r="A36" s="29">
        <v>41453</v>
      </c>
      <c r="B36" s="30">
        <f>VLOOKUP(A36,[1]CNI_ESG_300!$A:$F,6)</f>
        <v>1.0075000000000001</v>
      </c>
      <c r="C36" s="4">
        <f t="shared" si="6"/>
        <v>2000</v>
      </c>
      <c r="D36" s="31">
        <f t="shared" si="0"/>
        <v>1985.1116625310171</v>
      </c>
      <c r="E36" s="31">
        <f t="shared" si="1"/>
        <v>60037.194065916141</v>
      </c>
      <c r="F36" s="31">
        <f t="shared" si="2"/>
        <v>60487.473021410515</v>
      </c>
      <c r="G36" s="31">
        <f t="shared" si="3"/>
        <v>68000</v>
      </c>
      <c r="H36" s="31">
        <f t="shared" si="4"/>
        <v>60487.473021410515</v>
      </c>
      <c r="I36" s="31">
        <f t="shared" si="5"/>
        <v>-7512.5269785894852</v>
      </c>
      <c r="J36" s="6" t="e">
        <f>VLOOKUP(A36,myPEPB!B:C,2)</f>
        <v>#N/A</v>
      </c>
      <c r="T36" s="32">
        <v>42734</v>
      </c>
      <c r="U36" s="1">
        <f t="shared" si="27"/>
        <v>24000</v>
      </c>
      <c r="V36" s="1">
        <f t="shared" si="29"/>
        <v>-24000</v>
      </c>
      <c r="W36" s="32">
        <v>42734</v>
      </c>
      <c r="X36" s="1">
        <f t="shared" si="28"/>
        <v>24000</v>
      </c>
      <c r="Y36" s="1">
        <f t="shared" si="30"/>
        <v>-24000</v>
      </c>
    </row>
    <row r="37" spans="1:25" ht="14.1" customHeight="1">
      <c r="A37" s="29">
        <v>41486</v>
      </c>
      <c r="B37" s="30">
        <f>VLOOKUP(A37,[1]CNI_ESG_300!$A:$F,6)</f>
        <v>1.0311600000000001</v>
      </c>
      <c r="C37" s="4">
        <f t="shared" si="6"/>
        <v>2000</v>
      </c>
      <c r="D37" s="31">
        <f t="shared" si="0"/>
        <v>1939.5632103650257</v>
      </c>
      <c r="E37" s="31">
        <f t="shared" si="1"/>
        <v>61976.757276281169</v>
      </c>
      <c r="F37" s="31">
        <f t="shared" si="2"/>
        <v>63907.953033010097</v>
      </c>
      <c r="G37" s="31">
        <f t="shared" si="3"/>
        <v>70000</v>
      </c>
      <c r="H37" s="31">
        <f t="shared" si="4"/>
        <v>63907.953033010097</v>
      </c>
      <c r="I37" s="31">
        <f t="shared" si="5"/>
        <v>-6092.046966989903</v>
      </c>
      <c r="J37" s="6" t="e">
        <f>VLOOKUP(A37,myPEPB!B:C,2)</f>
        <v>#N/A</v>
      </c>
      <c r="T37" s="32">
        <v>43098</v>
      </c>
      <c r="U37" s="1">
        <f t="shared" si="27"/>
        <v>24000</v>
      </c>
      <c r="V37" s="1">
        <f t="shared" si="29"/>
        <v>-24000</v>
      </c>
      <c r="W37" s="32">
        <v>43098</v>
      </c>
      <c r="X37" s="1">
        <f t="shared" si="28"/>
        <v>24000</v>
      </c>
      <c r="Y37" s="1">
        <f t="shared" si="30"/>
        <v>-24000</v>
      </c>
    </row>
    <row r="38" spans="1:25" ht="14.1" customHeight="1">
      <c r="A38" s="29">
        <v>41516</v>
      </c>
      <c r="B38" s="30">
        <f>VLOOKUP(A38,[1]CNI_ESG_300!$A:$F,6)</f>
        <v>1.1031</v>
      </c>
      <c r="C38" s="4">
        <f t="shared" si="6"/>
        <v>2000</v>
      </c>
      <c r="D38" s="31">
        <f t="shared" si="0"/>
        <v>1813.0722509291995</v>
      </c>
      <c r="E38" s="31">
        <f t="shared" si="1"/>
        <v>63789.829527210371</v>
      </c>
      <c r="F38" s="31">
        <f t="shared" si="2"/>
        <v>70366.560951465755</v>
      </c>
      <c r="G38" s="31">
        <f t="shared" si="3"/>
        <v>72000</v>
      </c>
      <c r="H38" s="31">
        <f t="shared" si="4"/>
        <v>70366.560951465755</v>
      </c>
      <c r="I38" s="31">
        <f t="shared" si="5"/>
        <v>-1633.4390485342446</v>
      </c>
      <c r="J38" s="6" t="e">
        <f>VLOOKUP(A38,myPEPB!B:C,2)</f>
        <v>#N/A</v>
      </c>
      <c r="T38" s="32">
        <v>43462</v>
      </c>
      <c r="U38" s="1">
        <f t="shared" si="27"/>
        <v>24000</v>
      </c>
      <c r="V38" s="1">
        <f t="shared" si="29"/>
        <v>-24000</v>
      </c>
      <c r="W38" s="32">
        <v>43462</v>
      </c>
      <c r="X38" s="1">
        <f t="shared" si="28"/>
        <v>24000</v>
      </c>
      <c r="Y38" s="1">
        <f t="shared" si="30"/>
        <v>-24000</v>
      </c>
    </row>
    <row r="39" spans="1:25" ht="14.1" customHeight="1">
      <c r="A39" s="29">
        <v>41547</v>
      </c>
      <c r="B39" s="30">
        <f>VLOOKUP(A39,[1]CNI_ESG_300!$A:$F,6)</f>
        <v>1.1687700000000001</v>
      </c>
      <c r="C39" s="4">
        <f t="shared" si="6"/>
        <v>2000</v>
      </c>
      <c r="D39" s="31">
        <f t="shared" si="0"/>
        <v>1711.2006639458575</v>
      </c>
      <c r="E39" s="31">
        <f t="shared" si="1"/>
        <v>65501.030191156227</v>
      </c>
      <c r="F39" s="31">
        <f t="shared" si="2"/>
        <v>76555.63905651767</v>
      </c>
      <c r="G39" s="31">
        <f t="shared" si="3"/>
        <v>74000</v>
      </c>
      <c r="H39" s="31">
        <f t="shared" si="4"/>
        <v>76555.63905651767</v>
      </c>
      <c r="I39" s="31">
        <f t="shared" si="5"/>
        <v>2555.6390565176698</v>
      </c>
      <c r="J39" s="6" t="e">
        <f>VLOOKUP(A39,myPEPB!B:C,2)</f>
        <v>#N/A</v>
      </c>
      <c r="T39" s="33">
        <v>43830</v>
      </c>
      <c r="U39" s="1">
        <f t="shared" si="27"/>
        <v>24000</v>
      </c>
      <c r="V39" s="1">
        <f t="shared" si="29"/>
        <v>-24000</v>
      </c>
      <c r="W39" s="33">
        <v>43830</v>
      </c>
      <c r="X39" s="1">
        <f t="shared" si="28"/>
        <v>24000</v>
      </c>
      <c r="Y39" s="1">
        <f t="shared" si="30"/>
        <v>-24000</v>
      </c>
    </row>
    <row r="40" spans="1:25" ht="14.1" customHeight="1">
      <c r="A40" s="29">
        <v>41578</v>
      </c>
      <c r="B40" s="30">
        <f>VLOOKUP(A40,[1]CNI_ESG_300!$A:$F,6)</f>
        <v>1.1723299999999999</v>
      </c>
      <c r="C40" s="4">
        <f t="shared" si="6"/>
        <v>2000</v>
      </c>
      <c r="D40" s="31">
        <f t="shared" si="0"/>
        <v>1706.0042820707481</v>
      </c>
      <c r="E40" s="31">
        <f t="shared" si="1"/>
        <v>67207.034473226973</v>
      </c>
      <c r="F40" s="31">
        <f t="shared" si="2"/>
        <v>78788.822723998164</v>
      </c>
      <c r="G40" s="31">
        <f t="shared" si="3"/>
        <v>76000</v>
      </c>
      <c r="H40" s="31">
        <f t="shared" si="4"/>
        <v>78788.822723998164</v>
      </c>
      <c r="I40" s="31">
        <f t="shared" si="5"/>
        <v>2788.8227239981643</v>
      </c>
      <c r="J40" s="6" t="e">
        <f>VLOOKUP(A40,myPEPB!B:C,2)</f>
        <v>#N/A</v>
      </c>
      <c r="T40" s="27">
        <v>44196</v>
      </c>
      <c r="U40" s="1">
        <f t="shared" si="27"/>
        <v>24000</v>
      </c>
      <c r="V40" s="1">
        <f t="shared" si="29"/>
        <v>-24000</v>
      </c>
      <c r="W40" s="27">
        <v>44196</v>
      </c>
      <c r="X40" s="1">
        <f t="shared" si="28"/>
        <v>24000</v>
      </c>
      <c r="Y40" s="1">
        <f t="shared" si="30"/>
        <v>-24000</v>
      </c>
    </row>
    <row r="41" spans="1:25" ht="14.1" customHeight="1">
      <c r="A41" s="29">
        <v>41607</v>
      </c>
      <c r="B41" s="30">
        <f>VLOOKUP(A41,[1]CNI_ESG_300!$A:$F,6)</f>
        <v>1.2098100000000001</v>
      </c>
      <c r="C41" s="4">
        <f t="shared" si="6"/>
        <v>2000</v>
      </c>
      <c r="D41" s="31">
        <f t="shared" si="0"/>
        <v>1653.152147857928</v>
      </c>
      <c r="E41" s="31">
        <f t="shared" si="1"/>
        <v>68860.186621084897</v>
      </c>
      <c r="F41" s="31">
        <f t="shared" si="2"/>
        <v>83307.742376054724</v>
      </c>
      <c r="G41" s="31">
        <f t="shared" si="3"/>
        <v>78000</v>
      </c>
      <c r="H41" s="31">
        <f t="shared" si="4"/>
        <v>83307.742376054724</v>
      </c>
      <c r="I41" s="31">
        <f t="shared" si="5"/>
        <v>5307.7423760547244</v>
      </c>
      <c r="J41" s="6" t="e">
        <f>VLOOKUP(A41,myPEPB!B:C,2)</f>
        <v>#N/A</v>
      </c>
      <c r="T41" s="27">
        <v>44196</v>
      </c>
      <c r="V41" s="1">
        <f>VLOOKUP(T41,L:O,4)</f>
        <v>501442.15123802173</v>
      </c>
      <c r="W41" s="27">
        <v>44561</v>
      </c>
      <c r="X41" s="1">
        <f t="shared" si="28"/>
        <v>24000</v>
      </c>
      <c r="Y41" s="1">
        <f t="shared" si="30"/>
        <v>-24000</v>
      </c>
    </row>
    <row r="42" spans="1:25" ht="14.1" customHeight="1">
      <c r="A42" s="29">
        <v>41639</v>
      </c>
      <c r="B42" s="30">
        <f>VLOOKUP(A42,[1]CNI_ESG_300!$A:$F,6)</f>
        <v>1.1735899999999999</v>
      </c>
      <c r="C42" s="4">
        <f t="shared" si="6"/>
        <v>2000</v>
      </c>
      <c r="D42" s="31">
        <f t="shared" si="0"/>
        <v>1704.1726667745977</v>
      </c>
      <c r="E42" s="31">
        <f t="shared" si="1"/>
        <v>70564.359287859494</v>
      </c>
      <c r="F42" s="31">
        <f t="shared" si="2"/>
        <v>82813.626416639017</v>
      </c>
      <c r="G42" s="31">
        <f t="shared" si="3"/>
        <v>80000</v>
      </c>
      <c r="H42" s="31">
        <f t="shared" si="4"/>
        <v>82813.626416639017</v>
      </c>
      <c r="I42" s="31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7">
        <v>44561</v>
      </c>
      <c r="Y42" s="1">
        <f>VLOOKUP(W42,L:O,4)</f>
        <v>507834.42040464858</v>
      </c>
    </row>
    <row r="43" spans="1:25" ht="14.1" customHeight="1">
      <c r="A43" s="29">
        <v>41669</v>
      </c>
      <c r="B43" s="30">
        <f>VLOOKUP(A43,[1]CNI_ESG_300!$A:$F,6)</f>
        <v>1.1339999999999999</v>
      </c>
      <c r="C43" s="4">
        <f t="shared" si="6"/>
        <v>2000</v>
      </c>
      <c r="D43" s="31">
        <f t="shared" si="0"/>
        <v>1763.6684303350971</v>
      </c>
      <c r="E43" s="31">
        <f t="shared" si="1"/>
        <v>72328.027718194586</v>
      </c>
      <c r="F43" s="31">
        <f t="shared" si="2"/>
        <v>82019.983432432651</v>
      </c>
      <c r="G43" s="31">
        <f t="shared" si="3"/>
        <v>82000</v>
      </c>
      <c r="H43" s="31">
        <f t="shared" si="4"/>
        <v>82019.983432432651</v>
      </c>
      <c r="I43" s="31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>
      <c r="A44" s="29">
        <v>41698</v>
      </c>
      <c r="B44" s="30">
        <f>VLOOKUP(A44,[1]CNI_ESG_300!$A:$F,6)</f>
        <v>1.12253</v>
      </c>
      <c r="C44" s="4">
        <f t="shared" si="6"/>
        <v>2000</v>
      </c>
      <c r="D44" s="31">
        <f t="shared" si="0"/>
        <v>1781.6895762251343</v>
      </c>
      <c r="E44" s="31">
        <f t="shared" si="1"/>
        <v>74109.717294419723</v>
      </c>
      <c r="F44" s="31">
        <f t="shared" si="2"/>
        <v>83190.380954504973</v>
      </c>
      <c r="G44" s="31">
        <f t="shared" si="3"/>
        <v>84000</v>
      </c>
      <c r="H44" s="31">
        <f t="shared" si="4"/>
        <v>83190.380954504973</v>
      </c>
      <c r="I44" s="31">
        <f t="shared" si="5"/>
        <v>-809.61904549502651</v>
      </c>
      <c r="J44" s="6" t="e">
        <f>VLOOKUP(A44,myPEPB!B:C,2)</f>
        <v>#N/A</v>
      </c>
    </row>
    <row r="45" spans="1:25" ht="14.1" customHeight="1">
      <c r="A45" s="29">
        <v>41729</v>
      </c>
      <c r="B45" s="30">
        <f>VLOOKUP(A45,[1]CNI_ESG_300!$A:$F,6)</f>
        <v>1.0989899999999999</v>
      </c>
      <c r="C45" s="4">
        <f t="shared" si="6"/>
        <v>2000</v>
      </c>
      <c r="D45" s="31">
        <f t="shared" si="0"/>
        <v>1819.8527739105907</v>
      </c>
      <c r="E45" s="31">
        <f t="shared" si="1"/>
        <v>75929.570068330315</v>
      </c>
      <c r="F45" s="31">
        <f t="shared" si="2"/>
        <v>83445.838209394322</v>
      </c>
      <c r="G45" s="31">
        <f t="shared" si="3"/>
        <v>86000</v>
      </c>
      <c r="H45" s="31">
        <f t="shared" si="4"/>
        <v>83445.838209394322</v>
      </c>
      <c r="I45" s="31">
        <f t="shared" si="5"/>
        <v>-2554.1617906056781</v>
      </c>
      <c r="J45" s="6" t="e">
        <f>VLOOKUP(A45,myPEPB!B:C,2)</f>
        <v>#N/A</v>
      </c>
    </row>
    <row r="46" spans="1:25" ht="14.1" customHeight="1">
      <c r="A46" s="29">
        <v>41759</v>
      </c>
      <c r="B46" s="30">
        <f>VLOOKUP(A46,[1]CNI_ESG_300!$A:$F,6)</f>
        <v>1.08745</v>
      </c>
      <c r="C46" s="4">
        <f t="shared" si="6"/>
        <v>2000</v>
      </c>
      <c r="D46" s="31">
        <f t="shared" si="0"/>
        <v>1839.1650190813371</v>
      </c>
      <c r="E46" s="31">
        <f t="shared" si="1"/>
        <v>77768.735087411653</v>
      </c>
      <c r="F46" s="31">
        <f t="shared" si="2"/>
        <v>84569.610970805807</v>
      </c>
      <c r="G46" s="31">
        <f t="shared" si="3"/>
        <v>88000</v>
      </c>
      <c r="H46" s="31">
        <f t="shared" si="4"/>
        <v>84569.610970805807</v>
      </c>
      <c r="I46" s="31">
        <f t="shared" si="5"/>
        <v>-3430.3890291941934</v>
      </c>
      <c r="J46" s="6" t="e">
        <f>VLOOKUP(A46,myPEPB!B:C,2)</f>
        <v>#N/A</v>
      </c>
    </row>
    <row r="47" spans="1:25" ht="14.1" customHeight="1">
      <c r="A47" s="29">
        <v>41789</v>
      </c>
      <c r="B47" s="30">
        <f>VLOOKUP(A47,[1]CNI_ESG_300!$A:$F,6)</f>
        <v>1.0986300000000002</v>
      </c>
      <c r="C47" s="4">
        <f t="shared" si="6"/>
        <v>2000</v>
      </c>
      <c r="D47" s="31">
        <f t="shared" si="0"/>
        <v>1820.4491047941524</v>
      </c>
      <c r="E47" s="31">
        <f t="shared" si="1"/>
        <v>79589.184192205808</v>
      </c>
      <c r="F47" s="31">
        <f t="shared" si="2"/>
        <v>87439.065429083086</v>
      </c>
      <c r="G47" s="31">
        <f t="shared" si="3"/>
        <v>90000</v>
      </c>
      <c r="H47" s="31">
        <f t="shared" si="4"/>
        <v>87439.065429083086</v>
      </c>
      <c r="I47" s="31">
        <f t="shared" si="5"/>
        <v>-2560.9345709169138</v>
      </c>
      <c r="J47" s="6" t="e">
        <f>VLOOKUP(A47,myPEPB!B:C,2)</f>
        <v>#N/A</v>
      </c>
    </row>
    <row r="48" spans="1:25" ht="14.1" customHeight="1">
      <c r="A48" s="29">
        <v>41820</v>
      </c>
      <c r="B48" s="30">
        <f>VLOOKUP(A48,[1]CNI_ESG_300!$A:$F,6)</f>
        <v>1.1062000000000001</v>
      </c>
      <c r="C48" s="4">
        <f t="shared" si="6"/>
        <v>2000</v>
      </c>
      <c r="D48" s="31">
        <f t="shared" si="0"/>
        <v>1807.991321641656</v>
      </c>
      <c r="E48" s="31">
        <f t="shared" si="1"/>
        <v>81397.175513847469</v>
      </c>
      <c r="F48" s="31">
        <f t="shared" si="2"/>
        <v>90041.555553418075</v>
      </c>
      <c r="G48" s="31">
        <f t="shared" si="3"/>
        <v>92000</v>
      </c>
      <c r="H48" s="31">
        <f t="shared" si="4"/>
        <v>90041.555553418075</v>
      </c>
      <c r="I48" s="31">
        <f t="shared" si="5"/>
        <v>-1958.4444465819251</v>
      </c>
      <c r="J48" s="6" t="e">
        <f>VLOOKUP(A48,myPEPB!B:C,2)</f>
        <v>#N/A</v>
      </c>
    </row>
    <row r="49" spans="1:12" ht="14.1" customHeight="1">
      <c r="A49" s="29">
        <v>41851</v>
      </c>
      <c r="B49" s="30">
        <f>VLOOKUP(A49,[1]CNI_ESG_300!$A:$F,6)</f>
        <v>1.2045899999999998</v>
      </c>
      <c r="C49" s="4">
        <f t="shared" si="6"/>
        <v>2000</v>
      </c>
      <c r="D49" s="31">
        <f t="shared" si="0"/>
        <v>1660.3159581268317</v>
      </c>
      <c r="E49" s="31">
        <f t="shared" si="1"/>
        <v>83057.491471974296</v>
      </c>
      <c r="F49" s="31">
        <f t="shared" si="2"/>
        <v>100050.2236522255</v>
      </c>
      <c r="G49" s="31">
        <f t="shared" si="3"/>
        <v>94000</v>
      </c>
      <c r="H49" s="31">
        <f t="shared" si="4"/>
        <v>100050.2236522255</v>
      </c>
      <c r="I49" s="31">
        <f t="shared" si="5"/>
        <v>6050.2236522254971</v>
      </c>
      <c r="J49" s="6" t="e">
        <f>VLOOKUP(A49,myPEPB!B:C,2)</f>
        <v>#N/A</v>
      </c>
    </row>
    <row r="50" spans="1:12" ht="14.1" customHeight="1">
      <c r="A50" s="29">
        <v>41880</v>
      </c>
      <c r="B50" s="30">
        <f>VLOOKUP(A50,[1]CNI_ESG_300!$A:$F,6)</f>
        <v>1.2067399999999999</v>
      </c>
      <c r="C50" s="4">
        <f t="shared" si="6"/>
        <v>2000</v>
      </c>
      <c r="D50" s="31">
        <f t="shared" si="0"/>
        <v>1657.3578401312629</v>
      </c>
      <c r="E50" s="31">
        <f t="shared" si="1"/>
        <v>84714.849312105565</v>
      </c>
      <c r="F50" s="31">
        <f t="shared" si="2"/>
        <v>102228.79725889026</v>
      </c>
      <c r="G50" s="31">
        <f t="shared" si="3"/>
        <v>96000</v>
      </c>
      <c r="H50" s="31">
        <f t="shared" si="4"/>
        <v>102228.79725889026</v>
      </c>
      <c r="I50" s="31">
        <f t="shared" si="5"/>
        <v>6228.797258890263</v>
      </c>
      <c r="J50" s="6" t="e">
        <f>VLOOKUP(A50,myPEPB!B:C,2)</f>
        <v>#N/A</v>
      </c>
    </row>
    <row r="51" spans="1:12" ht="14.1" customHeight="1">
      <c r="A51" s="29">
        <v>41912</v>
      </c>
      <c r="B51" s="30">
        <f>VLOOKUP(A51,[1]CNI_ESG_300!$A:$F,6)</f>
        <v>1.27871</v>
      </c>
      <c r="C51" s="4">
        <f t="shared" si="6"/>
        <v>2000</v>
      </c>
      <c r="D51" s="31">
        <f t="shared" si="0"/>
        <v>1564.0762956417013</v>
      </c>
      <c r="E51" s="31">
        <f t="shared" si="1"/>
        <v>86278.925607747267</v>
      </c>
      <c r="F51" s="31">
        <f t="shared" si="2"/>
        <v>110325.72496388252</v>
      </c>
      <c r="G51" s="31">
        <f t="shared" si="3"/>
        <v>98000</v>
      </c>
      <c r="H51" s="31">
        <f t="shared" si="4"/>
        <v>110325.72496388252</v>
      </c>
      <c r="I51" s="31">
        <f t="shared" si="5"/>
        <v>12325.724963882516</v>
      </c>
      <c r="J51" s="6" t="e">
        <f>VLOOKUP(A51,myPEPB!B:C,2)</f>
        <v>#N/A</v>
      </c>
    </row>
    <row r="52" spans="1:12" ht="14.1" customHeight="1">
      <c r="A52" s="29">
        <v>41943</v>
      </c>
      <c r="B52" s="30">
        <f>VLOOKUP(A52,[1]CNI_ESG_300!$A:$F,6)</f>
        <v>1.2983800000000001</v>
      </c>
      <c r="C52" s="4">
        <f t="shared" si="6"/>
        <v>2000</v>
      </c>
      <c r="D52" s="31">
        <f t="shared" si="0"/>
        <v>1540.3810902817356</v>
      </c>
      <c r="E52" s="31">
        <f t="shared" si="1"/>
        <v>87819.306698029002</v>
      </c>
      <c r="F52" s="31">
        <f t="shared" si="2"/>
        <v>114022.8314305869</v>
      </c>
      <c r="G52" s="31">
        <f t="shared" si="3"/>
        <v>100000</v>
      </c>
      <c r="H52" s="31">
        <f t="shared" si="4"/>
        <v>114022.8314305869</v>
      </c>
      <c r="I52" s="31">
        <f t="shared" si="5"/>
        <v>14022.831430586899</v>
      </c>
      <c r="J52" s="6" t="e">
        <f>VLOOKUP(A52,myPEPB!B:C,2)</f>
        <v>#N/A</v>
      </c>
    </row>
    <row r="53" spans="1:12" ht="14.1" customHeight="1">
      <c r="A53" s="29">
        <v>41971</v>
      </c>
      <c r="B53" s="30">
        <f>VLOOKUP(A53,[1]CNI_ESG_300!$A:$F,6)</f>
        <v>1.41004</v>
      </c>
      <c r="C53" s="4">
        <f t="shared" si="6"/>
        <v>2000</v>
      </c>
      <c r="D53" s="31">
        <f t="shared" si="0"/>
        <v>1418.3994780289922</v>
      </c>
      <c r="E53" s="31">
        <f t="shared" si="1"/>
        <v>89237.706176057996</v>
      </c>
      <c r="F53" s="31">
        <f t="shared" si="2"/>
        <v>125828.73521648881</v>
      </c>
      <c r="G53" s="31">
        <f t="shared" si="3"/>
        <v>102000</v>
      </c>
      <c r="H53" s="31">
        <f t="shared" si="4"/>
        <v>125828.73521648881</v>
      </c>
      <c r="I53" s="31">
        <f t="shared" si="5"/>
        <v>23828.735216488814</v>
      </c>
      <c r="J53" s="6" t="e">
        <f>VLOOKUP(A53,myPEPB!B:C,2)</f>
        <v>#N/A</v>
      </c>
    </row>
    <row r="54" spans="1:12" ht="14.1" customHeight="1">
      <c r="A54" s="29">
        <v>42004</v>
      </c>
      <c r="B54" s="30">
        <f>VLOOKUP(A54,[1]CNI_ESG_300!$A:$F,6)</f>
        <v>1.6953900000000002</v>
      </c>
      <c r="C54" s="4">
        <f t="shared" si="6"/>
        <v>2000</v>
      </c>
      <c r="D54" s="31">
        <f t="shared" si="0"/>
        <v>1179.6695745521679</v>
      </c>
      <c r="E54" s="31">
        <f t="shared" si="1"/>
        <v>90417.375750610168</v>
      </c>
      <c r="F54" s="31">
        <f t="shared" si="2"/>
        <v>153292.71467382699</v>
      </c>
      <c r="G54" s="31">
        <f t="shared" si="3"/>
        <v>104000</v>
      </c>
      <c r="H54" s="31">
        <f t="shared" si="4"/>
        <v>153292.71467382699</v>
      </c>
      <c r="I54" s="31">
        <f t="shared" si="5"/>
        <v>49292.714673826995</v>
      </c>
      <c r="J54" s="6" t="e">
        <f>VLOOKUP(A54,myPEPB!B:C,2)</f>
        <v>#N/A</v>
      </c>
    </row>
    <row r="55" spans="1:12" ht="14.1" customHeight="1">
      <c r="A55" s="29">
        <v>42034</v>
      </c>
      <c r="B55" s="30">
        <f>VLOOKUP(A55,[1]CNI_ESG_300!$A:$F,6)</f>
        <v>1.7145299999999999</v>
      </c>
      <c r="C55" s="4">
        <f t="shared" si="6"/>
        <v>2000</v>
      </c>
      <c r="D55" s="31">
        <f t="shared" si="0"/>
        <v>1166.5004403539162</v>
      </c>
      <c r="E55" s="31">
        <f t="shared" si="1"/>
        <v>91583.876190964089</v>
      </c>
      <c r="F55" s="31">
        <f t="shared" si="2"/>
        <v>157023.30324569365</v>
      </c>
      <c r="G55" s="31">
        <f t="shared" si="3"/>
        <v>106000</v>
      </c>
      <c r="H55" s="31">
        <f t="shared" si="4"/>
        <v>157023.30324569365</v>
      </c>
      <c r="I55" s="31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9">
        <v>42062</v>
      </c>
      <c r="B56" s="30">
        <f>VLOOKUP(A56,[1]CNI_ESG_300!$A:$F,6)</f>
        <v>1.78149</v>
      </c>
      <c r="C56" s="4">
        <f t="shared" si="6"/>
        <v>2000</v>
      </c>
      <c r="D56" s="31">
        <f t="shared" si="0"/>
        <v>1122.6557544527334</v>
      </c>
      <c r="E56" s="31">
        <f t="shared" si="1"/>
        <v>92706.53194541682</v>
      </c>
      <c r="F56" s="31">
        <f t="shared" si="2"/>
        <v>165155.75959544061</v>
      </c>
      <c r="G56" s="31">
        <f t="shared" si="3"/>
        <v>108000</v>
      </c>
      <c r="H56" s="31">
        <f t="shared" si="4"/>
        <v>165155.75959544061</v>
      </c>
      <c r="I56" s="31">
        <f t="shared" si="5"/>
        <v>57155.759595440613</v>
      </c>
      <c r="J56" s="6" t="e">
        <f>VLOOKUP(A56,myPEPB!B:C,2)</f>
        <v>#N/A</v>
      </c>
    </row>
    <row r="57" spans="1:12" ht="14.1" customHeight="1">
      <c r="A57" s="29">
        <v>42094</v>
      </c>
      <c r="B57" s="30">
        <f>VLOOKUP(A57,[1]CNI_ESG_300!$A:$F,6)</f>
        <v>2.0250699999999999</v>
      </c>
      <c r="C57" s="4">
        <f t="shared" si="6"/>
        <v>2000</v>
      </c>
      <c r="D57" s="31">
        <f t="shared" si="0"/>
        <v>987.62018103077924</v>
      </c>
      <c r="E57" s="31">
        <f t="shared" si="1"/>
        <v>93694.152126447603</v>
      </c>
      <c r="F57" s="31">
        <f t="shared" si="2"/>
        <v>189737.21664670523</v>
      </c>
      <c r="G57" s="31">
        <f t="shared" si="3"/>
        <v>110000</v>
      </c>
      <c r="H57" s="31">
        <f t="shared" si="4"/>
        <v>189737.21664670523</v>
      </c>
      <c r="I57" s="31">
        <f t="shared" si="5"/>
        <v>79737.21664670523</v>
      </c>
      <c r="J57" s="6" t="e">
        <f>VLOOKUP(A57,myPEPB!B:C,2)</f>
        <v>#N/A</v>
      </c>
    </row>
    <row r="58" spans="1:12" ht="14.1" customHeight="1">
      <c r="A58" s="29">
        <v>42124</v>
      </c>
      <c r="B58" s="30">
        <f>VLOOKUP(A58,[1]CNI_ESG_300!$A:$F,6)</f>
        <v>2.4119800000000002</v>
      </c>
      <c r="C58" s="4">
        <f t="shared" si="6"/>
        <v>2000</v>
      </c>
      <c r="D58" s="31">
        <f t="shared" si="0"/>
        <v>829.19427192596947</v>
      </c>
      <c r="E58" s="31">
        <f t="shared" si="1"/>
        <v>94523.346398373571</v>
      </c>
      <c r="F58" s="31">
        <f t="shared" si="2"/>
        <v>227988.4210459491</v>
      </c>
      <c r="G58" s="31">
        <f t="shared" si="3"/>
        <v>112000</v>
      </c>
      <c r="H58" s="31">
        <f t="shared" si="4"/>
        <v>227988.4210459491</v>
      </c>
      <c r="I58" s="31">
        <f t="shared" si="5"/>
        <v>115988.4210459491</v>
      </c>
      <c r="J58" s="6" t="e">
        <f>VLOOKUP(A58,myPEPB!B:C,2)</f>
        <v>#N/A</v>
      </c>
    </row>
    <row r="59" spans="1:12" ht="14.1" customHeight="1">
      <c r="A59" s="29">
        <v>42153</v>
      </c>
      <c r="B59" s="30">
        <f>VLOOKUP(A59,[1]CNI_ESG_300!$A:$F,6)</f>
        <v>2.5110399999999999</v>
      </c>
      <c r="C59" s="4">
        <f t="shared" si="6"/>
        <v>2000</v>
      </c>
      <c r="D59" s="31">
        <f t="shared" si="0"/>
        <v>796.48273225436469</v>
      </c>
      <c r="E59" s="31">
        <f t="shared" si="1"/>
        <v>95319.829130627943</v>
      </c>
      <c r="F59" s="31">
        <f t="shared" si="2"/>
        <v>239351.90374017198</v>
      </c>
      <c r="G59" s="31">
        <f t="shared" si="3"/>
        <v>114000</v>
      </c>
      <c r="H59" s="31">
        <f t="shared" si="4"/>
        <v>239351.90374017198</v>
      </c>
      <c r="I59" s="31">
        <f t="shared" si="5"/>
        <v>125351.90374017198</v>
      </c>
      <c r="J59" s="6" t="e">
        <f>VLOOKUP(A59,myPEPB!B:C,2)</f>
        <v>#N/A</v>
      </c>
    </row>
    <row r="60" spans="1:12" ht="14.1" customHeight="1">
      <c r="A60" s="29">
        <v>42185</v>
      </c>
      <c r="B60" s="30">
        <f>VLOOKUP(A60,[1]CNI_ESG_300!$A:$F,6)</f>
        <v>2.3950300000000002</v>
      </c>
      <c r="C60" s="4">
        <f t="shared" si="6"/>
        <v>2000</v>
      </c>
      <c r="D60" s="31">
        <f t="shared" si="0"/>
        <v>835.06260881909611</v>
      </c>
      <c r="E60" s="31">
        <f t="shared" si="1"/>
        <v>96154.891739447034</v>
      </c>
      <c r="F60" s="31">
        <f t="shared" si="2"/>
        <v>230293.85036272786</v>
      </c>
      <c r="G60" s="31">
        <f t="shared" si="3"/>
        <v>116000</v>
      </c>
      <c r="H60" s="31">
        <f t="shared" si="4"/>
        <v>230293.85036272786</v>
      </c>
      <c r="I60" s="31">
        <f t="shared" si="5"/>
        <v>114293.85036272786</v>
      </c>
      <c r="J60" s="6" t="e">
        <f>VLOOKUP(A60,myPEPB!B:C,2)</f>
        <v>#N/A</v>
      </c>
    </row>
    <row r="61" spans="1:12" ht="14.1" customHeight="1">
      <c r="A61" s="29">
        <v>42216</v>
      </c>
      <c r="B61" s="30">
        <f>VLOOKUP(A61,[1]CNI_ESG_300!$A:$F,6)</f>
        <v>2.05552</v>
      </c>
      <c r="C61" s="4">
        <f t="shared" si="6"/>
        <v>2000</v>
      </c>
      <c r="D61" s="31">
        <f t="shared" si="0"/>
        <v>972.98980306686383</v>
      </c>
      <c r="E61" s="31">
        <f t="shared" si="1"/>
        <v>97127.881542513904</v>
      </c>
      <c r="F61" s="31">
        <f t="shared" si="2"/>
        <v>199648.30306826817</v>
      </c>
      <c r="G61" s="31">
        <f t="shared" si="3"/>
        <v>118000</v>
      </c>
      <c r="H61" s="31">
        <f t="shared" si="4"/>
        <v>199648.30306826817</v>
      </c>
      <c r="I61" s="31">
        <f t="shared" si="5"/>
        <v>81648.303068268171</v>
      </c>
      <c r="J61" s="6" t="e">
        <f>VLOOKUP(A61,myPEPB!B:C,2)</f>
        <v>#N/A</v>
      </c>
    </row>
    <row r="62" spans="1:12" ht="14.1" customHeight="1">
      <c r="A62" s="29">
        <v>42247</v>
      </c>
      <c r="B62" s="30">
        <f>VLOOKUP(A62,[1]CNI_ESG_300!$A:$F,6)</f>
        <v>1.8248599999999999</v>
      </c>
      <c r="C62" s="4">
        <f t="shared" si="6"/>
        <v>2000</v>
      </c>
      <c r="D62" s="31">
        <f t="shared" si="0"/>
        <v>1095.9744857139726</v>
      </c>
      <c r="E62" s="31">
        <f t="shared" si="1"/>
        <v>98223.856028227878</v>
      </c>
      <c r="F62" s="31">
        <f t="shared" si="2"/>
        <v>179244.7859116719</v>
      </c>
      <c r="G62" s="31">
        <f t="shared" si="3"/>
        <v>120000</v>
      </c>
      <c r="H62" s="31">
        <f t="shared" si="4"/>
        <v>179244.7859116719</v>
      </c>
      <c r="I62" s="31">
        <f t="shared" si="5"/>
        <v>59244.785911671905</v>
      </c>
      <c r="J62" s="6" t="e">
        <f>VLOOKUP(A62,myPEPB!B:C,2)</f>
        <v>#N/A</v>
      </c>
    </row>
    <row r="63" spans="1:12" ht="14.1" customHeight="1">
      <c r="A63" s="29">
        <v>42277</v>
      </c>
      <c r="B63" s="30">
        <f>VLOOKUP(A63,[1]CNI_ESG_300!$A:$F,6)</f>
        <v>1.7126700000000001</v>
      </c>
      <c r="C63" s="4">
        <f t="shared" si="6"/>
        <v>2000</v>
      </c>
      <c r="D63" s="31">
        <f t="shared" si="0"/>
        <v>1167.7672873349798</v>
      </c>
      <c r="E63" s="31">
        <f t="shared" si="1"/>
        <v>99391.623315562858</v>
      </c>
      <c r="F63" s="31">
        <f t="shared" si="2"/>
        <v>170225.05150386505</v>
      </c>
      <c r="G63" s="31">
        <f t="shared" si="3"/>
        <v>122000</v>
      </c>
      <c r="H63" s="31">
        <f t="shared" si="4"/>
        <v>170225.05150386505</v>
      </c>
      <c r="I63" s="31">
        <f t="shared" si="5"/>
        <v>48225.051503865048</v>
      </c>
      <c r="J63" s="6" t="e">
        <f>VLOOKUP(A63,myPEPB!B:C,2)</f>
        <v>#N/A</v>
      </c>
    </row>
    <row r="64" spans="1:12" ht="14.1" customHeight="1">
      <c r="A64" s="29">
        <v>42307</v>
      </c>
      <c r="B64" s="30">
        <f>VLOOKUP(A64,[1]CNI_ESG_300!$A:$F,6)</f>
        <v>1.91326</v>
      </c>
      <c r="C64" s="4">
        <f t="shared" si="6"/>
        <v>2000</v>
      </c>
      <c r="D64" s="31">
        <f t="shared" si="0"/>
        <v>1045.3362323991512</v>
      </c>
      <c r="E64" s="31">
        <f t="shared" si="1"/>
        <v>100436.959547962</v>
      </c>
      <c r="F64" s="31">
        <f t="shared" si="2"/>
        <v>192162.01722473378</v>
      </c>
      <c r="G64" s="31">
        <f t="shared" si="3"/>
        <v>124000</v>
      </c>
      <c r="H64" s="31">
        <f t="shared" si="4"/>
        <v>192162.01722473378</v>
      </c>
      <c r="I64" s="31">
        <f t="shared" si="5"/>
        <v>68162.017224733776</v>
      </c>
      <c r="J64" s="6" t="e">
        <f>VLOOKUP(A64,myPEPB!B:C,2)</f>
        <v>#N/A</v>
      </c>
    </row>
    <row r="65" spans="1:12" ht="14.1" customHeight="1">
      <c r="A65" s="29">
        <v>42338</v>
      </c>
      <c r="B65" s="30">
        <f>VLOOKUP(A65,[1]CNI_ESG_300!$A:$F,6)</f>
        <v>1.94798</v>
      </c>
      <c r="C65" s="4">
        <f t="shared" si="6"/>
        <v>2000</v>
      </c>
      <c r="D65" s="31">
        <f t="shared" si="0"/>
        <v>1026.704586289387</v>
      </c>
      <c r="E65" s="31">
        <f t="shared" si="1"/>
        <v>101463.66413425139</v>
      </c>
      <c r="F65" s="31">
        <f t="shared" si="2"/>
        <v>197649.18846023903</v>
      </c>
      <c r="G65" s="31">
        <f t="shared" si="3"/>
        <v>126000</v>
      </c>
      <c r="H65" s="31">
        <f t="shared" si="4"/>
        <v>197649.18846023903</v>
      </c>
      <c r="I65" s="31">
        <f t="shared" si="5"/>
        <v>71649.188460239035</v>
      </c>
      <c r="J65" s="6" t="e">
        <f>VLOOKUP(A65,myPEPB!B:C,2)</f>
        <v>#N/A</v>
      </c>
    </row>
    <row r="66" spans="1:12" ht="14.1" customHeight="1">
      <c r="A66" s="29">
        <v>42369</v>
      </c>
      <c r="B66" s="30">
        <f>VLOOKUP(A66,[1]CNI_ESG_300!$A:$F,6)</f>
        <v>2.09022</v>
      </c>
      <c r="C66" s="4">
        <f t="shared" si="6"/>
        <v>2000</v>
      </c>
      <c r="D66" s="31">
        <f t="shared" si="0"/>
        <v>956.83707935049904</v>
      </c>
      <c r="E66" s="31">
        <f t="shared" si="1"/>
        <v>102420.50121360189</v>
      </c>
      <c r="F66" s="31">
        <f t="shared" si="2"/>
        <v>214081.38004669495</v>
      </c>
      <c r="G66" s="31">
        <f t="shared" si="3"/>
        <v>128000</v>
      </c>
      <c r="H66" s="31">
        <f t="shared" si="4"/>
        <v>214081.38004669495</v>
      </c>
      <c r="I66" s="31">
        <f t="shared" si="5"/>
        <v>86081.380046694947</v>
      </c>
      <c r="J66" s="6" t="e">
        <f>VLOOKUP(A66,myPEPB!B:C,2)</f>
        <v>#N/A</v>
      </c>
    </row>
    <row r="67" spans="1:12" ht="14.1" customHeight="1">
      <c r="A67" s="29">
        <v>42398</v>
      </c>
      <c r="B67" s="30">
        <f>VLOOKUP(A67,[1]CNI_ESG_300!$A:$F,6)</f>
        <v>1.6191</v>
      </c>
      <c r="C67" s="4">
        <f t="shared" si="6"/>
        <v>2000</v>
      </c>
      <c r="D67" s="31">
        <f t="shared" ref="D67:D123" si="31">C67/B67</f>
        <v>1235.2541535420912</v>
      </c>
      <c r="E67" s="31">
        <f t="shared" ref="E67:E123" si="32">E66+D67</f>
        <v>103655.75536714398</v>
      </c>
      <c r="F67" s="31">
        <f t="shared" ref="F67:F123" si="33">E67*B67</f>
        <v>167829.03351494283</v>
      </c>
      <c r="G67" s="31">
        <f t="shared" ref="G67:G123" si="34">G66+C67</f>
        <v>130000</v>
      </c>
      <c r="H67" s="31">
        <f t="shared" ref="H67:H123" si="35">F67</f>
        <v>167829.03351494283</v>
      </c>
      <c r="I67" s="31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>
      <c r="A68" s="29">
        <v>42429</v>
      </c>
      <c r="B68" s="30">
        <f>VLOOKUP(A68,[1]CNI_ESG_300!$A:$F,6)</f>
        <v>1.56416</v>
      </c>
      <c r="C68" s="4">
        <f t="shared" ref="C68:C123" si="37">C67</f>
        <v>2000</v>
      </c>
      <c r="D68" s="31">
        <f t="shared" si="31"/>
        <v>1278.6415711947627</v>
      </c>
      <c r="E68" s="31">
        <f t="shared" si="32"/>
        <v>104934.39693833874</v>
      </c>
      <c r="F68" s="31">
        <f t="shared" si="33"/>
        <v>164134.18631507194</v>
      </c>
      <c r="G68" s="31">
        <f t="shared" si="34"/>
        <v>132000</v>
      </c>
      <c r="H68" s="31">
        <f t="shared" si="35"/>
        <v>164134.18631507194</v>
      </c>
      <c r="I68" s="31">
        <f t="shared" si="36"/>
        <v>32134.186315071944</v>
      </c>
      <c r="J68" s="6" t="e">
        <f>VLOOKUP(A68,myPEPB!B:C,2)</f>
        <v>#N/A</v>
      </c>
    </row>
    <row r="69" spans="1:12" ht="14.1" customHeight="1">
      <c r="A69" s="29">
        <v>42460</v>
      </c>
      <c r="B69" s="30">
        <f>VLOOKUP(A69,[1]CNI_ESG_300!$A:$F,6)</f>
        <v>1.7538099999999999</v>
      </c>
      <c r="C69" s="4">
        <f t="shared" si="37"/>
        <v>2000</v>
      </c>
      <c r="D69" s="31">
        <f t="shared" si="31"/>
        <v>1140.3743849105663</v>
      </c>
      <c r="E69" s="31">
        <f t="shared" si="32"/>
        <v>106074.77132324931</v>
      </c>
      <c r="F69" s="31">
        <f t="shared" si="33"/>
        <v>186034.99469442785</v>
      </c>
      <c r="G69" s="31">
        <f t="shared" si="34"/>
        <v>134000</v>
      </c>
      <c r="H69" s="31">
        <f t="shared" si="35"/>
        <v>186034.99469442785</v>
      </c>
      <c r="I69" s="31">
        <f t="shared" si="36"/>
        <v>52034.994694427849</v>
      </c>
      <c r="J69" s="6" t="e">
        <f>VLOOKUP(A69,myPEPB!B:C,2)</f>
        <v>#N/A</v>
      </c>
    </row>
    <row r="70" spans="1:12" ht="14.1" customHeight="1">
      <c r="A70" s="29">
        <v>42489</v>
      </c>
      <c r="B70" s="30">
        <f>VLOOKUP(A70,[1]CNI_ESG_300!$A:$F,6)</f>
        <v>1.73098</v>
      </c>
      <c r="C70" s="4">
        <f t="shared" si="37"/>
        <v>2000</v>
      </c>
      <c r="D70" s="31">
        <f t="shared" si="31"/>
        <v>1155.4148517025037</v>
      </c>
      <c r="E70" s="31">
        <f t="shared" si="32"/>
        <v>107230.18617495181</v>
      </c>
      <c r="F70" s="31">
        <f t="shared" si="33"/>
        <v>185613.30766511807</v>
      </c>
      <c r="G70" s="31">
        <f t="shared" si="34"/>
        <v>136000</v>
      </c>
      <c r="H70" s="31">
        <f t="shared" si="35"/>
        <v>185613.30766511807</v>
      </c>
      <c r="I70" s="31">
        <f t="shared" si="36"/>
        <v>49613.307665118075</v>
      </c>
      <c r="J70" s="6" t="e">
        <f>VLOOKUP(A70,myPEPB!B:C,2)</f>
        <v>#N/A</v>
      </c>
    </row>
    <row r="71" spans="1:12" ht="14.1" customHeight="1">
      <c r="A71" s="29">
        <v>42521</v>
      </c>
      <c r="B71" s="30">
        <f>VLOOKUP(A71,[1]CNI_ESG_300!$A:$F,6)</f>
        <v>1.7421500000000001</v>
      </c>
      <c r="C71" s="4">
        <f t="shared" si="37"/>
        <v>2000</v>
      </c>
      <c r="D71" s="31">
        <f t="shared" si="31"/>
        <v>1148.0067732399621</v>
      </c>
      <c r="E71" s="31">
        <f t="shared" si="32"/>
        <v>108378.19294819178</v>
      </c>
      <c r="F71" s="31">
        <f t="shared" si="33"/>
        <v>188811.06884469232</v>
      </c>
      <c r="G71" s="31">
        <f t="shared" si="34"/>
        <v>138000</v>
      </c>
      <c r="H71" s="31">
        <f t="shared" si="35"/>
        <v>188811.06884469232</v>
      </c>
      <c r="I71" s="31">
        <f t="shared" si="36"/>
        <v>50811.068844692316</v>
      </c>
      <c r="J71" s="6" t="e">
        <f>VLOOKUP(A71,myPEPB!B:C,2)</f>
        <v>#N/A</v>
      </c>
    </row>
    <row r="72" spans="1:12" ht="14.1" customHeight="1">
      <c r="A72" s="29">
        <v>42551</v>
      </c>
      <c r="B72" s="30">
        <f>VLOOKUP(A72,[1]CNI_ESG_300!$A:$F,6)</f>
        <v>1.75274</v>
      </c>
      <c r="C72" s="4">
        <f t="shared" si="37"/>
        <v>2000</v>
      </c>
      <c r="D72" s="31">
        <f t="shared" si="31"/>
        <v>1141.0705523922545</v>
      </c>
      <c r="E72" s="31">
        <f t="shared" si="32"/>
        <v>109519.26350058403</v>
      </c>
      <c r="F72" s="31">
        <f t="shared" si="33"/>
        <v>191958.79390801364</v>
      </c>
      <c r="G72" s="31">
        <f t="shared" si="34"/>
        <v>140000</v>
      </c>
      <c r="H72" s="31">
        <f t="shared" si="35"/>
        <v>191958.79390801364</v>
      </c>
      <c r="I72" s="31">
        <f t="shared" si="36"/>
        <v>51958.793908013642</v>
      </c>
      <c r="J72" s="6" t="e">
        <f>VLOOKUP(A72,myPEPB!B:C,2)</f>
        <v>#N/A</v>
      </c>
    </row>
    <row r="73" spans="1:12" ht="14.1" customHeight="1">
      <c r="A73" s="29">
        <v>42580</v>
      </c>
      <c r="B73" s="30">
        <f>VLOOKUP(A73,[1]CNI_ESG_300!$A:$F,6)</f>
        <v>1.8355599999999999</v>
      </c>
      <c r="C73" s="4">
        <f t="shared" si="37"/>
        <v>2000</v>
      </c>
      <c r="D73" s="31">
        <f t="shared" si="31"/>
        <v>1089.5857395018415</v>
      </c>
      <c r="E73" s="31">
        <f t="shared" si="32"/>
        <v>110608.84924008587</v>
      </c>
      <c r="F73" s="31">
        <f t="shared" si="33"/>
        <v>203029.179311132</v>
      </c>
      <c r="G73" s="31">
        <f t="shared" si="34"/>
        <v>142000</v>
      </c>
      <c r="H73" s="31">
        <f t="shared" si="35"/>
        <v>203029.179311132</v>
      </c>
      <c r="I73" s="31">
        <f t="shared" si="36"/>
        <v>61029.179311132</v>
      </c>
      <c r="J73" s="6" t="e">
        <f>VLOOKUP(A73,myPEPB!B:C,2)</f>
        <v>#N/A</v>
      </c>
    </row>
    <row r="74" spans="1:12" ht="14.1" customHeight="1">
      <c r="A74" s="29">
        <v>42613</v>
      </c>
      <c r="B74" s="30">
        <f>VLOOKUP(A74,[1]CNI_ESG_300!$A:$F,6)</f>
        <v>1.9024799999999999</v>
      </c>
      <c r="C74" s="4">
        <f t="shared" si="37"/>
        <v>2000</v>
      </c>
      <c r="D74" s="31">
        <f t="shared" si="31"/>
        <v>1051.2594087717084</v>
      </c>
      <c r="E74" s="31">
        <f t="shared" si="32"/>
        <v>111660.10864885758</v>
      </c>
      <c r="F74" s="31">
        <f t="shared" si="33"/>
        <v>212431.12350227855</v>
      </c>
      <c r="G74" s="31">
        <f t="shared" si="34"/>
        <v>144000</v>
      </c>
      <c r="H74" s="31">
        <f t="shared" si="35"/>
        <v>212431.12350227855</v>
      </c>
      <c r="I74" s="31">
        <f t="shared" si="36"/>
        <v>68431.123502278555</v>
      </c>
      <c r="J74" s="6" t="e">
        <f>VLOOKUP(A74,myPEPB!B:C,2)</f>
        <v>#N/A</v>
      </c>
    </row>
    <row r="75" spans="1:12" ht="14.1" customHeight="1">
      <c r="A75" s="29">
        <v>42643</v>
      </c>
      <c r="B75" s="30">
        <f>VLOOKUP(A75,[1]CNI_ESG_300!$A:$F,6)</f>
        <v>1.8773900000000001</v>
      </c>
      <c r="C75" s="4">
        <f t="shared" si="37"/>
        <v>2000</v>
      </c>
      <c r="D75" s="31">
        <f t="shared" si="31"/>
        <v>1065.3087531093699</v>
      </c>
      <c r="E75" s="31">
        <f t="shared" si="32"/>
        <v>112725.41740196696</v>
      </c>
      <c r="F75" s="31">
        <f t="shared" si="33"/>
        <v>211629.57137627876</v>
      </c>
      <c r="G75" s="31">
        <f t="shared" si="34"/>
        <v>146000</v>
      </c>
      <c r="H75" s="31">
        <f t="shared" si="35"/>
        <v>211629.57137627876</v>
      </c>
      <c r="I75" s="31">
        <f t="shared" si="36"/>
        <v>65629.571376278764</v>
      </c>
      <c r="J75" s="6" t="e">
        <f>VLOOKUP(A75,myPEPB!B:C,2)</f>
        <v>#N/A</v>
      </c>
    </row>
    <row r="76" spans="1:12" ht="14.1" customHeight="1">
      <c r="A76" s="29">
        <v>42674</v>
      </c>
      <c r="B76" s="30">
        <f>VLOOKUP(A76,[1]CNI_ESG_300!$A:$F,6)</f>
        <v>1.9152199999999999</v>
      </c>
      <c r="C76" s="4">
        <f t="shared" si="37"/>
        <v>2000</v>
      </c>
      <c r="D76" s="31">
        <f t="shared" si="31"/>
        <v>1044.2664550286652</v>
      </c>
      <c r="E76" s="31">
        <f t="shared" si="32"/>
        <v>113769.68385699563</v>
      </c>
      <c r="F76" s="31">
        <f t="shared" si="33"/>
        <v>217893.97391659516</v>
      </c>
      <c r="G76" s="31">
        <f t="shared" si="34"/>
        <v>148000</v>
      </c>
      <c r="H76" s="31">
        <f t="shared" si="35"/>
        <v>217893.97391659516</v>
      </c>
      <c r="I76" s="31">
        <f t="shared" si="36"/>
        <v>69893.973916595161</v>
      </c>
      <c r="J76" s="6" t="e">
        <f>VLOOKUP(A76,myPEPB!B:C,2)</f>
        <v>#N/A</v>
      </c>
    </row>
    <row r="77" spans="1:12" ht="14.1" customHeight="1">
      <c r="A77" s="29">
        <v>42704</v>
      </c>
      <c r="B77" s="30">
        <f>VLOOKUP(A77,[1]CNI_ESG_300!$A:$F,6)</f>
        <v>2.0240299999999998</v>
      </c>
      <c r="C77" s="4">
        <f t="shared" si="37"/>
        <v>2000</v>
      </c>
      <c r="D77" s="31">
        <f t="shared" si="31"/>
        <v>988.12764632935296</v>
      </c>
      <c r="E77" s="31">
        <f t="shared" si="32"/>
        <v>114757.81150332498</v>
      </c>
      <c r="F77" s="31">
        <f t="shared" si="33"/>
        <v>232273.25321707482</v>
      </c>
      <c r="G77" s="31">
        <f t="shared" si="34"/>
        <v>150000</v>
      </c>
      <c r="H77" s="31">
        <f t="shared" si="35"/>
        <v>232273.25321707482</v>
      </c>
      <c r="I77" s="31">
        <f t="shared" si="36"/>
        <v>82273.253217074816</v>
      </c>
      <c r="J77" s="6" t="e">
        <f>VLOOKUP(A77,myPEPB!B:C,2)</f>
        <v>#N/A</v>
      </c>
    </row>
    <row r="78" spans="1:12" ht="14.1" customHeight="1">
      <c r="A78" s="27">
        <v>42734</v>
      </c>
      <c r="B78" s="30">
        <f>VLOOKUP(A78,[1]CNI_ESG_300!$A:$F,6)</f>
        <v>1.9521400000000002</v>
      </c>
      <c r="C78" s="4">
        <f t="shared" si="37"/>
        <v>2000</v>
      </c>
      <c r="D78" s="31">
        <f t="shared" si="31"/>
        <v>1024.516684254203</v>
      </c>
      <c r="E78" s="31">
        <f t="shared" si="32"/>
        <v>115782.32818757919</v>
      </c>
      <c r="F78" s="31">
        <f t="shared" si="33"/>
        <v>226023.31414810085</v>
      </c>
      <c r="G78" s="31">
        <f t="shared" si="34"/>
        <v>152000</v>
      </c>
      <c r="H78" s="31">
        <f t="shared" si="35"/>
        <v>226023.31414810085</v>
      </c>
      <c r="I78" s="31">
        <f t="shared" si="36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4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4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4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4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4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4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4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4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4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4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4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4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4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4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4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4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4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4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4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4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4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4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4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4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4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4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4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4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4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4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4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4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4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4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4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4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4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4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4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4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4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4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4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4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4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4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4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4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4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48" si="45">C128/B128</f>
        <v>610.15232452781834</v>
      </c>
      <c r="E128" s="16">
        <f>E127+D128</f>
        <v>158642.23792691118</v>
      </c>
      <c r="F128" s="16">
        <f t="shared" ref="F128:F148" si="46">E128*B128</f>
        <v>520008.63243348437</v>
      </c>
      <c r="G128" s="16">
        <f>G127+C128</f>
        <v>252000</v>
      </c>
      <c r="H128" s="16">
        <f t="shared" ref="H128:H148" si="47">F128</f>
        <v>520008.63243348437</v>
      </c>
      <c r="I128" s="16">
        <f t="shared" ref="I128:I148" si="48">H128-G128</f>
        <v>268008.63243348437</v>
      </c>
      <c r="J128" s="34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48" si="49">C128</f>
        <v>2000</v>
      </c>
      <c r="D129" s="16">
        <f t="shared" si="45"/>
        <v>640.11675729653098</v>
      </c>
      <c r="E129" s="16">
        <f t="shared" ref="E129:E148" si="50">E128+D129</f>
        <v>159282.3546842077</v>
      </c>
      <c r="F129" s="16">
        <f t="shared" si="46"/>
        <v>497666.56744597905</v>
      </c>
      <c r="G129" s="16">
        <f t="shared" ref="G129:G148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4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4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4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4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4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4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4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4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4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4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4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4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4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4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4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4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4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4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4">
        <f>VLOOKUP(A147,myPEPB!B:C,2)</f>
        <v>10.100000380000001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4">
        <f>VLOOKUP(A148,myPEPB!B:C,2)</f>
        <v>9.3900003430000005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L2193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40" t="s">
        <v>180</v>
      </c>
      <c r="C1" s="26">
        <v>399378</v>
      </c>
    </row>
    <row r="2" spans="1:4" ht="12.75" customHeight="1">
      <c r="B2" s="40"/>
      <c r="C2" s="18" t="s">
        <v>0</v>
      </c>
      <c r="D2" s="20" t="s">
        <v>181</v>
      </c>
    </row>
    <row r="3" spans="1:4" ht="12.75" customHeight="1">
      <c r="A3" s="17">
        <v>1</v>
      </c>
      <c r="B3" s="23">
        <v>44295</v>
      </c>
      <c r="C3" s="24">
        <v>16.260000000000002</v>
      </c>
      <c r="D3" s="28">
        <f>C3</f>
        <v>16.260000000000002</v>
      </c>
    </row>
    <row r="4" spans="1:4" ht="12.75" customHeight="1">
      <c r="A4" s="17">
        <f>A3+1</f>
        <v>2</v>
      </c>
      <c r="B4" s="23">
        <v>44298</v>
      </c>
      <c r="C4" s="24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3">
        <v>44299</v>
      </c>
      <c r="C5" s="24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3">
        <v>44300</v>
      </c>
      <c r="C6" s="24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3">
        <v>44301</v>
      </c>
      <c r="C7" s="24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3">
        <v>44302</v>
      </c>
      <c r="C8" s="24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3">
        <v>44305</v>
      </c>
      <c r="C9" s="24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3">
        <v>44306</v>
      </c>
      <c r="C10" s="24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3">
        <v>44307</v>
      </c>
      <c r="C11" s="24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3">
        <v>44308</v>
      </c>
      <c r="C12" s="24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3">
        <v>44309</v>
      </c>
      <c r="C13" s="24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3">
        <v>44312</v>
      </c>
      <c r="C14" s="24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3">
        <v>44313</v>
      </c>
      <c r="C15" s="24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3">
        <v>44314</v>
      </c>
      <c r="C16" s="24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3">
        <v>44315</v>
      </c>
      <c r="C17" s="24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3">
        <v>44316</v>
      </c>
      <c r="C18" s="24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3">
        <v>44322</v>
      </c>
      <c r="C19" s="24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3">
        <v>44323</v>
      </c>
      <c r="C20" s="24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3">
        <v>44326</v>
      </c>
      <c r="C21" s="24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3">
        <v>44327</v>
      </c>
      <c r="C22" s="24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3">
        <v>44328</v>
      </c>
      <c r="C23" s="24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3">
        <v>44329</v>
      </c>
      <c r="C24" s="24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3">
        <v>44330</v>
      </c>
      <c r="C25" s="24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3">
        <v>44333</v>
      </c>
      <c r="C26" s="24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3">
        <v>44334</v>
      </c>
      <c r="C27" s="24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3">
        <v>44335</v>
      </c>
      <c r="C28" s="24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3">
        <v>44336</v>
      </c>
      <c r="C29" s="24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3">
        <v>44337</v>
      </c>
      <c r="C30" s="24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3">
        <v>44340</v>
      </c>
      <c r="C31" s="24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3">
        <v>44341</v>
      </c>
      <c r="C32" s="24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3">
        <v>44342</v>
      </c>
      <c r="C33" s="24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3">
        <v>44343</v>
      </c>
      <c r="C34" s="24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3">
        <v>44344</v>
      </c>
      <c r="C35" s="24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3">
        <v>44347</v>
      </c>
      <c r="C36" s="24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3">
        <v>44348</v>
      </c>
      <c r="C37" s="24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3">
        <v>44349</v>
      </c>
      <c r="C38" s="24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3">
        <v>44350</v>
      </c>
      <c r="C39" s="24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3">
        <v>44351</v>
      </c>
      <c r="C40" s="24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3">
        <v>44354</v>
      </c>
      <c r="C41" s="24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3">
        <v>44355</v>
      </c>
      <c r="C42" s="24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3">
        <v>44356</v>
      </c>
      <c r="C43" s="24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3">
        <v>44357</v>
      </c>
      <c r="C44" s="24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3">
        <v>44358</v>
      </c>
      <c r="C45" s="24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3">
        <v>44362</v>
      </c>
      <c r="C46" s="24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3">
        <v>44363</v>
      </c>
      <c r="C47" s="24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3">
        <v>44364</v>
      </c>
      <c r="C48" s="24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3">
        <v>44365</v>
      </c>
      <c r="C49" s="24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3">
        <v>44368</v>
      </c>
      <c r="C50" s="24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3">
        <v>44369</v>
      </c>
      <c r="C51" s="24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3">
        <v>44370</v>
      </c>
      <c r="C52" s="24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3">
        <v>44371</v>
      </c>
      <c r="C53" s="24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3">
        <v>44372</v>
      </c>
      <c r="C54" s="24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3">
        <v>44375</v>
      </c>
      <c r="C55" s="24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3">
        <v>44376</v>
      </c>
      <c r="C56" s="24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3">
        <v>44377</v>
      </c>
      <c r="C57" s="24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3">
        <v>44378</v>
      </c>
      <c r="C58" s="24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3">
        <v>44379</v>
      </c>
      <c r="C59" s="24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3">
        <v>44382</v>
      </c>
      <c r="C60" s="24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3">
        <v>44383</v>
      </c>
      <c r="C61" s="24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3">
        <v>44384</v>
      </c>
      <c r="C62" s="24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3">
        <v>44385</v>
      </c>
      <c r="C63" s="24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3">
        <v>44386</v>
      </c>
      <c r="C64" s="24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3">
        <v>44389</v>
      </c>
      <c r="C65" s="24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3">
        <v>44390</v>
      </c>
      <c r="C66" s="24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3">
        <v>44391</v>
      </c>
      <c r="C67" s="24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3">
        <v>44392</v>
      </c>
      <c r="C68" s="24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3">
        <v>44393</v>
      </c>
      <c r="C69" s="24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3">
        <v>44396</v>
      </c>
      <c r="C70" s="24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3">
        <v>44397</v>
      </c>
      <c r="C71" s="24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3">
        <v>44398</v>
      </c>
      <c r="C72" s="24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3">
        <v>44399</v>
      </c>
      <c r="C73" s="24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3">
        <v>44400</v>
      </c>
      <c r="C74" s="24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3">
        <v>44403</v>
      </c>
      <c r="C75" s="24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3">
        <v>44404</v>
      </c>
      <c r="C76" s="24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3">
        <v>44405</v>
      </c>
      <c r="C77" s="24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3">
        <v>44406</v>
      </c>
      <c r="C78" s="24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3">
        <v>44407</v>
      </c>
      <c r="C79" s="24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3">
        <v>44410</v>
      </c>
      <c r="C80" s="24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3">
        <v>44411</v>
      </c>
      <c r="C81" s="24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3">
        <v>44412</v>
      </c>
      <c r="C82" s="35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3">
        <v>44413</v>
      </c>
      <c r="C83" s="24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3">
        <v>44414</v>
      </c>
      <c r="C84" s="24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3">
        <v>44417</v>
      </c>
      <c r="C85" s="24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3">
        <v>44418</v>
      </c>
      <c r="C86" s="24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3">
        <v>44419</v>
      </c>
      <c r="C87" s="24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3">
        <v>44420</v>
      </c>
      <c r="C88" s="24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3">
        <v>44421</v>
      </c>
      <c r="C89" s="24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3">
        <v>44424</v>
      </c>
      <c r="C90" s="24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3">
        <v>44425</v>
      </c>
      <c r="C91" s="24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3">
        <v>44426</v>
      </c>
      <c r="C92" s="24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3">
        <v>44427</v>
      </c>
      <c r="C93" s="24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3">
        <v>44428</v>
      </c>
      <c r="C94" s="24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3">
        <v>44431</v>
      </c>
      <c r="C95" s="24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3">
        <v>44432</v>
      </c>
      <c r="C96" s="24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3">
        <v>44433</v>
      </c>
      <c r="C97" s="24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3">
        <v>44434</v>
      </c>
      <c r="C98" s="24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3">
        <v>44435</v>
      </c>
      <c r="C99" s="24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3">
        <v>44438</v>
      </c>
      <c r="C100" s="24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3">
        <v>44439</v>
      </c>
      <c r="C101" s="24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3">
        <v>44440</v>
      </c>
      <c r="C102" s="24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3">
        <v>44441</v>
      </c>
      <c r="C103" s="24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3">
        <v>44442</v>
      </c>
      <c r="C104" s="24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3">
        <v>44445</v>
      </c>
      <c r="C105" s="24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3">
        <v>44446</v>
      </c>
      <c r="C106" s="24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3">
        <v>44447</v>
      </c>
      <c r="C107" s="24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3">
        <v>44448</v>
      </c>
      <c r="C108" s="24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3">
        <v>44449</v>
      </c>
      <c r="C109" s="24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3">
        <v>44452</v>
      </c>
      <c r="C110" s="24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3">
        <v>44453</v>
      </c>
      <c r="C111" s="24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3">
        <v>44454</v>
      </c>
      <c r="C112" s="24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3">
        <v>44455</v>
      </c>
      <c r="C113" s="24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3">
        <v>44456</v>
      </c>
      <c r="C114" s="24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3">
        <v>44461</v>
      </c>
      <c r="C115" s="24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3">
        <v>44462</v>
      </c>
      <c r="C116" s="24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3">
        <v>44463</v>
      </c>
      <c r="C117" s="24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3">
        <v>44466</v>
      </c>
      <c r="C118" s="24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3">
        <v>44467</v>
      </c>
      <c r="C119" s="24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3">
        <v>44468</v>
      </c>
      <c r="C120" s="24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3">
        <v>44469</v>
      </c>
      <c r="C121" s="24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3" t="s">
        <v>1</v>
      </c>
      <c r="C122" s="24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3" t="s">
        <v>2</v>
      </c>
      <c r="C123" s="24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3" t="s">
        <v>3</v>
      </c>
      <c r="C124" s="24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3" t="s">
        <v>4</v>
      </c>
      <c r="C125" s="24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3" t="s">
        <v>5</v>
      </c>
      <c r="C126" s="24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3" t="s">
        <v>6</v>
      </c>
      <c r="C127" s="24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3" t="s">
        <v>7</v>
      </c>
      <c r="C128" s="24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3" t="s">
        <v>8</v>
      </c>
      <c r="C129" s="24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3" t="s">
        <v>9</v>
      </c>
      <c r="C130" s="24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3" t="s">
        <v>10</v>
      </c>
      <c r="C131" s="24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3" t="s">
        <v>11</v>
      </c>
      <c r="C132" s="24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3" t="s">
        <v>12</v>
      </c>
      <c r="C133" s="24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3" t="s">
        <v>13</v>
      </c>
      <c r="C134" s="24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3" t="s">
        <v>14</v>
      </c>
      <c r="C135" s="24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3">
        <v>44497</v>
      </c>
      <c r="C136" s="24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3">
        <v>44498</v>
      </c>
      <c r="C137" s="24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3" t="s">
        <v>15</v>
      </c>
      <c r="C138" s="24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3" t="s">
        <v>16</v>
      </c>
      <c r="C139" s="24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3" t="s">
        <v>17</v>
      </c>
      <c r="C140" s="24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3" t="s">
        <v>18</v>
      </c>
      <c r="C141" s="24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3" t="s">
        <v>19</v>
      </c>
      <c r="C142" s="24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3" t="s">
        <v>20</v>
      </c>
      <c r="C143" s="24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3" t="s">
        <v>21</v>
      </c>
      <c r="C144" s="24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3" t="s">
        <v>22</v>
      </c>
      <c r="C145" s="24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3" t="s">
        <v>23</v>
      </c>
      <c r="C146" s="24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3" t="s">
        <v>24</v>
      </c>
      <c r="C147" s="24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3" t="s">
        <v>25</v>
      </c>
      <c r="C148" s="24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3" t="s">
        <v>26</v>
      </c>
      <c r="C149" s="24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3" t="s">
        <v>27</v>
      </c>
      <c r="C150" s="24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3" t="s">
        <v>28</v>
      </c>
      <c r="C151" s="24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3" t="s">
        <v>29</v>
      </c>
      <c r="C152" s="24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3" t="s">
        <v>30</v>
      </c>
      <c r="C153" s="24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3" t="s">
        <v>31</v>
      </c>
      <c r="C154" s="24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3" t="s">
        <v>32</v>
      </c>
      <c r="C155" s="24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3" t="s">
        <v>33</v>
      </c>
      <c r="C156" s="24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3" t="s">
        <v>34</v>
      </c>
      <c r="C157" s="24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3">
        <v>44529</v>
      </c>
      <c r="C158" s="24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3">
        <v>44530</v>
      </c>
      <c r="C159" s="24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3">
        <v>44531</v>
      </c>
      <c r="C160" s="24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3">
        <v>44532</v>
      </c>
      <c r="C161" s="24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3">
        <v>44533</v>
      </c>
      <c r="C162" s="24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3">
        <v>44536</v>
      </c>
      <c r="C163" s="24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3">
        <v>44537</v>
      </c>
      <c r="C164" s="24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3">
        <v>44538</v>
      </c>
      <c r="C165" s="24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3">
        <v>44539</v>
      </c>
      <c r="C166" s="24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3">
        <v>44540</v>
      </c>
      <c r="C167" s="24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3">
        <v>44543</v>
      </c>
      <c r="C168" s="24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3">
        <v>44544</v>
      </c>
      <c r="C169" s="24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3">
        <v>44545</v>
      </c>
      <c r="C170" s="24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3">
        <v>44546</v>
      </c>
      <c r="C171" s="24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3">
        <v>44547</v>
      </c>
      <c r="C172" s="24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3">
        <v>44550</v>
      </c>
      <c r="C173" s="24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3">
        <v>44551</v>
      </c>
      <c r="C174" s="24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3">
        <v>44552</v>
      </c>
      <c r="C175" s="24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3">
        <v>44553</v>
      </c>
      <c r="C176" s="24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3">
        <v>44554</v>
      </c>
      <c r="C177" s="24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3">
        <v>44557</v>
      </c>
      <c r="C178" s="24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3">
        <v>44558</v>
      </c>
      <c r="C179" s="24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3">
        <v>44559</v>
      </c>
      <c r="C180" s="24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3">
        <v>44560</v>
      </c>
      <c r="C181" s="24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3">
        <v>44561</v>
      </c>
      <c r="C182" s="24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3" t="s">
        <v>35</v>
      </c>
      <c r="C183" s="24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3" t="s">
        <v>36</v>
      </c>
      <c r="C184" s="24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3" t="s">
        <v>37</v>
      </c>
      <c r="C185" s="24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3" t="s">
        <v>38</v>
      </c>
      <c r="C186" s="24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3" t="s">
        <v>39</v>
      </c>
      <c r="C187" s="24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3" t="s">
        <v>40</v>
      </c>
      <c r="C188" s="24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3" t="s">
        <v>41</v>
      </c>
      <c r="C189" s="24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3" t="s">
        <v>42</v>
      </c>
      <c r="C190" s="24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3" t="s">
        <v>43</v>
      </c>
      <c r="C191" s="24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3" t="s">
        <v>44</v>
      </c>
      <c r="C192" s="24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3" t="s">
        <v>45</v>
      </c>
      <c r="C193" s="24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3" t="s">
        <v>46</v>
      </c>
      <c r="C194" s="24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3" t="s">
        <v>47</v>
      </c>
      <c r="C195" s="24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3" t="s">
        <v>48</v>
      </c>
      <c r="C196" s="24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380" si="3">A196+1</f>
        <v>195</v>
      </c>
      <c r="B197" s="23" t="s">
        <v>49</v>
      </c>
      <c r="C197" s="24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3" t="s">
        <v>50</v>
      </c>
      <c r="C198" s="24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3" t="s">
        <v>51</v>
      </c>
      <c r="C199" s="24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3">
        <v>44588</v>
      </c>
      <c r="C200" s="24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3">
        <v>44589</v>
      </c>
      <c r="C201" s="24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3" t="s">
        <v>52</v>
      </c>
      <c r="C202" s="24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3" t="s">
        <v>53</v>
      </c>
      <c r="C203" s="24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3" t="s">
        <v>54</v>
      </c>
      <c r="C204" s="24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3" t="s">
        <v>55</v>
      </c>
      <c r="C205" s="24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3" t="s">
        <v>56</v>
      </c>
      <c r="C206" s="24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3" t="s">
        <v>57</v>
      </c>
      <c r="C207" s="24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3" t="s">
        <v>58</v>
      </c>
      <c r="C208" s="24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3" t="s">
        <v>59</v>
      </c>
      <c r="C209" s="24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3" t="s">
        <v>60</v>
      </c>
      <c r="C210" s="24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3" t="s">
        <v>61</v>
      </c>
      <c r="C211" s="24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3" t="s">
        <v>62</v>
      </c>
      <c r="C212" s="24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3" t="s">
        <v>63</v>
      </c>
      <c r="C213" s="24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3" t="s">
        <v>64</v>
      </c>
      <c r="C214" s="24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3" t="s">
        <v>65</v>
      </c>
      <c r="C215" s="24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3">
        <v>44617</v>
      </c>
      <c r="C216" s="24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3">
        <v>44620</v>
      </c>
      <c r="C217" s="24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3" t="s">
        <v>66</v>
      </c>
      <c r="C218" s="24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3" t="s">
        <v>67</v>
      </c>
      <c r="C219" s="24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3" t="s">
        <v>68</v>
      </c>
      <c r="C220" s="24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3" t="s">
        <v>69</v>
      </c>
      <c r="C221" s="24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3" t="s">
        <v>70</v>
      </c>
      <c r="C222" s="24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3" t="s">
        <v>71</v>
      </c>
      <c r="C223" s="24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3" t="s">
        <v>72</v>
      </c>
      <c r="C224" s="24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3" t="s">
        <v>73</v>
      </c>
      <c r="C225" s="24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3" t="s">
        <v>74</v>
      </c>
      <c r="C226" s="24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3" t="s">
        <v>75</v>
      </c>
      <c r="C227" s="24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3" t="s">
        <v>76</v>
      </c>
      <c r="C228" s="24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3" t="s">
        <v>77</v>
      </c>
      <c r="C229" s="24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3" t="s">
        <v>78</v>
      </c>
      <c r="C230" s="24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3" t="s">
        <v>79</v>
      </c>
      <c r="C231" s="24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3" t="s">
        <v>80</v>
      </c>
      <c r="C232" s="24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3" t="s">
        <v>81</v>
      </c>
      <c r="C233" s="24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3" t="s">
        <v>82</v>
      </c>
      <c r="C234" s="24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3" t="s">
        <v>83</v>
      </c>
      <c r="C235" s="24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3" t="s">
        <v>84</v>
      </c>
      <c r="C236" s="24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3" t="s">
        <v>85</v>
      </c>
      <c r="C237" s="24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3" t="s">
        <v>86</v>
      </c>
      <c r="C238" s="24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3">
        <v>44650</v>
      </c>
      <c r="C239" s="24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3">
        <v>44651</v>
      </c>
      <c r="C240" s="24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3" t="s">
        <v>87</v>
      </c>
      <c r="C241" s="24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3" t="s">
        <v>88</v>
      </c>
      <c r="C242" s="24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3" t="s">
        <v>89</v>
      </c>
      <c r="C243" s="24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3" t="s">
        <v>90</v>
      </c>
      <c r="C244" s="24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3" t="s">
        <v>91</v>
      </c>
      <c r="C245" s="24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3" t="s">
        <v>92</v>
      </c>
      <c r="C246" s="24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3" t="s">
        <v>93</v>
      </c>
      <c r="C247" s="24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3" t="s">
        <v>94</v>
      </c>
      <c r="C248" s="24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3" t="s">
        <v>95</v>
      </c>
      <c r="C249" s="24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3" t="s">
        <v>96</v>
      </c>
      <c r="C250" s="24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3" t="s">
        <v>97</v>
      </c>
      <c r="C251" s="24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3" t="s">
        <v>98</v>
      </c>
      <c r="C252" s="24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3" t="s">
        <v>99</v>
      </c>
      <c r="C253" s="24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3" t="s">
        <v>100</v>
      </c>
      <c r="C254" s="24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3" t="s">
        <v>101</v>
      </c>
      <c r="C255" s="24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3" t="s">
        <v>102</v>
      </c>
      <c r="C256" s="24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3" t="s">
        <v>103</v>
      </c>
      <c r="C257" s="24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3">
        <v>44679</v>
      </c>
      <c r="C258" s="24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3">
        <v>44680</v>
      </c>
      <c r="C259" s="24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3" t="s">
        <v>104</v>
      </c>
      <c r="C260" s="24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3" t="s">
        <v>105</v>
      </c>
      <c r="C261" s="24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3" t="s">
        <v>106</v>
      </c>
      <c r="C262" s="24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3" t="s">
        <v>107</v>
      </c>
      <c r="C263" s="24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3" t="s">
        <v>108</v>
      </c>
      <c r="C264" s="24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3" t="s">
        <v>109</v>
      </c>
      <c r="C265" s="24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3" t="s">
        <v>110</v>
      </c>
      <c r="C266" s="24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3" t="s">
        <v>111</v>
      </c>
      <c r="C267" s="24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3" t="s">
        <v>112</v>
      </c>
      <c r="C268" s="24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3" t="s">
        <v>113</v>
      </c>
      <c r="C269" s="24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3" t="s">
        <v>114</v>
      </c>
      <c r="C270" s="24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3" t="s">
        <v>115</v>
      </c>
      <c r="C271" s="24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3" t="s">
        <v>116</v>
      </c>
      <c r="C272" s="24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3" t="s">
        <v>117</v>
      </c>
      <c r="C273" s="24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3" t="s">
        <v>118</v>
      </c>
      <c r="C274" s="24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3" t="s">
        <v>119</v>
      </c>
      <c r="C275" s="24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3" t="s">
        <v>120</v>
      </c>
      <c r="C276" s="24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3">
        <v>44711</v>
      </c>
      <c r="C277" s="24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3">
        <v>44712</v>
      </c>
      <c r="C278" s="24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3" t="s">
        <v>121</v>
      </c>
      <c r="C279" s="24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3" t="s">
        <v>122</v>
      </c>
      <c r="C280" s="24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3" t="s">
        <v>123</v>
      </c>
      <c r="C281" s="24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3" t="s">
        <v>124</v>
      </c>
      <c r="C282" s="24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3" t="s">
        <v>125</v>
      </c>
      <c r="C283" s="24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3" t="s">
        <v>126</v>
      </c>
      <c r="C284" s="24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3" t="s">
        <v>127</v>
      </c>
      <c r="C285" s="24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3" t="s">
        <v>128</v>
      </c>
      <c r="C286" s="24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3" t="s">
        <v>129</v>
      </c>
      <c r="C287" s="24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3" t="s">
        <v>130</v>
      </c>
      <c r="C288" s="24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3" t="s">
        <v>131</v>
      </c>
      <c r="C289" s="24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3" t="s">
        <v>132</v>
      </c>
      <c r="C290" s="24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3" t="s">
        <v>133</v>
      </c>
      <c r="C291" s="24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3" t="s">
        <v>134</v>
      </c>
      <c r="C292" s="24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3" t="s">
        <v>135</v>
      </c>
      <c r="C293" s="24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3" t="s">
        <v>136</v>
      </c>
      <c r="C294" s="24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3" t="s">
        <v>137</v>
      </c>
      <c r="C295" s="24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3" t="s">
        <v>138</v>
      </c>
      <c r="C296" s="24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3" t="s">
        <v>139</v>
      </c>
      <c r="C297" s="24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3">
        <v>44741</v>
      </c>
      <c r="C298" s="24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3">
        <v>44742</v>
      </c>
      <c r="C299" s="24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3" t="s">
        <v>140</v>
      </c>
      <c r="C300" s="24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3" t="s">
        <v>141</v>
      </c>
      <c r="C301" s="24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3" t="s">
        <v>142</v>
      </c>
      <c r="C302" s="24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3" t="s">
        <v>143</v>
      </c>
      <c r="C303" s="24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3" t="s">
        <v>144</v>
      </c>
      <c r="C304" s="24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3" t="s">
        <v>145</v>
      </c>
      <c r="C305" s="24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3" t="s">
        <v>146</v>
      </c>
      <c r="C306" s="24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3" t="s">
        <v>147</v>
      </c>
      <c r="C307" s="24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3" t="s">
        <v>148</v>
      </c>
      <c r="C308" s="24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3" t="s">
        <v>149</v>
      </c>
      <c r="C309" s="24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3" t="s">
        <v>150</v>
      </c>
      <c r="C310" s="24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3" t="s">
        <v>151</v>
      </c>
      <c r="C311" s="24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3" t="s">
        <v>152</v>
      </c>
      <c r="C312" s="24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3" t="s">
        <v>153</v>
      </c>
      <c r="C313" s="24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3" t="s">
        <v>154</v>
      </c>
      <c r="C314" s="24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3" t="s">
        <v>155</v>
      </c>
      <c r="C315" s="24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3" t="s">
        <v>156</v>
      </c>
      <c r="C316" s="24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3" t="s">
        <v>157</v>
      </c>
      <c r="C317" s="24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3" t="s">
        <v>158</v>
      </c>
      <c r="C318" s="24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3">
        <v>44770</v>
      </c>
      <c r="C319" s="24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3">
        <v>44771</v>
      </c>
      <c r="C320" s="24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3" t="s">
        <v>159</v>
      </c>
      <c r="C321" s="24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3" t="s">
        <v>160</v>
      </c>
      <c r="C322" s="24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3" t="s">
        <v>161</v>
      </c>
      <c r="C323" s="24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3" t="s">
        <v>162</v>
      </c>
      <c r="C324" s="24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3" t="s">
        <v>163</v>
      </c>
      <c r="C325" s="24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3" t="s">
        <v>164</v>
      </c>
      <c r="C326" s="24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3" t="s">
        <v>165</v>
      </c>
      <c r="C327" s="24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3" t="s">
        <v>166</v>
      </c>
      <c r="C328" s="24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3" t="s">
        <v>167</v>
      </c>
      <c r="C329" s="24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3" t="s">
        <v>168</v>
      </c>
      <c r="C330" s="24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3" t="s">
        <v>169</v>
      </c>
      <c r="C331" s="24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3" t="s">
        <v>170</v>
      </c>
      <c r="C332" s="24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3" t="s">
        <v>171</v>
      </c>
      <c r="C333" s="24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3" t="s">
        <v>172</v>
      </c>
      <c r="C334" s="24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3" t="s">
        <v>173</v>
      </c>
      <c r="C335" s="24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3" t="s">
        <v>174</v>
      </c>
      <c r="C336" s="24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3" t="s">
        <v>175</v>
      </c>
      <c r="C337" s="24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3" t="s">
        <v>176</v>
      </c>
      <c r="C338" s="24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3" t="s">
        <v>177</v>
      </c>
      <c r="C339" s="24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3" t="s">
        <v>178</v>
      </c>
      <c r="C340" s="24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3" t="s">
        <v>179</v>
      </c>
      <c r="C341" s="24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3">
        <v>44803</v>
      </c>
      <c r="C342" s="24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3">
        <v>44804</v>
      </c>
      <c r="C343" s="24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3" t="s">
        <v>195</v>
      </c>
      <c r="C344" s="24">
        <v>10.55</v>
      </c>
      <c r="D344" s="17">
        <f>SUM($C$3:C344)/A344</f>
        <v>12.74526316497885</v>
      </c>
    </row>
    <row r="345" spans="1:4" ht="12.75" customHeight="1">
      <c r="A345" s="17">
        <f t="shared" si="3"/>
        <v>343</v>
      </c>
      <c r="B345" s="23" t="s">
        <v>196</v>
      </c>
      <c r="C345" s="24">
        <v>10.55000019</v>
      </c>
      <c r="D345" s="17">
        <f>SUM($C$3:C345)/A345</f>
        <v>12.738862981378329</v>
      </c>
    </row>
    <row r="346" spans="1:4" ht="12.75" customHeight="1">
      <c r="A346" s="17">
        <f t="shared" si="3"/>
        <v>344</v>
      </c>
      <c r="B346" s="23" t="s">
        <v>197</v>
      </c>
      <c r="C346" s="24">
        <v>10.55</v>
      </c>
      <c r="D346" s="17">
        <f>SUM($C$3:C346)/A346</f>
        <v>12.732500007595252</v>
      </c>
    </row>
    <row r="347" spans="1:4" ht="12.75" customHeight="1">
      <c r="A347" s="17">
        <f t="shared" si="3"/>
        <v>345</v>
      </c>
      <c r="B347" s="23" t="s">
        <v>198</v>
      </c>
      <c r="C347" s="24">
        <v>10.49</v>
      </c>
      <c r="D347" s="17">
        <f>SUM($C$3:C347)/A347</f>
        <v>12.726000007573237</v>
      </c>
    </row>
    <row r="348" spans="1:4" ht="12.75" customHeight="1">
      <c r="A348" s="17">
        <f t="shared" si="3"/>
        <v>346</v>
      </c>
      <c r="B348" s="23" t="s">
        <v>199</v>
      </c>
      <c r="C348" s="24">
        <v>10.42</v>
      </c>
      <c r="D348" s="17">
        <f>SUM($C$3:C348)/A348</f>
        <v>12.719335267666956</v>
      </c>
    </row>
    <row r="349" spans="1:4" ht="12.75" customHeight="1">
      <c r="A349" s="17">
        <f t="shared" si="3"/>
        <v>347</v>
      </c>
      <c r="B349" s="23" t="s">
        <v>200</v>
      </c>
      <c r="C349" s="24">
        <v>10.4</v>
      </c>
      <c r="D349" s="17">
        <f>SUM($C$3:C349)/A349</f>
        <v>12.712651304359557</v>
      </c>
    </row>
    <row r="350" spans="1:4" ht="12.75" customHeight="1">
      <c r="A350" s="17">
        <f t="shared" si="3"/>
        <v>348</v>
      </c>
      <c r="B350" s="23" t="s">
        <v>201</v>
      </c>
      <c r="C350" s="24">
        <v>10.34</v>
      </c>
      <c r="D350" s="17">
        <f>SUM($C$3:C350)/A350</f>
        <v>12.705833340841282</v>
      </c>
    </row>
    <row r="351" spans="1:4" ht="12.75" customHeight="1">
      <c r="A351" s="17">
        <f t="shared" si="3"/>
        <v>349</v>
      </c>
      <c r="B351" s="23" t="s">
        <v>202</v>
      </c>
      <c r="C351" s="24">
        <v>10.48</v>
      </c>
      <c r="D351" s="17">
        <f>SUM($C$3:C351)/A351</f>
        <v>12.699455594878986</v>
      </c>
    </row>
    <row r="352" spans="1:4" ht="12.75" customHeight="1">
      <c r="A352" s="17">
        <f t="shared" si="3"/>
        <v>350</v>
      </c>
      <c r="B352" s="23" t="s">
        <v>203</v>
      </c>
      <c r="C352" s="24">
        <v>10.37</v>
      </c>
      <c r="D352" s="17">
        <f>SUM($C$3:C352)/A352</f>
        <v>12.692800007465046</v>
      </c>
    </row>
    <row r="353" spans="1:4" ht="12.75" customHeight="1">
      <c r="A353" s="17">
        <f t="shared" si="3"/>
        <v>351</v>
      </c>
      <c r="B353" s="23" t="s">
        <v>204</v>
      </c>
      <c r="C353" s="24">
        <v>10.37</v>
      </c>
      <c r="D353" s="17">
        <f>SUM($C$3:C353)/A353</f>
        <v>12.686182343626113</v>
      </c>
    </row>
    <row r="354" spans="1:4" ht="12.75" customHeight="1">
      <c r="A354" s="17">
        <f t="shared" si="3"/>
        <v>352</v>
      </c>
      <c r="B354" s="23" t="s">
        <v>205</v>
      </c>
      <c r="C354" s="24">
        <v>10.350000380000001</v>
      </c>
      <c r="D354" s="17">
        <f>SUM($C$3:C354)/A354</f>
        <v>12.67954546304763</v>
      </c>
    </row>
    <row r="355" spans="1:4" ht="12.75" customHeight="1">
      <c r="A355" s="17">
        <f t="shared" si="3"/>
        <v>353</v>
      </c>
      <c r="B355" s="23" t="s">
        <v>206</v>
      </c>
      <c r="C355" s="24">
        <v>10.149999619999999</v>
      </c>
      <c r="D355" s="17">
        <f>SUM($C$3:C355)/A355</f>
        <v>12.672379610801036</v>
      </c>
    </row>
    <row r="356" spans="1:4" ht="12.75" customHeight="1">
      <c r="A356" s="17">
        <f t="shared" si="3"/>
        <v>354</v>
      </c>
      <c r="B356" s="23" t="s">
        <v>207</v>
      </c>
      <c r="C356" s="24">
        <v>10.15999985</v>
      </c>
      <c r="D356" s="17">
        <f>SUM($C$3:C356)/A356</f>
        <v>12.66528249283267</v>
      </c>
    </row>
    <row r="357" spans="1:4" ht="12.75" customHeight="1">
      <c r="A357" s="17">
        <f t="shared" si="3"/>
        <v>355</v>
      </c>
      <c r="B357" s="23" t="s">
        <v>208</v>
      </c>
      <c r="C357" s="24">
        <v>10.260000229999999</v>
      </c>
      <c r="D357" s="17">
        <f>SUM($C$3:C357)/A357</f>
        <v>12.658507049838775</v>
      </c>
    </row>
    <row r="358" spans="1:4" ht="12.75" customHeight="1">
      <c r="A358" s="17">
        <f t="shared" si="3"/>
        <v>356</v>
      </c>
      <c r="B358" s="23" t="s">
        <v>209</v>
      </c>
      <c r="C358" s="24">
        <v>10.170000079999999</v>
      </c>
      <c r="D358" s="17">
        <f>SUM($C$3:C358)/A358</f>
        <v>12.65151686172125</v>
      </c>
    </row>
    <row r="359" spans="1:4" ht="12.75" customHeight="1">
      <c r="A359" s="17">
        <f t="shared" si="3"/>
        <v>357</v>
      </c>
      <c r="B359" s="23" t="s">
        <v>210</v>
      </c>
      <c r="C359" s="24">
        <v>10.39000034</v>
      </c>
      <c r="D359" s="17">
        <f>SUM($C$3:C359)/A359</f>
        <v>12.645182081548363</v>
      </c>
    </row>
    <row r="360" spans="1:4" ht="12.75" customHeight="1">
      <c r="A360" s="17">
        <f t="shared" si="3"/>
        <v>358</v>
      </c>
      <c r="B360" s="23" t="s">
        <v>211</v>
      </c>
      <c r="C360" s="24">
        <v>10.369999890000001</v>
      </c>
      <c r="D360" s="17">
        <f>SUM($C$3:C360)/A360</f>
        <v>12.638826824030073</v>
      </c>
    </row>
    <row r="361" spans="1:4" ht="12.75" customHeight="1">
      <c r="A361" s="17">
        <f t="shared" si="3"/>
        <v>359</v>
      </c>
      <c r="B361" s="23" t="s">
        <v>212</v>
      </c>
      <c r="C361" s="24">
        <v>10.350000380000001</v>
      </c>
      <c r="D361" s="17">
        <f>SUM($C$3:C361)/A361</f>
        <v>12.63245126290464</v>
      </c>
    </row>
    <row r="362" spans="1:4" ht="12.75" customHeight="1">
      <c r="A362" s="17">
        <f t="shared" si="3"/>
        <v>360</v>
      </c>
      <c r="B362" s="23" t="s">
        <v>213</v>
      </c>
      <c r="C362" s="24">
        <v>10.18000031</v>
      </c>
      <c r="D362" s="17">
        <f>SUM($C$3:C362)/A362</f>
        <v>12.625638899146571</v>
      </c>
    </row>
    <row r="363" spans="1:4" ht="12.75" customHeight="1">
      <c r="A363" s="17">
        <f t="shared" si="3"/>
        <v>361</v>
      </c>
      <c r="B363" s="23" t="s">
        <v>214</v>
      </c>
      <c r="C363" s="24">
        <v>10.119999890000001</v>
      </c>
      <c r="D363" s="17">
        <f>SUM($C$3:C363)/A363</f>
        <v>12.618698070866387</v>
      </c>
    </row>
    <row r="364" spans="1:4" ht="12.75" customHeight="1">
      <c r="A364" s="17">
        <f t="shared" si="3"/>
        <v>362</v>
      </c>
      <c r="B364" s="23">
        <v>44834</v>
      </c>
      <c r="C364" s="24">
        <v>10.100000380000001</v>
      </c>
      <c r="D364" s="17">
        <f>SUM($C$3:C364)/A364</f>
        <v>12.611740342438578</v>
      </c>
    </row>
    <row r="365" spans="1:4" ht="12.75" customHeight="1">
      <c r="A365" s="17">
        <f t="shared" si="3"/>
        <v>363</v>
      </c>
      <c r="B365" s="23" t="s">
        <v>215</v>
      </c>
      <c r="C365" s="24">
        <v>10.149999619999999</v>
      </c>
      <c r="D365" s="17">
        <f>SUM($C$3:C365)/A365</f>
        <v>12.604958687555827</v>
      </c>
    </row>
    <row r="366" spans="1:4" ht="12.75" customHeight="1">
      <c r="A366" s="17">
        <f t="shared" si="3"/>
        <v>364</v>
      </c>
      <c r="B366" s="23" t="s">
        <v>216</v>
      </c>
      <c r="C366" s="24">
        <v>10.15999985</v>
      </c>
      <c r="D366" s="17">
        <f>SUM($C$3:C366)/A366</f>
        <v>12.598241767672432</v>
      </c>
    </row>
    <row r="367" spans="1:4" ht="12.75" customHeight="1">
      <c r="A367" s="17">
        <f t="shared" si="3"/>
        <v>365</v>
      </c>
      <c r="B367" s="23" t="s">
        <v>217</v>
      </c>
      <c r="C367" s="24">
        <v>10.260000229999999</v>
      </c>
      <c r="D367" s="17">
        <f>SUM($C$3:C367)/A367</f>
        <v>12.591835626473328</v>
      </c>
    </row>
    <row r="368" spans="1:4" ht="12.75" customHeight="1">
      <c r="A368" s="17">
        <f t="shared" si="3"/>
        <v>366</v>
      </c>
      <c r="B368" s="23" t="s">
        <v>218</v>
      </c>
      <c r="C368" s="24">
        <v>10.170000079999999</v>
      </c>
      <c r="D368" s="17">
        <f>SUM($C$3:C368)/A368</f>
        <v>12.585218589461107</v>
      </c>
    </row>
    <row r="369" spans="1:4" ht="12.75" customHeight="1">
      <c r="A369" s="17">
        <f t="shared" si="3"/>
        <v>367</v>
      </c>
      <c r="B369" s="23" t="s">
        <v>219</v>
      </c>
      <c r="C369" s="24">
        <v>10.39000034</v>
      </c>
      <c r="D369" s="17">
        <f>SUM($C$3:C369)/A369</f>
        <v>12.57923706834541</v>
      </c>
    </row>
    <row r="370" spans="1:4" ht="12.75" customHeight="1">
      <c r="A370" s="17">
        <f t="shared" si="3"/>
        <v>368</v>
      </c>
      <c r="B370" s="23" t="s">
        <v>220</v>
      </c>
      <c r="C370" s="24">
        <v>10.369999890000001</v>
      </c>
      <c r="D370" s="17">
        <f>SUM($C$3:C370)/A370</f>
        <v>12.573233706447732</v>
      </c>
    </row>
    <row r="371" spans="1:4" ht="12.75" customHeight="1">
      <c r="A371" s="17">
        <f t="shared" si="3"/>
        <v>369</v>
      </c>
      <c r="B371" s="23" t="s">
        <v>221</v>
      </c>
      <c r="C371" s="24">
        <v>10.350000380000001</v>
      </c>
      <c r="D371" s="17">
        <f>SUM($C$3:C371)/A371</f>
        <v>12.567208683882834</v>
      </c>
    </row>
    <row r="372" spans="1:4" ht="12.75" customHeight="1">
      <c r="A372" s="17">
        <f t="shared" si="3"/>
        <v>370</v>
      </c>
      <c r="B372" s="23" t="s">
        <v>222</v>
      </c>
      <c r="C372" s="24">
        <v>10.18000031</v>
      </c>
      <c r="D372" s="17">
        <f>SUM($C$3:C372)/A372</f>
        <v>12.560756769358825</v>
      </c>
    </row>
    <row r="373" spans="1:4" ht="12.75" customHeight="1">
      <c r="A373" s="17">
        <f t="shared" si="3"/>
        <v>371</v>
      </c>
      <c r="B373" s="23" t="s">
        <v>223</v>
      </c>
      <c r="C373" s="24">
        <v>10.119999890000001</v>
      </c>
      <c r="D373" s="17">
        <f>SUM($C$3:C373)/A373</f>
        <v>12.554177909845729</v>
      </c>
    </row>
    <row r="374" spans="1:4" ht="12.75" customHeight="1">
      <c r="A374" s="17">
        <f t="shared" si="3"/>
        <v>372</v>
      </c>
      <c r="B374" s="23" t="s">
        <v>224</v>
      </c>
      <c r="C374" s="24">
        <v>10.100000380000001</v>
      </c>
      <c r="D374" s="17">
        <f>SUM($C$3:C374)/A374</f>
        <v>12.547580658421412</v>
      </c>
    </row>
    <row r="375" spans="1:4" ht="12.75" customHeight="1">
      <c r="A375" s="17">
        <f t="shared" si="3"/>
        <v>373</v>
      </c>
      <c r="B375" s="23" t="s">
        <v>225</v>
      </c>
      <c r="C375" s="24">
        <v>9.8100004199999997</v>
      </c>
      <c r="D375" s="17">
        <f>SUM($C$3:C375)/A375</f>
        <v>12.540241301213847</v>
      </c>
    </row>
    <row r="376" spans="1:4" ht="12.75" customHeight="1">
      <c r="A376" s="17">
        <f t="shared" si="3"/>
        <v>374</v>
      </c>
      <c r="B376" s="23" t="s">
        <v>226</v>
      </c>
      <c r="C376" s="24">
        <v>9.7799997330000004</v>
      </c>
      <c r="D376" s="17">
        <f>SUM($C$3:C376)/A376</f>
        <v>12.532860976165148</v>
      </c>
    </row>
    <row r="377" spans="1:4" ht="12.75" customHeight="1">
      <c r="A377" s="17">
        <f t="shared" si="3"/>
        <v>375</v>
      </c>
      <c r="B377" s="23" t="s">
        <v>227</v>
      </c>
      <c r="C377" s="24">
        <v>9.8299999239999991</v>
      </c>
      <c r="D377" s="17">
        <f>SUM($C$3:C377)/A377</f>
        <v>12.525653346692707</v>
      </c>
    </row>
    <row r="378" spans="1:4" ht="12.75" customHeight="1">
      <c r="A378" s="17">
        <f t="shared" si="3"/>
        <v>376</v>
      </c>
      <c r="B378" s="23" t="s">
        <v>228</v>
      </c>
      <c r="C378" s="24">
        <v>9.7399997710000008</v>
      </c>
      <c r="D378" s="17">
        <f>SUM($C$3:C378)/A378</f>
        <v>12.518244693565864</v>
      </c>
    </row>
    <row r="379" spans="1:4" ht="12.75" customHeight="1">
      <c r="A379" s="17">
        <f t="shared" si="3"/>
        <v>377</v>
      </c>
      <c r="B379" s="23">
        <v>44862</v>
      </c>
      <c r="C379" s="24">
        <v>9.5299997330000004</v>
      </c>
      <c r="D379" s="17">
        <f>SUM($C$3:C379)/A379</f>
        <v>12.51031831436012</v>
      </c>
    </row>
    <row r="380" spans="1:4" ht="12.75" customHeight="1">
      <c r="A380" s="17">
        <f t="shared" si="3"/>
        <v>378</v>
      </c>
      <c r="B380" s="23">
        <v>44865</v>
      </c>
      <c r="C380" s="24">
        <v>9.3900003430000005</v>
      </c>
      <c r="D380" s="17">
        <f>SUM($C$3:C380)/A380</f>
        <v>12.502063504912076</v>
      </c>
    </row>
    <row r="381" spans="1:4" ht="12.75" customHeight="1"/>
    <row r="382" spans="1:4" ht="12.75" customHeight="1"/>
    <row r="383" spans="1:4" ht="12.75" customHeight="1"/>
    <row r="384" spans="1: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spans="1:1" ht="12.75" customHeight="1"/>
    <row r="1778" spans="1:1" ht="12.75" customHeight="1"/>
    <row r="1779" spans="1:1" ht="12.75" customHeight="1"/>
    <row r="1780" spans="1:1" ht="12.75" customHeight="1"/>
    <row r="1781" spans="1:1" ht="12.75" customHeight="1"/>
    <row r="1782" spans="1:1" ht="12.75" customHeight="1"/>
    <row r="1783" spans="1:1" ht="12.75" customHeight="1"/>
    <row r="1784" spans="1:1" ht="12.75" customHeight="1"/>
    <row r="1785" spans="1:1" ht="12.75" customHeight="1"/>
    <row r="1786" spans="1:1" ht="12.75" customHeight="1"/>
    <row r="1787" spans="1:1" ht="12.75" customHeight="1">
      <c r="A1787" s="19"/>
    </row>
    <row r="1788" spans="1:1" ht="12.75" customHeight="1">
      <c r="A1788" s="19"/>
    </row>
    <row r="1789" spans="1:1" ht="12.75" customHeight="1">
      <c r="A1789" s="19"/>
    </row>
    <row r="1790" spans="1:1" ht="12.75" customHeight="1">
      <c r="A1790" s="19"/>
    </row>
    <row r="1791" spans="1:1" ht="12.75" customHeight="1">
      <c r="A1791" s="19"/>
    </row>
    <row r="1792" spans="1:1" ht="12.75" customHeight="1">
      <c r="A1792" s="19"/>
    </row>
    <row r="1793" spans="1:1" ht="12.75" customHeight="1">
      <c r="A1793" s="19"/>
    </row>
    <row r="1794" spans="1:1" ht="12.75" customHeight="1">
      <c r="A1794" s="19"/>
    </row>
    <row r="1795" spans="1:1" ht="12.75" customHeight="1">
      <c r="A1795" s="19"/>
    </row>
    <row r="1796" spans="1:1" ht="12.75" customHeight="1"/>
    <row r="1797" spans="1:1" ht="12.75" customHeight="1"/>
    <row r="1798" spans="1:1" ht="12.75" customHeight="1"/>
    <row r="1799" spans="1:1" ht="12.75" customHeight="1"/>
    <row r="1800" spans="1:1" ht="12.75" customHeight="1"/>
    <row r="1801" spans="1:1" ht="12.75" customHeight="1"/>
    <row r="1802" spans="1:1" ht="12.75" customHeight="1"/>
    <row r="1803" spans="1:1" ht="12.75" customHeight="1"/>
    <row r="1804" spans="1:1" ht="12.75" customHeight="1"/>
    <row r="1805" spans="1:1" ht="12.75" customHeight="1"/>
    <row r="1806" spans="1:1" ht="12.75" customHeight="1"/>
    <row r="1807" spans="1:1" ht="12.75" customHeight="1"/>
    <row r="1808" spans="1:1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spans="1:4" ht="12.75" customHeight="1"/>
    <row r="1858" spans="1:4" ht="12.75" customHeight="1"/>
    <row r="1859" spans="1:4" ht="12.75" customHeight="1"/>
    <row r="1860" spans="1:4" ht="12.75" customHeight="1"/>
    <row r="1861" spans="1:4" s="19" customFormat="1" ht="14.25">
      <c r="A1861" s="17"/>
      <c r="B1861" s="17"/>
      <c r="C1861" s="17"/>
      <c r="D1861" s="17"/>
    </row>
    <row r="1862" spans="1:4" s="19" customFormat="1" ht="14.25">
      <c r="A1862" s="17"/>
      <c r="B1862" s="17"/>
      <c r="C1862" s="17"/>
      <c r="D1862" s="17"/>
    </row>
    <row r="1863" spans="1:4" s="19" customFormat="1" ht="14.25">
      <c r="A1863" s="17"/>
      <c r="B1863" s="17"/>
      <c r="C1863" s="17"/>
      <c r="D1863" s="17"/>
    </row>
    <row r="1864" spans="1:4" s="19" customFormat="1" ht="14.25">
      <c r="A1864" s="17"/>
      <c r="B1864" s="17"/>
      <c r="C1864" s="17"/>
      <c r="D1864" s="17"/>
    </row>
    <row r="1865" spans="1:4" s="19" customFormat="1" ht="14.25">
      <c r="A1865" s="17"/>
      <c r="B1865" s="17"/>
      <c r="C1865" s="17"/>
      <c r="D1865" s="17"/>
    </row>
    <row r="1866" spans="1:4" s="19" customFormat="1" ht="14.25">
      <c r="A1866" s="17"/>
      <c r="B1866" s="17"/>
      <c r="C1866" s="17"/>
      <c r="D1866" s="17"/>
    </row>
    <row r="1867" spans="1:4" s="19" customFormat="1" ht="14.25">
      <c r="A1867" s="17"/>
      <c r="B1867" s="17"/>
      <c r="C1867" s="17"/>
      <c r="D1867" s="17"/>
    </row>
    <row r="1868" spans="1:4" s="19" customFormat="1" ht="14.25">
      <c r="A1868" s="17"/>
      <c r="B1868" s="17"/>
      <c r="C1868" s="17"/>
      <c r="D1868" s="17"/>
    </row>
    <row r="1869" spans="1:4" s="19" customFormat="1" ht="14.25">
      <c r="A1869" s="17"/>
      <c r="B1869" s="17"/>
      <c r="C1869" s="17"/>
      <c r="D1869" s="17"/>
    </row>
    <row r="2013" spans="5:12">
      <c r="E2013" s="21"/>
      <c r="F2013" s="21"/>
      <c r="G2013" s="21"/>
      <c r="H2013" s="21"/>
      <c r="I2013" s="21"/>
      <c r="J2013" s="21"/>
      <c r="K2013" s="21"/>
      <c r="L2013" s="21"/>
    </row>
    <row r="2014" spans="5:12">
      <c r="E2014" s="21"/>
      <c r="F2014" s="21"/>
      <c r="G2014" s="21"/>
      <c r="H2014" s="21"/>
      <c r="I2014" s="21"/>
      <c r="J2014" s="21"/>
    </row>
    <row r="2015" spans="5:12">
      <c r="E2015" s="21"/>
      <c r="F2015" s="21"/>
      <c r="G2015" s="21"/>
      <c r="H2015" s="21"/>
      <c r="I2015" s="21"/>
      <c r="J2015" s="21"/>
    </row>
    <row r="2016" spans="5:12">
      <c r="E2016" s="21"/>
      <c r="F2016" s="21"/>
      <c r="G2016" s="21"/>
      <c r="H2016" s="21"/>
      <c r="I2016" s="21"/>
      <c r="J2016" s="21"/>
    </row>
    <row r="2017" spans="5:10">
      <c r="E2017" s="21"/>
      <c r="F2017" s="21"/>
      <c r="G2017" s="21"/>
      <c r="H2017" s="21"/>
      <c r="I2017" s="21"/>
      <c r="J2017" s="21"/>
    </row>
    <row r="2018" spans="5:10">
      <c r="E2018" s="21"/>
      <c r="F2018" s="21"/>
      <c r="G2018" s="21"/>
      <c r="H2018" s="21"/>
      <c r="I2018" s="21"/>
      <c r="J2018" s="21"/>
    </row>
    <row r="2019" spans="5:10">
      <c r="E2019" s="21"/>
      <c r="F2019" s="21"/>
      <c r="G2019" s="21"/>
      <c r="H2019" s="21"/>
      <c r="I2019" s="21"/>
      <c r="J2019" s="21"/>
    </row>
    <row r="2020" spans="5:10">
      <c r="E2020" s="21"/>
      <c r="F2020" s="21"/>
      <c r="G2020" s="21"/>
      <c r="H2020" s="21"/>
      <c r="I2020" s="21"/>
      <c r="J2020" s="21"/>
    </row>
    <row r="2021" spans="5:10">
      <c r="E2021" s="21"/>
      <c r="F2021" s="21"/>
      <c r="G2021" s="21"/>
      <c r="H2021" s="21"/>
      <c r="I2021" s="21"/>
      <c r="J2021" s="21"/>
    </row>
    <row r="2022" spans="5:10">
      <c r="E2022" s="21"/>
      <c r="F2022" s="21"/>
      <c r="G2022" s="21"/>
      <c r="H2022" s="21"/>
      <c r="I2022" s="21"/>
      <c r="J2022" s="21"/>
    </row>
    <row r="2023" spans="5:10">
      <c r="E2023" s="21"/>
      <c r="F2023" s="21"/>
      <c r="G2023" s="21"/>
      <c r="H2023" s="21"/>
      <c r="I2023" s="21"/>
      <c r="J2023" s="21"/>
    </row>
    <row r="2024" spans="5:10">
      <c r="E2024" s="21"/>
      <c r="F2024" s="21"/>
      <c r="G2024" s="21"/>
      <c r="H2024" s="21"/>
      <c r="I2024" s="21"/>
      <c r="J2024" s="21"/>
    </row>
    <row r="2025" spans="5:10">
      <c r="E2025" s="21"/>
      <c r="F2025" s="21"/>
      <c r="G2025" s="21"/>
      <c r="H2025" s="21"/>
      <c r="I2025" s="21"/>
      <c r="J2025" s="21"/>
    </row>
    <row r="2026" spans="5:10">
      <c r="E2026" s="21"/>
      <c r="F2026" s="21"/>
      <c r="G2026" s="21"/>
      <c r="H2026" s="21"/>
      <c r="I2026" s="21"/>
      <c r="J2026" s="21"/>
    </row>
    <row r="2027" spans="5:10">
      <c r="E2027" s="21"/>
      <c r="F2027" s="21"/>
      <c r="G2027" s="21"/>
      <c r="H2027" s="21"/>
      <c r="I2027" s="21"/>
      <c r="J2027" s="21"/>
    </row>
    <row r="2028" spans="5:10">
      <c r="E2028" s="21"/>
      <c r="F2028" s="21"/>
      <c r="G2028" s="21"/>
      <c r="H2028" s="21"/>
      <c r="I2028" s="21"/>
      <c r="J2028" s="21"/>
    </row>
    <row r="2029" spans="5:10">
      <c r="E2029" s="21"/>
      <c r="F2029" s="21"/>
      <c r="G2029" s="21"/>
      <c r="H2029" s="21"/>
      <c r="I2029" s="21"/>
      <c r="J2029" s="21"/>
    </row>
    <row r="2030" spans="5:10">
      <c r="E2030" s="21"/>
      <c r="F2030" s="21"/>
      <c r="G2030" s="21"/>
      <c r="H2030" s="21"/>
      <c r="I2030" s="21"/>
      <c r="J2030" s="21"/>
    </row>
    <row r="2031" spans="5:10">
      <c r="E2031" s="21"/>
      <c r="F2031" s="21"/>
      <c r="G2031" s="21"/>
      <c r="H2031" s="21"/>
      <c r="I2031" s="21"/>
      <c r="J2031" s="21"/>
    </row>
    <row r="2032" spans="5:10">
      <c r="E2032" s="21"/>
      <c r="F2032" s="21"/>
      <c r="G2032" s="21"/>
      <c r="H2032" s="21"/>
      <c r="I2032" s="21"/>
      <c r="J2032" s="21"/>
    </row>
    <row r="2033" spans="5:10">
      <c r="E2033" s="21"/>
      <c r="F2033" s="21"/>
      <c r="G2033" s="21"/>
      <c r="H2033" s="21"/>
      <c r="I2033" s="21"/>
      <c r="J2033" s="21"/>
    </row>
    <row r="2034" spans="5:10">
      <c r="E2034" s="21"/>
      <c r="F2034" s="21"/>
      <c r="G2034" s="21"/>
      <c r="H2034" s="21"/>
      <c r="I2034" s="21"/>
      <c r="J2034" s="21"/>
    </row>
    <row r="2035" spans="5:10">
      <c r="E2035" s="21"/>
      <c r="F2035" s="21"/>
      <c r="G2035" s="21"/>
      <c r="H2035" s="21"/>
      <c r="I2035" s="21"/>
      <c r="J2035" s="21"/>
    </row>
    <row r="2036" spans="5:10">
      <c r="E2036" s="21"/>
      <c r="F2036" s="21"/>
      <c r="G2036" s="21"/>
      <c r="H2036" s="21"/>
      <c r="I2036" s="21"/>
      <c r="J2036" s="21"/>
    </row>
    <row r="2037" spans="5:10">
      <c r="E2037" s="21"/>
      <c r="F2037" s="21"/>
      <c r="G2037" s="21"/>
      <c r="H2037" s="21"/>
      <c r="I2037" s="21"/>
      <c r="J2037" s="21"/>
    </row>
    <row r="2038" spans="5:10">
      <c r="E2038" s="21"/>
      <c r="F2038" s="21"/>
      <c r="G2038" s="21"/>
      <c r="H2038" s="21"/>
      <c r="I2038" s="21"/>
      <c r="J2038" s="21"/>
    </row>
    <row r="2039" spans="5:10">
      <c r="E2039" s="21"/>
      <c r="F2039" s="21"/>
      <c r="G2039" s="21"/>
      <c r="H2039" s="21"/>
      <c r="I2039" s="21"/>
      <c r="J2039" s="21"/>
    </row>
    <row r="2040" spans="5:10">
      <c r="E2040" s="21"/>
      <c r="F2040" s="21"/>
      <c r="G2040" s="21"/>
      <c r="H2040" s="21"/>
      <c r="I2040" s="21"/>
      <c r="J2040" s="21"/>
    </row>
    <row r="2041" spans="5:10">
      <c r="E2041" s="21"/>
      <c r="F2041" s="21"/>
      <c r="G2041" s="21"/>
      <c r="H2041" s="21"/>
      <c r="I2041" s="21"/>
      <c r="J2041" s="21"/>
    </row>
    <row r="2042" spans="5:10">
      <c r="E2042" s="21"/>
      <c r="F2042" s="21"/>
      <c r="G2042" s="21"/>
      <c r="H2042" s="21"/>
      <c r="I2042" s="21"/>
      <c r="J2042" s="21"/>
    </row>
    <row r="2043" spans="5:10">
      <c r="E2043" s="21"/>
      <c r="F2043" s="21"/>
      <c r="G2043" s="21"/>
      <c r="H2043" s="21"/>
      <c r="I2043" s="21"/>
      <c r="J2043" s="21"/>
    </row>
    <row r="2044" spans="5:10">
      <c r="E2044" s="21"/>
      <c r="F2044" s="21"/>
      <c r="G2044" s="21"/>
      <c r="H2044" s="21"/>
      <c r="I2044" s="21"/>
      <c r="J2044" s="21"/>
    </row>
    <row r="2045" spans="5:10">
      <c r="E2045" s="21"/>
      <c r="F2045" s="21"/>
      <c r="G2045" s="21"/>
      <c r="H2045" s="21"/>
      <c r="I2045" s="21"/>
      <c r="J2045" s="21"/>
    </row>
    <row r="2046" spans="5:10">
      <c r="E2046" s="21"/>
      <c r="F2046" s="21"/>
      <c r="G2046" s="21"/>
      <c r="H2046" s="21"/>
      <c r="I2046" s="21"/>
      <c r="J2046" s="21"/>
    </row>
    <row r="2047" spans="5:10">
      <c r="E2047" s="21"/>
      <c r="F2047" s="21"/>
      <c r="G2047" s="21"/>
      <c r="H2047" s="21"/>
      <c r="I2047" s="21"/>
      <c r="J2047" s="21"/>
    </row>
    <row r="2048" spans="5:10">
      <c r="E2048" s="21"/>
      <c r="F2048" s="21"/>
      <c r="G2048" s="21"/>
      <c r="H2048" s="21"/>
      <c r="I2048" s="21"/>
      <c r="J2048" s="21"/>
    </row>
    <row r="2049" spans="5:10">
      <c r="E2049" s="21"/>
      <c r="F2049" s="21"/>
      <c r="G2049" s="21"/>
      <c r="H2049" s="21"/>
      <c r="I2049" s="21"/>
      <c r="J2049" s="21"/>
    </row>
    <row r="2050" spans="5:10">
      <c r="E2050" s="21"/>
      <c r="F2050" s="21"/>
      <c r="G2050" s="21"/>
      <c r="H2050" s="21"/>
      <c r="I2050" s="21"/>
      <c r="J2050" s="21"/>
    </row>
    <row r="2051" spans="5:10">
      <c r="E2051" s="21"/>
      <c r="F2051" s="21"/>
      <c r="G2051" s="21"/>
      <c r="H2051" s="21"/>
      <c r="I2051" s="21"/>
      <c r="J2051" s="21"/>
    </row>
    <row r="2052" spans="5:10">
      <c r="E2052" s="21"/>
      <c r="F2052" s="21"/>
      <c r="G2052" s="21"/>
      <c r="H2052" s="21"/>
      <c r="I2052" s="21"/>
      <c r="J2052" s="21"/>
    </row>
    <row r="2053" spans="5:10">
      <c r="E2053" s="21"/>
      <c r="F2053" s="21"/>
      <c r="G2053" s="21"/>
      <c r="H2053" s="21"/>
      <c r="I2053" s="21"/>
      <c r="J2053" s="21"/>
    </row>
    <row r="2054" spans="5:10">
      <c r="E2054" s="21"/>
      <c r="F2054" s="21"/>
      <c r="G2054" s="21"/>
      <c r="H2054" s="21"/>
      <c r="I2054" s="21"/>
      <c r="J2054" s="21"/>
    </row>
    <row r="2055" spans="5:10">
      <c r="E2055" s="21"/>
      <c r="F2055" s="21"/>
      <c r="G2055" s="21"/>
      <c r="H2055" s="21"/>
      <c r="I2055" s="21"/>
      <c r="J2055" s="21"/>
    </row>
    <row r="2056" spans="5:10">
      <c r="E2056" s="21"/>
      <c r="F2056" s="21"/>
      <c r="G2056" s="21"/>
      <c r="H2056" s="21"/>
      <c r="I2056" s="21"/>
      <c r="J2056" s="21"/>
    </row>
    <row r="2057" spans="5:10">
      <c r="E2057" s="21"/>
      <c r="F2057" s="21"/>
      <c r="G2057" s="21"/>
      <c r="H2057" s="21"/>
      <c r="I2057" s="21"/>
      <c r="J2057" s="21"/>
    </row>
    <row r="2058" spans="5:10">
      <c r="E2058" s="21"/>
      <c r="F2058" s="21"/>
      <c r="G2058" s="21"/>
      <c r="H2058" s="21"/>
      <c r="I2058" s="21"/>
      <c r="J2058" s="21"/>
    </row>
    <row r="2059" spans="5:10">
      <c r="E2059" s="21"/>
      <c r="F2059" s="21"/>
      <c r="G2059" s="21"/>
      <c r="H2059" s="21"/>
      <c r="I2059" s="21"/>
      <c r="J2059" s="21"/>
    </row>
    <row r="2060" spans="5:10">
      <c r="E2060" s="21"/>
      <c r="F2060" s="21"/>
      <c r="G2060" s="21"/>
      <c r="H2060" s="21"/>
      <c r="I2060" s="21"/>
      <c r="J2060" s="21"/>
    </row>
    <row r="2061" spans="5:10">
      <c r="E2061" s="21"/>
      <c r="F2061" s="21"/>
      <c r="G2061" s="21"/>
      <c r="H2061" s="21"/>
      <c r="I2061" s="21"/>
      <c r="J2061" s="21"/>
    </row>
    <row r="2062" spans="5:10">
      <c r="E2062" s="21"/>
      <c r="F2062" s="21"/>
      <c r="G2062" s="21"/>
      <c r="H2062" s="21"/>
      <c r="I2062" s="21"/>
      <c r="J2062" s="21"/>
    </row>
    <row r="2063" spans="5:10">
      <c r="E2063" s="21"/>
      <c r="F2063" s="21"/>
      <c r="G2063" s="21"/>
      <c r="H2063" s="21"/>
      <c r="I2063" s="21"/>
      <c r="J2063" s="21"/>
    </row>
    <row r="2064" spans="5:10">
      <c r="E2064" s="21"/>
      <c r="F2064" s="21"/>
      <c r="G2064" s="21"/>
      <c r="H2064" s="21"/>
      <c r="I2064" s="21"/>
      <c r="J2064" s="21"/>
    </row>
    <row r="2065" spans="5:10">
      <c r="E2065" s="21"/>
      <c r="F2065" s="21"/>
      <c r="G2065" s="21"/>
      <c r="H2065" s="21"/>
      <c r="I2065" s="21"/>
      <c r="J2065" s="21"/>
    </row>
    <row r="2066" spans="5:10">
      <c r="E2066" s="21"/>
      <c r="F2066" s="21"/>
      <c r="G2066" s="21"/>
      <c r="H2066" s="21"/>
      <c r="I2066" s="21"/>
      <c r="J2066" s="21"/>
    </row>
    <row r="2067" spans="5:10">
      <c r="E2067" s="21"/>
      <c r="F2067" s="21"/>
      <c r="G2067" s="21"/>
      <c r="H2067" s="21"/>
      <c r="I2067" s="21"/>
      <c r="J2067" s="21"/>
    </row>
    <row r="2068" spans="5:10">
      <c r="E2068" s="21"/>
      <c r="F2068" s="21"/>
      <c r="G2068" s="21"/>
      <c r="H2068" s="21"/>
      <c r="I2068" s="21"/>
      <c r="J2068" s="21"/>
    </row>
    <row r="2069" spans="5:10">
      <c r="E2069" s="21"/>
      <c r="F2069" s="21"/>
      <c r="G2069" s="21"/>
      <c r="H2069" s="21"/>
      <c r="I2069" s="21"/>
      <c r="J2069" s="21"/>
    </row>
    <row r="2070" spans="5:10">
      <c r="E2070" s="21"/>
      <c r="F2070" s="21"/>
      <c r="G2070" s="21"/>
      <c r="H2070" s="21"/>
      <c r="I2070" s="21"/>
      <c r="J2070" s="21"/>
    </row>
    <row r="2071" spans="5:10">
      <c r="E2071" s="21"/>
      <c r="F2071" s="21"/>
      <c r="G2071" s="21"/>
      <c r="H2071" s="21"/>
      <c r="I2071" s="21"/>
      <c r="J2071" s="21"/>
    </row>
    <row r="2072" spans="5:10">
      <c r="E2072" s="21"/>
      <c r="F2072" s="21"/>
      <c r="G2072" s="21"/>
      <c r="H2072" s="21"/>
      <c r="I2072" s="21"/>
      <c r="J2072" s="21"/>
    </row>
    <row r="2094" spans="5:10">
      <c r="E2094" s="21"/>
      <c r="F2094" s="21"/>
      <c r="G2094" s="21"/>
      <c r="H2094" s="21"/>
      <c r="I2094" s="21"/>
      <c r="J2094" s="21"/>
    </row>
    <row r="2095" spans="5:10">
      <c r="E2095" s="21"/>
      <c r="F2095" s="21"/>
      <c r="G2095" s="21"/>
      <c r="H2095" s="21"/>
      <c r="I2095" s="21"/>
      <c r="J2095" s="21"/>
    </row>
    <row r="2096" spans="5:10">
      <c r="E2096" s="21"/>
      <c r="F2096" s="21"/>
      <c r="G2096" s="21"/>
      <c r="H2096" s="21"/>
      <c r="I2096" s="21"/>
      <c r="J2096" s="21"/>
    </row>
    <row r="2097" spans="5:10">
      <c r="E2097" s="21"/>
      <c r="F2097" s="21"/>
      <c r="G2097" s="21"/>
      <c r="H2097" s="21"/>
      <c r="I2097" s="21"/>
      <c r="J2097" s="21"/>
    </row>
    <row r="2098" spans="5:10">
      <c r="E2098" s="21"/>
      <c r="F2098" s="21"/>
      <c r="G2098" s="21"/>
      <c r="H2098" s="21"/>
      <c r="I2098" s="21"/>
      <c r="J2098" s="21"/>
    </row>
    <row r="2099" spans="5:10">
      <c r="E2099" s="21"/>
      <c r="F2099" s="21"/>
      <c r="G2099" s="21"/>
      <c r="H2099" s="21"/>
      <c r="I2099" s="21"/>
      <c r="J2099" s="21"/>
    </row>
    <row r="2100" spans="5:10">
      <c r="E2100" s="21"/>
      <c r="F2100" s="21"/>
      <c r="G2100" s="21"/>
      <c r="H2100" s="21"/>
      <c r="I2100" s="21"/>
      <c r="J2100" s="21"/>
    </row>
    <row r="2101" spans="5:10">
      <c r="E2101" s="21"/>
      <c r="F2101" s="21"/>
      <c r="G2101" s="21"/>
      <c r="H2101" s="21"/>
      <c r="I2101" s="21"/>
      <c r="J2101" s="21"/>
    </row>
    <row r="2102" spans="5:10">
      <c r="E2102" s="21"/>
      <c r="F2102" s="21"/>
      <c r="G2102" s="21"/>
      <c r="H2102" s="21"/>
      <c r="I2102" s="21"/>
      <c r="J2102" s="21"/>
    </row>
    <row r="2103" spans="5:10">
      <c r="E2103" s="21"/>
      <c r="F2103" s="21"/>
      <c r="G2103" s="21"/>
      <c r="H2103" s="21"/>
      <c r="I2103" s="21"/>
      <c r="J2103" s="21"/>
    </row>
    <row r="2104" spans="5:10">
      <c r="E2104" s="21"/>
      <c r="F2104" s="21"/>
      <c r="G2104" s="21"/>
      <c r="H2104" s="21"/>
      <c r="I2104" s="21"/>
      <c r="J2104" s="21"/>
    </row>
    <row r="2105" spans="5:10">
      <c r="E2105" s="21"/>
      <c r="F2105" s="21"/>
      <c r="G2105" s="21"/>
      <c r="H2105" s="21"/>
      <c r="I2105" s="21"/>
      <c r="J2105" s="21"/>
    </row>
    <row r="2106" spans="5:10">
      <c r="E2106" s="21"/>
      <c r="F2106" s="21"/>
      <c r="G2106" s="21"/>
      <c r="H2106" s="21"/>
      <c r="I2106" s="21"/>
      <c r="J2106" s="21"/>
    </row>
    <row r="2107" spans="5:10">
      <c r="E2107" s="21"/>
      <c r="F2107" s="21"/>
      <c r="G2107" s="21"/>
      <c r="H2107" s="21"/>
      <c r="I2107" s="21"/>
      <c r="J2107" s="21"/>
    </row>
    <row r="2108" spans="5:10">
      <c r="E2108" s="21"/>
      <c r="F2108" s="21"/>
      <c r="G2108" s="21"/>
      <c r="H2108" s="21"/>
      <c r="I2108" s="21"/>
      <c r="J2108" s="21"/>
    </row>
    <row r="2109" spans="5:10">
      <c r="E2109" s="21"/>
      <c r="F2109" s="21"/>
      <c r="G2109" s="21"/>
      <c r="H2109" s="21"/>
      <c r="I2109" s="21"/>
      <c r="J2109" s="21"/>
    </row>
    <row r="2110" spans="5:10">
      <c r="E2110" s="21"/>
      <c r="F2110" s="21"/>
      <c r="G2110" s="21"/>
      <c r="H2110" s="21"/>
      <c r="I2110" s="21"/>
      <c r="J2110" s="21"/>
    </row>
    <row r="2111" spans="5:10">
      <c r="E2111" s="21"/>
      <c r="F2111" s="21"/>
      <c r="G2111" s="21"/>
      <c r="H2111" s="21"/>
      <c r="I2111" s="21"/>
      <c r="J2111" s="21"/>
    </row>
    <row r="2112" spans="5:10">
      <c r="E2112" s="21"/>
      <c r="F2112" s="21"/>
      <c r="G2112" s="21"/>
      <c r="H2112" s="21"/>
      <c r="I2112" s="21"/>
      <c r="J2112" s="21"/>
    </row>
    <row r="2113" spans="5:10">
      <c r="E2113" s="21"/>
      <c r="F2113" s="21"/>
      <c r="G2113" s="21"/>
      <c r="H2113" s="21"/>
      <c r="I2113" s="21"/>
      <c r="J2113" s="21"/>
    </row>
    <row r="2114" spans="5:10">
      <c r="E2114" s="21"/>
      <c r="F2114" s="21"/>
      <c r="G2114" s="21"/>
      <c r="H2114" s="21"/>
      <c r="I2114" s="21"/>
      <c r="J2114" s="21"/>
    </row>
    <row r="2115" spans="5:10">
      <c r="E2115" s="21"/>
      <c r="F2115" s="21"/>
      <c r="G2115" s="21"/>
      <c r="H2115" s="21"/>
      <c r="I2115" s="21"/>
      <c r="J2115" s="21"/>
    </row>
    <row r="2116" spans="5:10">
      <c r="E2116" s="21"/>
      <c r="F2116" s="21"/>
      <c r="G2116" s="21"/>
      <c r="H2116" s="21"/>
      <c r="I2116" s="21"/>
      <c r="J2116" s="21"/>
    </row>
    <row r="2117" spans="5:10">
      <c r="E2117" s="21"/>
      <c r="F2117" s="21"/>
      <c r="G2117" s="21"/>
      <c r="H2117" s="21"/>
      <c r="I2117" s="21"/>
      <c r="J2117" s="21"/>
    </row>
    <row r="2118" spans="5:10">
      <c r="E2118" s="21"/>
      <c r="F2118" s="21"/>
      <c r="G2118" s="21"/>
      <c r="H2118" s="21"/>
      <c r="I2118" s="21"/>
      <c r="J2118" s="21"/>
    </row>
    <row r="2119" spans="5:10">
      <c r="E2119" s="21"/>
      <c r="F2119" s="21"/>
      <c r="G2119" s="21"/>
      <c r="H2119" s="21"/>
      <c r="I2119" s="21"/>
      <c r="J2119" s="21"/>
    </row>
    <row r="2120" spans="5:10">
      <c r="E2120" s="21"/>
      <c r="F2120" s="21"/>
      <c r="G2120" s="21"/>
      <c r="H2120" s="21"/>
      <c r="I2120" s="21"/>
      <c r="J2120" s="21"/>
    </row>
    <row r="2121" spans="5:10">
      <c r="E2121" s="21"/>
      <c r="F2121" s="21"/>
      <c r="G2121" s="21"/>
      <c r="H2121" s="21"/>
      <c r="I2121" s="21"/>
      <c r="J2121" s="21"/>
    </row>
    <row r="2122" spans="5:10">
      <c r="E2122" s="21"/>
      <c r="F2122" s="21"/>
      <c r="G2122" s="21"/>
      <c r="H2122" s="21"/>
      <c r="I2122" s="21"/>
      <c r="J2122" s="21"/>
    </row>
    <row r="2123" spans="5:10">
      <c r="E2123" s="21"/>
      <c r="F2123" s="21"/>
      <c r="G2123" s="21"/>
      <c r="H2123" s="21"/>
      <c r="I2123" s="21"/>
      <c r="J2123" s="21"/>
    </row>
    <row r="2124" spans="5:10">
      <c r="E2124" s="21"/>
      <c r="F2124" s="21"/>
      <c r="G2124" s="21"/>
      <c r="H2124" s="21"/>
      <c r="I2124" s="21"/>
      <c r="J2124" s="21"/>
    </row>
    <row r="2125" spans="5:10">
      <c r="E2125" s="21"/>
      <c r="F2125" s="21"/>
      <c r="G2125" s="21"/>
      <c r="H2125" s="21"/>
      <c r="I2125" s="21"/>
      <c r="J2125" s="21"/>
    </row>
    <row r="2126" spans="5:10">
      <c r="E2126" s="21"/>
      <c r="F2126" s="21"/>
      <c r="G2126" s="21"/>
      <c r="H2126" s="21"/>
      <c r="I2126" s="21"/>
      <c r="J2126" s="21"/>
    </row>
    <row r="2127" spans="5:10">
      <c r="E2127" s="21"/>
      <c r="F2127" s="21"/>
      <c r="G2127" s="21"/>
      <c r="H2127" s="21"/>
      <c r="I2127" s="21"/>
      <c r="J2127" s="21"/>
    </row>
    <row r="2128" spans="5:10">
      <c r="E2128" s="21"/>
      <c r="F2128" s="21"/>
      <c r="G2128" s="21"/>
      <c r="H2128" s="21"/>
      <c r="I2128" s="21"/>
      <c r="J2128" s="21"/>
    </row>
    <row r="2129" spans="5:10">
      <c r="E2129" s="21"/>
      <c r="F2129" s="21"/>
      <c r="G2129" s="21"/>
      <c r="H2129" s="21"/>
      <c r="I2129" s="21"/>
      <c r="J2129" s="21"/>
    </row>
    <row r="2130" spans="5:10">
      <c r="E2130" s="21"/>
      <c r="F2130" s="21"/>
      <c r="G2130" s="21"/>
      <c r="H2130" s="21"/>
      <c r="I2130" s="21"/>
      <c r="J2130" s="21"/>
    </row>
    <row r="2131" spans="5:10">
      <c r="E2131" s="21"/>
      <c r="F2131" s="21"/>
      <c r="G2131" s="21"/>
      <c r="H2131" s="21"/>
      <c r="I2131" s="21"/>
      <c r="J2131" s="21"/>
    </row>
    <row r="2132" spans="5:10">
      <c r="E2132" s="21"/>
      <c r="F2132" s="21"/>
      <c r="G2132" s="21"/>
      <c r="H2132" s="21"/>
      <c r="I2132" s="21"/>
      <c r="J2132" s="21"/>
    </row>
    <row r="2133" spans="5:10">
      <c r="E2133" s="21"/>
      <c r="F2133" s="21"/>
      <c r="G2133" s="21"/>
      <c r="H2133" s="21"/>
      <c r="I2133" s="21"/>
      <c r="J2133" s="21"/>
    </row>
    <row r="2134" spans="5:10">
      <c r="E2134" s="21"/>
      <c r="F2134" s="21"/>
      <c r="G2134" s="21"/>
      <c r="H2134" s="21"/>
      <c r="I2134" s="21"/>
      <c r="J2134" s="21"/>
    </row>
    <row r="2135" spans="5:10">
      <c r="E2135" s="21"/>
      <c r="F2135" s="21"/>
      <c r="G2135" s="21"/>
      <c r="H2135" s="21"/>
      <c r="I2135" s="21"/>
      <c r="J2135" s="21"/>
    </row>
    <row r="2136" spans="5:10">
      <c r="E2136" s="21"/>
      <c r="F2136" s="21"/>
      <c r="G2136" s="21"/>
      <c r="H2136" s="21"/>
      <c r="I2136" s="21"/>
      <c r="J2136" s="21"/>
    </row>
    <row r="2137" spans="5:10">
      <c r="E2137" s="21"/>
      <c r="F2137" s="21"/>
      <c r="G2137" s="21"/>
      <c r="H2137" s="21"/>
      <c r="I2137" s="21"/>
      <c r="J2137" s="21"/>
    </row>
    <row r="2138" spans="5:10">
      <c r="E2138" s="21"/>
      <c r="F2138" s="21"/>
      <c r="G2138" s="21"/>
      <c r="H2138" s="21"/>
      <c r="I2138" s="21"/>
      <c r="J2138" s="21"/>
    </row>
    <row r="2139" spans="5:10">
      <c r="E2139" s="21"/>
      <c r="F2139" s="21"/>
      <c r="G2139" s="21"/>
      <c r="H2139" s="21"/>
      <c r="I2139" s="21"/>
      <c r="J2139" s="21"/>
    </row>
    <row r="2140" spans="5:10">
      <c r="E2140" s="21"/>
      <c r="F2140" s="21"/>
      <c r="G2140" s="21"/>
      <c r="H2140" s="21"/>
      <c r="I2140" s="21"/>
      <c r="J2140" s="21"/>
    </row>
    <row r="2141" spans="5:10">
      <c r="E2141" s="21"/>
      <c r="F2141" s="21"/>
      <c r="G2141" s="21"/>
      <c r="H2141" s="21"/>
      <c r="I2141" s="21"/>
      <c r="J2141" s="21"/>
    </row>
    <row r="2142" spans="5:10">
      <c r="E2142" s="21"/>
      <c r="F2142" s="21"/>
      <c r="G2142" s="21"/>
      <c r="H2142" s="21"/>
      <c r="I2142" s="21"/>
      <c r="J2142" s="21"/>
    </row>
    <row r="2143" spans="5:10">
      <c r="E2143" s="21"/>
      <c r="F2143" s="21"/>
      <c r="G2143" s="21"/>
      <c r="H2143" s="21"/>
      <c r="I2143" s="21"/>
      <c r="J2143" s="21"/>
    </row>
    <row r="2144" spans="5:10">
      <c r="E2144" s="21"/>
      <c r="F2144" s="21"/>
      <c r="G2144" s="21"/>
      <c r="H2144" s="21"/>
      <c r="I2144" s="21"/>
      <c r="J2144" s="21"/>
    </row>
    <row r="2145" spans="5:10">
      <c r="E2145" s="21"/>
      <c r="F2145" s="21"/>
      <c r="G2145" s="21"/>
      <c r="H2145" s="21"/>
      <c r="I2145" s="21"/>
      <c r="J2145" s="21"/>
    </row>
    <row r="2146" spans="5:10">
      <c r="E2146" s="21"/>
      <c r="F2146" s="21"/>
      <c r="G2146" s="21"/>
      <c r="H2146" s="21"/>
      <c r="I2146" s="21"/>
      <c r="J2146" s="21"/>
    </row>
    <row r="2147" spans="5:10">
      <c r="E2147" s="21"/>
      <c r="F2147" s="21"/>
      <c r="G2147" s="21"/>
      <c r="H2147" s="21"/>
      <c r="I2147" s="21"/>
      <c r="J2147" s="21"/>
    </row>
    <row r="2148" spans="5:10">
      <c r="E2148" s="21"/>
      <c r="F2148" s="21"/>
      <c r="G2148" s="21"/>
      <c r="H2148" s="21"/>
      <c r="I2148" s="21"/>
      <c r="J2148" s="21"/>
    </row>
    <row r="2149" spans="5:10">
      <c r="E2149" s="21"/>
      <c r="F2149" s="21"/>
      <c r="G2149" s="21"/>
      <c r="H2149" s="21"/>
      <c r="I2149" s="21"/>
      <c r="J2149" s="21"/>
    </row>
    <row r="2150" spans="5:10">
      <c r="E2150" s="21"/>
      <c r="F2150" s="21"/>
      <c r="G2150" s="21"/>
      <c r="H2150" s="21"/>
      <c r="I2150" s="21"/>
      <c r="J2150" s="21"/>
    </row>
    <row r="2151" spans="5:10">
      <c r="E2151" s="21"/>
      <c r="F2151" s="21"/>
      <c r="G2151" s="21"/>
      <c r="H2151" s="21"/>
      <c r="I2151" s="21"/>
      <c r="J2151" s="21"/>
    </row>
    <row r="2152" spans="5:10">
      <c r="E2152" s="21"/>
      <c r="F2152" s="21"/>
      <c r="G2152" s="21"/>
      <c r="H2152" s="21"/>
      <c r="I2152" s="21"/>
      <c r="J2152" s="21"/>
    </row>
    <row r="2153" spans="5:10">
      <c r="E2153" s="21"/>
      <c r="F2153" s="21"/>
      <c r="G2153" s="21"/>
      <c r="H2153" s="21"/>
      <c r="I2153" s="21"/>
      <c r="J2153" s="21"/>
    </row>
    <row r="2154" spans="5:10">
      <c r="E2154" s="21"/>
      <c r="F2154" s="21"/>
      <c r="G2154" s="21"/>
      <c r="H2154" s="21"/>
      <c r="I2154" s="21"/>
      <c r="J2154" s="21"/>
    </row>
    <row r="2155" spans="5:10">
      <c r="E2155" s="21"/>
      <c r="F2155" s="21"/>
      <c r="G2155" s="21"/>
      <c r="H2155" s="21"/>
      <c r="I2155" s="21"/>
      <c r="J2155" s="21"/>
    </row>
    <row r="2156" spans="5:10">
      <c r="E2156" s="21"/>
      <c r="F2156" s="21"/>
      <c r="G2156" s="21"/>
      <c r="H2156" s="21"/>
      <c r="I2156" s="21"/>
      <c r="J2156" s="21"/>
    </row>
    <row r="2157" spans="5:10">
      <c r="E2157" s="21"/>
      <c r="F2157" s="21"/>
      <c r="G2157" s="21"/>
      <c r="H2157" s="21"/>
      <c r="I2157" s="21"/>
      <c r="J2157" s="21"/>
    </row>
    <row r="2158" spans="5:10">
      <c r="E2158" s="21"/>
      <c r="F2158" s="21"/>
      <c r="G2158" s="21"/>
      <c r="H2158" s="21"/>
      <c r="I2158" s="21"/>
      <c r="J2158" s="21"/>
    </row>
    <row r="2159" spans="5:10">
      <c r="E2159" s="21"/>
      <c r="F2159" s="21"/>
      <c r="G2159" s="21"/>
      <c r="H2159" s="21"/>
      <c r="I2159" s="21"/>
      <c r="J2159" s="21"/>
    </row>
    <row r="2160" spans="5:10">
      <c r="E2160" s="21"/>
      <c r="F2160" s="21"/>
      <c r="G2160" s="21"/>
      <c r="H2160" s="21"/>
      <c r="I2160" s="21"/>
      <c r="J2160" s="21"/>
    </row>
    <row r="2161" spans="5:10">
      <c r="E2161" s="21"/>
      <c r="F2161" s="21"/>
      <c r="G2161" s="21"/>
      <c r="H2161" s="21"/>
      <c r="I2161" s="21"/>
      <c r="J2161" s="21"/>
    </row>
    <row r="2162" spans="5:10">
      <c r="E2162" s="21"/>
      <c r="F2162" s="21"/>
      <c r="G2162" s="21"/>
      <c r="H2162" s="21"/>
      <c r="I2162" s="21"/>
      <c r="J2162" s="21"/>
    </row>
    <row r="2163" spans="5:10">
      <c r="E2163" s="21"/>
      <c r="F2163" s="21"/>
      <c r="G2163" s="21"/>
      <c r="H2163" s="21"/>
      <c r="I2163" s="21"/>
      <c r="J2163" s="21"/>
    </row>
    <row r="2164" spans="5:10">
      <c r="E2164" s="21"/>
      <c r="F2164" s="21"/>
      <c r="G2164" s="21"/>
      <c r="H2164" s="21"/>
      <c r="I2164" s="21"/>
      <c r="J2164" s="21"/>
    </row>
    <row r="2165" spans="5:10">
      <c r="E2165" s="21"/>
      <c r="F2165" s="21"/>
      <c r="G2165" s="21"/>
      <c r="H2165" s="21"/>
      <c r="I2165" s="21"/>
      <c r="J2165" s="21"/>
    </row>
    <row r="2166" spans="5:10">
      <c r="E2166" s="21"/>
      <c r="F2166" s="21"/>
      <c r="G2166" s="21"/>
      <c r="H2166" s="21"/>
      <c r="I2166" s="21"/>
      <c r="J2166" s="21"/>
    </row>
    <row r="2167" spans="5:10">
      <c r="E2167" s="21"/>
      <c r="F2167" s="21"/>
      <c r="G2167" s="21"/>
      <c r="H2167" s="21"/>
      <c r="I2167" s="21"/>
      <c r="J2167" s="21"/>
    </row>
    <row r="2168" spans="5:10">
      <c r="E2168" s="21"/>
      <c r="F2168" s="21"/>
      <c r="G2168" s="21"/>
      <c r="H2168" s="21"/>
      <c r="I2168" s="21"/>
      <c r="J2168" s="21"/>
    </row>
    <row r="2169" spans="5:10">
      <c r="E2169" s="21"/>
      <c r="F2169" s="21"/>
      <c r="G2169" s="21"/>
      <c r="H2169" s="21"/>
      <c r="I2169" s="21"/>
      <c r="J2169" s="21"/>
    </row>
    <row r="2170" spans="5:10">
      <c r="E2170" s="21"/>
      <c r="F2170" s="21"/>
      <c r="G2170" s="21"/>
      <c r="H2170" s="21"/>
      <c r="I2170" s="21"/>
      <c r="J2170" s="21"/>
    </row>
    <row r="2171" spans="5:10">
      <c r="E2171" s="21"/>
      <c r="F2171" s="21"/>
      <c r="G2171" s="21"/>
      <c r="H2171" s="21"/>
      <c r="I2171" s="21"/>
      <c r="J2171" s="21"/>
    </row>
    <row r="2172" spans="5:10">
      <c r="E2172" s="21"/>
      <c r="F2172" s="21"/>
      <c r="G2172" s="21"/>
      <c r="H2172" s="21"/>
      <c r="I2172" s="21"/>
      <c r="J2172" s="21"/>
    </row>
    <row r="2173" spans="5:10">
      <c r="E2173" s="22"/>
      <c r="F2173" s="22"/>
      <c r="G2173" s="22"/>
      <c r="H2173" s="22"/>
      <c r="I2173" s="22"/>
      <c r="J2173" s="22"/>
    </row>
    <row r="2174" spans="5:10">
      <c r="E2174" s="22"/>
      <c r="F2174" s="22"/>
      <c r="G2174" s="22"/>
      <c r="H2174" s="22"/>
      <c r="I2174" s="22"/>
      <c r="J2174" s="22"/>
    </row>
    <row r="2175" spans="5:10">
      <c r="E2175" s="22"/>
      <c r="F2175" s="22"/>
      <c r="G2175" s="22"/>
      <c r="H2175" s="22"/>
      <c r="I2175" s="22"/>
      <c r="J2175" s="22"/>
    </row>
    <row r="2176" spans="5:10">
      <c r="E2176" s="22"/>
      <c r="F2176" s="22"/>
      <c r="G2176" s="22"/>
      <c r="H2176" s="22"/>
      <c r="I2176" s="22"/>
      <c r="J2176" s="22"/>
    </row>
    <row r="2177" spans="5:10">
      <c r="E2177" s="22"/>
      <c r="F2177" s="22"/>
      <c r="G2177" s="22"/>
      <c r="H2177" s="22"/>
      <c r="I2177" s="22"/>
      <c r="J2177" s="22"/>
    </row>
    <row r="2178" spans="5:10">
      <c r="E2178" s="22"/>
      <c r="F2178" s="22"/>
      <c r="G2178" s="22"/>
      <c r="H2178" s="22"/>
      <c r="I2178" s="22"/>
      <c r="J2178" s="22"/>
    </row>
    <row r="2179" spans="5:10">
      <c r="E2179" s="22"/>
      <c r="F2179" s="22"/>
      <c r="G2179" s="22"/>
      <c r="H2179" s="22"/>
      <c r="I2179" s="22"/>
      <c r="J2179" s="22"/>
    </row>
    <row r="2180" spans="5:10">
      <c r="E2180" s="22"/>
      <c r="F2180" s="22"/>
      <c r="G2180" s="22"/>
      <c r="H2180" s="22"/>
      <c r="I2180" s="22"/>
      <c r="J2180" s="22"/>
    </row>
    <row r="2181" spans="5:10">
      <c r="E2181" s="22"/>
      <c r="F2181" s="22"/>
      <c r="G2181" s="22"/>
      <c r="H2181" s="22"/>
      <c r="I2181" s="22"/>
      <c r="J2181" s="22"/>
    </row>
    <row r="2182" spans="5:10">
      <c r="E2182" s="22"/>
      <c r="F2182" s="22"/>
      <c r="G2182" s="22"/>
      <c r="H2182" s="22"/>
      <c r="I2182" s="22"/>
      <c r="J2182" s="22"/>
    </row>
    <row r="2183" spans="5:10">
      <c r="E2183" s="22"/>
      <c r="F2183" s="22"/>
      <c r="G2183" s="22"/>
      <c r="H2183" s="22"/>
      <c r="I2183" s="22"/>
      <c r="J2183" s="22"/>
    </row>
    <row r="2184" spans="5:10">
      <c r="E2184" s="22"/>
      <c r="F2184" s="22"/>
      <c r="G2184" s="22"/>
      <c r="H2184" s="22"/>
      <c r="I2184" s="22"/>
      <c r="J2184" s="22"/>
    </row>
    <row r="2185" spans="5:10">
      <c r="E2185" s="22"/>
      <c r="F2185" s="22"/>
      <c r="G2185" s="22"/>
      <c r="H2185" s="22"/>
      <c r="I2185" s="22"/>
      <c r="J2185" s="22"/>
    </row>
    <row r="2186" spans="5:10">
      <c r="E2186" s="22"/>
      <c r="F2186" s="22"/>
      <c r="G2186" s="22"/>
      <c r="H2186" s="22"/>
      <c r="I2186" s="22"/>
      <c r="J2186" s="22"/>
    </row>
    <row r="2187" spans="5:10">
      <c r="E2187" s="22"/>
      <c r="F2187" s="22"/>
      <c r="G2187" s="22"/>
      <c r="H2187" s="22"/>
      <c r="I2187" s="22"/>
      <c r="J2187" s="22"/>
    </row>
    <row r="2188" spans="5:10">
      <c r="E2188" s="22"/>
      <c r="F2188" s="22"/>
      <c r="G2188" s="22"/>
      <c r="H2188" s="22"/>
      <c r="I2188" s="22"/>
      <c r="J2188" s="22"/>
    </row>
    <row r="2189" spans="5:10">
      <c r="E2189" s="22"/>
      <c r="F2189" s="22"/>
      <c r="G2189" s="22"/>
      <c r="H2189" s="22"/>
      <c r="I2189" s="22"/>
      <c r="J2189" s="22"/>
    </row>
    <row r="2190" spans="5:10">
      <c r="E2190" s="22"/>
      <c r="F2190" s="22"/>
      <c r="G2190" s="22"/>
      <c r="H2190" s="22"/>
      <c r="I2190" s="22"/>
      <c r="J2190" s="22"/>
    </row>
    <row r="2191" spans="5:10">
      <c r="E2191" s="22"/>
      <c r="F2191" s="22"/>
      <c r="G2191" s="22"/>
      <c r="H2191" s="22"/>
      <c r="I2191" s="22"/>
      <c r="J2191" s="22"/>
    </row>
    <row r="2192" spans="5:10">
      <c r="E2192" s="22"/>
      <c r="F2192" s="22"/>
      <c r="G2192" s="22"/>
      <c r="H2192" s="22"/>
      <c r="I2192" s="22"/>
      <c r="J2192" s="22"/>
    </row>
    <row r="2193" spans="5:10">
      <c r="E2193" s="22"/>
      <c r="F2193" s="22"/>
      <c r="G2193" s="22"/>
      <c r="H2193" s="22"/>
      <c r="I2193" s="22"/>
      <c r="J2193" s="22"/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2022-11-01T07:47:59Z</dcterms:modified>
</cp:coreProperties>
</file>